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ore League" sheetId="1" r:id="rId3"/>
    <sheet state="visible" name="List of IIAs analyzed (with yea" sheetId="2" r:id="rId4"/>
    <sheet state="visible" name="Details of IIA's analysis" sheetId="3" r:id="rId5"/>
    <sheet state="visible" name="Human Dev Vs Dev Content on IIA" sheetId="4" r:id="rId6"/>
  </sheets>
  <definedNames>
    <definedName hidden="1" localSheetId="0" name="_xlnm._FilterDatabase">'Score League'!$O$37</definedName>
    <definedName hidden="1" localSheetId="1" name="_xlnm._FilterDatabase">'List of IIAs analyzed (with yea'!$A$1:$AD$362</definedName>
    <definedName hidden="1" localSheetId="2" name="_xlnm._FilterDatabase">'Details of IIA''s analysis'!$A$1:$W$2569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Datos obtenidos de la web de NNUU. 
http://hdr.undp.org/en/countries</t>
      </text>
    </comment>
    <comment authorId="0" ref="H3">
      <text>
        <t xml:space="preserve">http://hdr.undp.org/sites/all/themes/hdr_theme/country-notes/CHN.pdf 
</t>
      </text>
    </comment>
    <comment authorId="0" ref="H27">
      <text>
        <t xml:space="preserve">Data available only since 2005</t>
      </text>
    </comment>
    <comment authorId="0" ref="H68">
      <text>
        <t xml:space="preserve">Datos disponibles a partir de 2005
</t>
      </text>
    </comment>
    <comment authorId="0" ref="H70">
      <text>
        <t xml:space="preserve">Data available only since 2005
</t>
      </text>
    </comment>
    <comment authorId="0" ref="H120">
      <text>
        <t xml:space="preserve">datos disponibles a partir de 2003
</t>
      </text>
    </comment>
    <comment authorId="0" ref="I174">
      <text>
        <t xml:space="preserve">Not found 
http://investmentpolicyhub.unctad.org/IIA/CountryBits/105#iiaInnerMenu</t>
      </text>
    </comment>
    <comment authorId="0" ref="I178">
      <text>
        <t xml:space="preserve">Not found</t>
      </text>
    </comment>
    <comment authorId="0" ref="H189">
      <text>
        <t xml:space="preserve">HDI of China + HDI of Japan in 2012</t>
      </text>
    </comment>
    <comment authorId="0" ref="H250">
      <text>
        <t xml:space="preserve">Dato disponible solo desde 1990
http://hdr.undp.org/en/data#</t>
      </text>
    </comment>
    <comment authorId="0" ref="H335">
      <text>
        <t xml:space="preserve">Data available only since 2003</t>
      </text>
    </comment>
  </commentList>
</comments>
</file>

<file path=xl/sharedStrings.xml><?xml version="1.0" encoding="utf-8"?>
<sst xmlns="http://schemas.openxmlformats.org/spreadsheetml/2006/main" count="7309" uniqueCount="1640">
  <si>
    <t xml:space="preserve"> </t>
  </si>
  <si>
    <t>Developed country</t>
  </si>
  <si>
    <t>AUSTRALIA</t>
  </si>
  <si>
    <t>Partner</t>
  </si>
  <si>
    <t>Type of Agreement</t>
  </si>
  <si>
    <t>Score</t>
  </si>
  <si>
    <t>Out of</t>
  </si>
  <si>
    <t>Percentage</t>
  </si>
  <si>
    <t>Year group</t>
  </si>
  <si>
    <t>1. Australia-China FTA</t>
  </si>
  <si>
    <t>CLAUSE</t>
  </si>
  <si>
    <t>Developing Country Human Development Index (at year of signment)</t>
  </si>
  <si>
    <t>CONTENT</t>
  </si>
  <si>
    <t>Signed</t>
  </si>
  <si>
    <t>SCORE</t>
  </si>
  <si>
    <t>COMMENTS</t>
  </si>
  <si>
    <t>Entry into Force</t>
  </si>
  <si>
    <t>Preamble</t>
  </si>
  <si>
    <t>Listed in UNCTAD Database</t>
  </si>
  <si>
    <t>Text Available in UNCTAD Database</t>
  </si>
  <si>
    <t>The FTA's Preamble mentions non-commercial objectives: "Upholding the rights of their governments to regulate in order to meet national policy objectives, and to preserve their flexibility to safeguard public welfare; Desiring to strengthen their economic partnership and further liberalise bilateral trade and investment to bring economic and social benefits, to create new opportunities for employment and to improve the living standards of their peoples".
The FTA's Investment Chapter doesn't have a Preamble, so the FTA's general one is the one analyzed.
Art.9.8: "subject to the requirement that such measures are not applied in a manner which would constitute arbitrary or unjustifiable discrimination between investments or between investors, or a disguised restriction on international trade or investment, nothing in this Agreement shall be construed to prevent a Party from adopting or enforcing measures: (a) necessary to protect human, animal or plant life or health; (b) necessary to ensure compliance with laws and regulations that are not inconsistent with this Agreement; (c) imposed for the protection of national treasures of artistic, historic or archaeological value; or relating to the conservation of living or non-living exhaustible natural resources".</t>
  </si>
  <si>
    <t>Comments</t>
  </si>
  <si>
    <t>Official Web page</t>
  </si>
  <si>
    <t>Australia</t>
  </si>
  <si>
    <t>It is concrete on protecting the State's policy space and extends this protection to issues that can be considered as equivalent to sustainable development or human rights.
Art.9.8 would have also qualified for 2 points, alone.</t>
  </si>
  <si>
    <t>FET</t>
  </si>
  <si>
    <t>This FTA doesn't include an FET provision</t>
  </si>
  <si>
    <t>ISDS</t>
  </si>
  <si>
    <t>Independence</t>
  </si>
  <si>
    <t>Yes.
Art.9.15.5: The Committee on Investment shall establish a list of individuals who are willing and able to serve as arbitrators (at least 20 individuals). 
Art.9.15.8: All arbitrators appointed shall have expertise or experience in public international law, international trade or international investment rules, or the resolution of disputes arising under international trade or international investment agreements. They shall be independent, serve in their individual capacities and not take instructions from any organisation or government with regard to matters related to the dispute, or be affiliated with the government of either Party or any disputing party, and shall comply with Annex 9-A (Code of Conduct).</t>
  </si>
  <si>
    <t>Fairness</t>
  </si>
  <si>
    <t>Yes.
Important: 9.11.4: Measures of a Party that are non-discriminatory and for the legitimate public welfare objectives of public health, safety, the environment, public morals or public order shall not be the subject of a claim under this Section (the ISDS Section).
9.16.2: The non-disputing Party may make oral and written submissions to the tribunal regarding the interpretation of this Chapter.
Yes
Art.9.22: includes measures to moderate the remedial powers of tribunals in ISDS (monetary damages and restitution of property and excluding punitive damages). 
No (but interesting): Within three years after the date of entry into force of this Agreement, the Parties shall commence negotiations with a view to establishing an appellate mechanism to review awards.</t>
  </si>
  <si>
    <t>Openness</t>
  </si>
  <si>
    <r>
      <t xml:space="preserve">Yes
Art.9.7: A 'Committee on Investment' may (pursuant to Article 9.18.2 or Article 9.19), adopt a joint decision of the Parties, declaring their interpretation of a provision of this Chapter and Annex 9-A. (following art.9.18.2, the interpretation will be binding for the tribunal if there is an agreement between the Parties).
</t>
    </r>
    <r>
      <rPr>
        <color rgb="FFFF0000"/>
      </rPr>
      <t xml:space="preserve">9.12.4.c: under the UNCITRAL Arbitration Rules, (except as modified by this Agreement and the Side Letter on Transparency Rules Applicable to ISDS).
</t>
    </r>
    <r>
      <t xml:space="preserve">Yes
Art.9.16.3:the tribunal may allow a party or entity that is not a disputing party to file a written amicus curiae submission with the tribunal regarding a matter within the scope of the dispute.
Yes.
Art.9.17.1 and 2: the respondent shall, after receiving (a list of detailed documents) promptly transmit them to the non-disputing Party or make them available to the public.
Yes.
Art.9.17.3: With the agreement of the respondent, the tribunal shall conduct hearings open to the public </t>
    </r>
  </si>
  <si>
    <t>Subsidiarity</t>
  </si>
  <si>
    <t>The claimant must present a written waiver of any right to initiate or continue before any administrative tribunal or court under the law of either Party, or other dispute settlement procedures, any proceeding with respect to any measure or event alleged to constitute a breach referred to in Article 9.12.2. (National Treatment only, as MFN clause is excluded from ISDS).</t>
  </si>
  <si>
    <t>TOTAL</t>
  </si>
  <si>
    <t>http://dfat.gov.au/trade/topics/investment/Pages/australias-bilateral-investment-treaties.aspx</t>
  </si>
  <si>
    <t>JP</t>
  </si>
  <si>
    <t>2 (and 4) Australia-Malaysia FTA</t>
  </si>
  <si>
    <t>The FTA's Preamble doesn't mention any non-commercial objective (no mention to sustainable developlment, human rights, social objectives, etc.)
The FTA's Investment Chapter doesn't specify the treaty objectives nor does it mention any public policy or general interest objectives.
Art. 12.18 includes a clear afirmation that the agreement does not prevail States to adopt measures necessary to protect national policy objectives (but without mentioning sustainable development objectives or human rights).</t>
  </si>
  <si>
    <t>It is concrete on protecting the State's policy space, but doesn't extend this protection to sustainable development or human rights.</t>
  </si>
  <si>
    <t>Art.12.7 mentions the minimum standard of treatment for aliens under customary international law (MST/CIL), clarifies with an open definition the States' obligations under this clause (not to deny justice in any legal or administrative proceedings) and that it does not require treatment in addition to or beyond that which is required under customary international law.</t>
  </si>
  <si>
    <t>By using "require" it has to be understood as "open definition" of FET obligations.</t>
  </si>
  <si>
    <t>N/A</t>
  </si>
  <si>
    <t>Australia decided not to include ISDS in most of its latest IIAs, including the one with Malayisia.</t>
  </si>
  <si>
    <t>China</t>
  </si>
  <si>
    <t>FTA</t>
  </si>
  <si>
    <t>3 (and 5). ASEAN, New Zealand, Australia FTA</t>
  </si>
  <si>
    <t>The FTA's Preamble and art.1 (FTA's objectives) don't mention any non-commercial objective (no mention to sustainable developlment, human rights, social objectives, etc.)
The FTA's Investment Chapter doesn't specify the treaty objectives nor does it mention any public policy or general interest objectives.</t>
  </si>
  <si>
    <t>Art.6 mentions the minimum standard of treatment under customary international law (MST/CIL) and clarifies with an open definition the States' obligations under this clause (not to deny justice in any legal or administrative proceedings) and that it does not require treatment in addition to or beyond that which is required under customary international law.</t>
  </si>
  <si>
    <t>No
Art. 23.2: Arbitrators shall have expertise or experience in public international law, international trade or international investment rules, and be independent of, and not be affiliated with or take instructions from the disputing Party, the nondisputing Party, or disputing investor.
Art. 23.5: The disputing parties may establish rules relating to expenses incurred by the tribunal, including arbitrators’
remuneration.</t>
  </si>
  <si>
    <t>Although art.23.2 is better than nothing, I think it doesn't fulfill our criteria (prohibitions of double dipping as lawyers and arbitrators or the introduction of a code of conduct for arbitrators) as the institutional safeguards of independence are missing.
On the other hand, the ruling of arbitrators remuneration is one of the desired criteria, but this BIT leaves it open to the parties to decide, which is still not good enough.</t>
  </si>
  <si>
    <t>Yes
Art. 28.3: a tribunal may not award punitive damages (moderate the remedial powers of tribunals).
Art. 27.3: allow parties to issue binding interpretations of the treaty.</t>
  </si>
  <si>
    <t>No.
Art.21.1.d) UNCITRAL
Art. 26: documents (only awards and decisions) made publicly available if decided by the Disputing Party</t>
  </si>
  <si>
    <t>Related with UNCITRAL rules: the fact that the improvement in transparency and openness would only happen if the claimant decides so, greatly reduces the relevance of the reform. In this sense, this clause alone shouldn't be considered as a relevant improvement.</t>
  </si>
  <si>
    <t>Most recent</t>
  </si>
  <si>
    <t>Yes
Art. 22.1.c) waiver: no arbitration until waiver of the claimant right to initiate or continue any proceedings before the
courts or administrative tribunals of either Party, or other dispute settlement procedures.</t>
  </si>
  <si>
    <t>6. Australia - Turkey BIT</t>
  </si>
  <si>
    <t>Yes</t>
  </si>
  <si>
    <t>The Preamble doesn't specify the treaty objectives nor does it mention any public policy or general interest objectives.</t>
  </si>
  <si>
    <t>Art.3.2 includes an unqualified FET standard guarantying a “fair and equitable treatment” to the foreign investor with the usual generic and imprecise drafting and without detailing the reach of the obligation or establishing any limits to its application.</t>
  </si>
  <si>
    <t>No</t>
  </si>
  <si>
    <t>Malaysia</t>
  </si>
  <si>
    <t>Yes
Art. 13.4: As a precondition to electing arbitration, the investor must waive any right it may have to initiate or continue proceedings on the same matter before judicial or administrative bodies of either Party.</t>
  </si>
  <si>
    <t>7. Australia - Mexico BIT (MVP)</t>
  </si>
  <si>
    <t>Review</t>
  </si>
  <si>
    <t>Art.4.1 "Investments of Investors of either Contracting Party and the activities associated with investments shall at all times be accorded fair and equitable treatment and shall enjoy full protection and security in the territory of the other Contracting Party."</t>
  </si>
  <si>
    <t xml:space="preserve">Art. 4 includes an unqualified FET standard guarantying a ‘fair and equitable treatment’ to the foreign investor with the usual generic and imprecise drafting, without detailing the reach of the obligation or establishing any limits to its application. 
Art.4.5 "Nothing in this Article (FET clause) shall apply to taxation measures". </t>
  </si>
  <si>
    <t xml:space="preserve">No
Art.14.1 "Unless the parties to the dispute agree otherwise, the arbitral tribunal shall comprise three members, each party to the dispute shall appoint one member, and the disputing parties shall agree upon a third member as the chair of the tribunal" </t>
  </si>
  <si>
    <t>No
19.3 "The decision of an arbitral tribunal in an arbitration under Articles 13 or 15 of this Agreement shall be binding on the parties to the dispute with respect to the particular case. The parties shall abide by and comply with the terms of the award"</t>
  </si>
  <si>
    <t>Art. 19.3 does not allow appeal mechanisms</t>
  </si>
  <si>
    <t>No
13.4. UNCITRAL rules</t>
  </si>
  <si>
    <t>Yes
Art.13.3 "An Investor of a Contracting Party may not allege that the other Contracting Party has breached an obligation under this Agreement both in arbitration under this Article and in proceedings before a court or administrative tribunal of the latter Contracting Party. Where an enterprise of a Contracting Party that an Investor of the other Contracting Party owns or controls directly or indirectly alleges in proceedings before a court or administrative tribunal that the former Contracting Party has breached an obligation under this Agreement, the Investor may not allege the breach in an arbitration under this Article. 
Yes
Art.13.5. "A disputing Investor may submit a claim to arbitration only if the disputing Investor consents to arbitration in accordance with the procedures set out in this Agreement and waives his or her right to initiate or continue before any administrative tribunal or court under the law of a Contracting Party, or any other dispute settlement procedure, any proceedings with respect to the measure of the disputing Contracting Party that is alleged to be a breach of this Agreement"</t>
  </si>
  <si>
    <t>Art.13.3 impedes the investor to submit for resolution under ISDS arbitrations the same investment dispute that has been submitted under courts of Justice (or administrative tribunals)
Art.13.5. conditions the initiation of the ISDS proceedings to the investor's waiver if any right to start proceedings under national courts or tribunals.</t>
  </si>
  <si>
    <t>8. Australia - Sri Lanka BIT</t>
  </si>
  <si>
    <t xml:space="preserve">ASEAN, New Zealand, Australia </t>
  </si>
  <si>
    <t>Art.3.2: "Investments of investors of either Party shall at all times be accorded fair and equitable treatment"</t>
  </si>
  <si>
    <t>Art. 3.2. includes an unqualified FET standard guarantying a ‘fair and equitable treatment’ to the foreign investor with the usual generic and imprecise drafting, without detailing the reach of the obligation or establishing any limits to its application.</t>
  </si>
  <si>
    <t>No.
Art.13.2.b: this article recognizes the State's right to initiate the arbitration procedure but, as the rest of the Agreement, doesn't any provision with the responsabilities of foreign investors, this recognition cannot be considered an improvement.</t>
  </si>
  <si>
    <t>9 (and 10) Australia - Egypt BIT</t>
  </si>
  <si>
    <t>No mention in the Preamble to any non-comercial objective of the Agreement</t>
  </si>
  <si>
    <t>Art.3.2: Each Party shall ensure fair and equitable treatment in its own territory to investments.</t>
  </si>
  <si>
    <t>Interesting: Art.14 covers the Settlement of disputes between investors of the Parties (which is not included in our analysis)</t>
  </si>
  <si>
    <t>No.
Art.13.2.b: this article recognizes the State's right to initiate the arbitration procedure but, as the rest of the Agreement, doesn't any provision with the responsabilities of foreign investors, this recognition cannot be considered an improvement.
No
Annex B.8: "An award shall be final and binding and shall be enforced in the territory of each Party in accordance with its law"</t>
  </si>
  <si>
    <t>Annex B.8 does not allow appeal mechanisms</t>
  </si>
  <si>
    <t>ASEAN is conformed by the following countries: Brunei Darussalam, Cambodia, Indonesia, Lao People's Democratic Republic, Malaysia, Myanmar, Philippines, Singapore, Thailand, Viet Nam</t>
  </si>
  <si>
    <t>http://dfat.gov.au/trade/agreements/aanzfta/official-documents/Pages/agreement-establishing-the-asean-australia-new-zealand-free-trade-area-aanzfta.aspx</t>
  </si>
  <si>
    <t>11. Australia - Pakistan BIT</t>
  </si>
  <si>
    <t>Malaysia*</t>
  </si>
  <si>
    <t>12. Australia - Peru BIT</t>
  </si>
  <si>
    <t>Art.3.2 "Each Party shall ensure fair and equitable treatment in its own territory to investment"</t>
  </si>
  <si>
    <t xml:space="preserve">No.
Art.13.2.b: this article recognizes the State's right to initiate the arbitration procedure but, as the rest of the Agreement, doesn't any provision with the responsabilities of foreign investors, this recognition cannot be considered an improvement.
No
Annex 1.10: "An award shall be final and binding on the Parties" </t>
  </si>
  <si>
    <t>Annex 1.10 does not allow appeal mechanisms</t>
  </si>
  <si>
    <t>Previous to 2014</t>
  </si>
  <si>
    <t>ASEAN, New Zealand, Australia*</t>
  </si>
  <si>
    <t>AUSTRIA</t>
  </si>
  <si>
    <t>Turkey</t>
  </si>
  <si>
    <t>1 (and 4). Austria-Kazakhstan BIT</t>
  </si>
  <si>
    <t>The Preamble recognises that the treaty will contribute to the creation of employment and the improvement of living standards; that governments and civil actors must adhere to anti-corruption efforts; and that any conflicts between investment agreements and the protection of environment, HHRR and labour rights, must be solved without relaxing this protection.</t>
  </si>
  <si>
    <t>BIT</t>
  </si>
  <si>
    <t>Art.3.1 guarantees the investor a FET without detailing the reach of the obligation or establishing any limits to its application, although Art. 3.4.a) adds that "no provision of this Agreement shall be construed as to prevent a Party from taking any action in pursuance of its obligations under the United Nations Charter for the maintenance of international peace and security".</t>
  </si>
  <si>
    <t>The mention to international peace and security is too broad to be considered as protecting national public policy objectives and, therefore, shouldn't be given 1 point.</t>
  </si>
  <si>
    <t>No.
Art.13.2.c) iii: UNCITRAL</t>
  </si>
  <si>
    <t>2 (and 5). Austria- Tajikistan BIT</t>
  </si>
  <si>
    <t>The Preamble recognises the commitment that the objectives of the treaty will be achieved in a manner consistent with the creation of employment and the improvement of living standards, the protection of the enviroment and labour standards; adds that governments and civil actors must adhere to anti-corruption efforts; and that any conflicts between investment agreements and the protection of environment, HHRR and labour rights, must be solved without relaxing this protection. It also mentions international compromises related with decent work; responsible corporate behaviour; CSR, etc.</t>
  </si>
  <si>
    <t>Mexico</t>
  </si>
  <si>
    <t>No.
Art.14.1.c) iii: UNCITRAL</t>
  </si>
  <si>
    <t>Yes.
Art. 15.1: a dispute may not be submitted to international arbitration if a court in the first instance in either Contracting Party has rendered its final decision on the merits.</t>
  </si>
  <si>
    <t>Previous to 2008</t>
  </si>
  <si>
    <t>3 (and 6) Austria-Guatemala BIT</t>
  </si>
  <si>
    <t>Sri Lanka</t>
  </si>
  <si>
    <t>The Preamble "reaffirms the commitment of the Parties to observe the internationally recognised labour standards".</t>
  </si>
  <si>
    <t>The statement included in the Preamble is a very vague reference to the right to regulate and not as concrete as it needs to be, but it can orientate the interpretation of the treaty in terms of sustainable development. GIVE 1 point</t>
  </si>
  <si>
    <t>Art.3.1 includes an unqualified FET standard guarantying a “fair and equitable treatment” to the foreign investor with the usual generic and imprecise drafting and without detailing the reach of the obligation or establishing any limits to its application.</t>
  </si>
  <si>
    <t>No.
Art.12.1.c) iii: UNCITRAL</t>
  </si>
  <si>
    <t>Related with UNCITRAL rules: the fact that the improvement in transparency and openness would only happen if the claimant decides so, greatly reduces the relevance of the reform. In this sense, this clause alone cannot be considered enough as an improvement</t>
  </si>
  <si>
    <t>Egypt</t>
  </si>
  <si>
    <t>Yes.
Art. 13 (final): a dispute may not be submitted to international arbitration if a court in the first instance in either Contracting Party has rendered its final decision on the merits.</t>
  </si>
  <si>
    <t>7. Austria - Algeria BIT (MVP)</t>
  </si>
  <si>
    <t>Egypt*</t>
  </si>
  <si>
    <t>Art. 3.4 "Aucune disposition du présent accord ne sera interprétée de façon à obliger l’une des parties contractantes à accorder aux investisseurs de l’autre partie contractante et à leurs investissements le bénéfice présent ou futur de tout traitement, préférence ou privilège résultant: a) de l’appartenance à une zone de libre échange, à une union douanière, à unmarché commun, à une communauté économique ou à un accord multilatéral relatifà l’investissement, b) d’un accord international, d’un arrangement international ou de tout autre arrangement dans le domaine fiscal"</t>
  </si>
  <si>
    <t>Art.3.1: "Chacune des parties contractantes traite les investisseurs de l’autre partie contractante et leurs investissements de manière juste et équitable et leur accorde une protection et une sécurité pleines et entières."</t>
  </si>
  <si>
    <t>Art. 3.1. includes an unqualified FET standard guarantying a ‘fair and equitable treatment’ to the foreign investor with the usual generic and imprecise drafting, without detailing the reach of the obligation or establishing any limits to its application.</t>
  </si>
  <si>
    <t>Interesting: Art.10.5: "Le tribunal arbitral réglera le différend conformément au droit interne de la partie sur le territoire de laquelle l’investissement en question a été effectué y compris les règles relatives aux conflits des lois, aux autres principes communément admis du droit international au présent accord et tous les autres accords portant sur l’investissement conclu entre l’investisseur et la partie concernée"</t>
  </si>
  <si>
    <t xml:space="preserve">No
Art.10.6: "6. La sentence arbitrale rendue dans le cadre du présent article engagera les parties au différend et sera exécutoire dans les territoires des parties contractantes. Chacune des partie  contractantes assure sur son territoire l’exécution efficace des sentences arbitrales en vertu du présent article et applique sans délai toute sentence arbitralerendue dans une procédure à laquelle elle a été partie au différend. </t>
  </si>
  <si>
    <t>Art.10.6 does not allow appeal mechanisms</t>
  </si>
  <si>
    <t>No
Art.10.2. UNCITRAL rules</t>
  </si>
  <si>
    <t>Yes
Art.10.3 "Chacune des parties contractantes donne ainsi son consentement inconditionnel pour soumettre le différend à la procédure de conciliation ou d’arbitrage international. Par ce consentement les parties contractantes renoncent d’exiger que les recours administratifs et judiciaires internes soient épuisés."</t>
  </si>
  <si>
    <t>Art.10.3. impedes the investor to submit for resolution under courts of Justice (or administrative tribunals) the same investment dispute that has been submitted under the ISDS arbitrations.</t>
  </si>
  <si>
    <t>Previous to 2004</t>
  </si>
  <si>
    <t>Pakistan</t>
  </si>
  <si>
    <t>8. Austria - Ethiopia BIT (MVP)</t>
  </si>
  <si>
    <t xml:space="preserve">Art. 3.4: "No provision of this Agreement shall be construed as to oblige a Contracting Party to extend to the investors of the other Contracting Party and to their investments the present or future benefit of any treatment, preference or privilege resulting from: (a) any membership in a free trade area, customs union, common market, economic community or any multilateral agreement on investment; (b) any international agreement, international arrangement or domestic legislation regarding taxation. </t>
  </si>
  <si>
    <t>Art 3.1 "Each Contracting Party shall accord to investments by investors of the other Contracting Party fair and equitable treatment and full and constant protection and security"</t>
  </si>
  <si>
    <t>No
Art. 16.1: "Arbitration awards, which may include an award of interest, shall be final and binding upon the parties to the dispute"</t>
  </si>
  <si>
    <t>Art. 16.1 does not allow appeal mechanisms</t>
  </si>
  <si>
    <t>No
Art. 12.1 UNCITRAL rules</t>
  </si>
  <si>
    <t>Yes
Art. 13.1 "Each Contracting Party hereby gives its unconditional consent to the submission of a dispute to international arbitration in accordance with Article 12 of this Agreement. However, a dispute may not be submitted to international arbitration if a local court in either Contracting Party has rendered its decision on the dispute"</t>
  </si>
  <si>
    <t>Art.13.1 impedes the investor to initiate an international arbitration if a court in the first instance in either Contracting Party has rendered its final decision on the merits.</t>
  </si>
  <si>
    <t>Peru</t>
  </si>
  <si>
    <t>9. Austria - Iran BIT</t>
  </si>
  <si>
    <t>Art.3.1: "If a Contracting Party has accorded or shall accord in the future advantages, privileges or rights to investors of any third state by virtue of its membership to existing or future agreements establishing a free trade area, a customs union, a common market, and/or by virtue of its signature of a similar regional or subregional agreement, a multilateral economic agreement or under agreements signed in order to prevent double taxation, it shall not be obliged to accord such advantages, privileges or rights to investors of the other Contracting Party"</t>
  </si>
  <si>
    <t>Art.2.5: "Both Contracting Parties shall at all times ensure just and fair treatment and full protection to the investments of investors of the other Contracting Party. Both Contracting Parties shall ensure that the management, operation, maintenance, use, transformation, enjoyment, sale or assignment of the investments effected in their territory, by investors of the other Contracting Party shall in no way be subject to unjustified or discriminatory measures"</t>
  </si>
  <si>
    <t>Art. 2.5 includes an unqualified FET standard guarantying a ‘fair and equitable treatment’ to the foreign investor with the usual generic and imprecise drafting, without detailing the reach of the obligation or establishing any limits to its application.</t>
  </si>
  <si>
    <t>Austria</t>
  </si>
  <si>
    <t>No
Art.11.6: "The award shall be final and binding on both parties to the dispute"</t>
  </si>
  <si>
    <t>Art.11.6 does not allow appeal mechanisms</t>
  </si>
  <si>
    <t>No
Art.11.2 UNCITRAL rules</t>
  </si>
  <si>
    <t xml:space="preserve">No
Art. 11.7: "National courts shall not have jurisdiction over any dispute referred to arbitration. However, the provisions of this paragraph do not bar the winning party to seek for the enforcement of the arbitral award before national courts". </t>
  </si>
  <si>
    <t>Art.11.7 does not allow local remedies for the dispute, just for the enforcement of the arbitration tribunal's final award</t>
  </si>
  <si>
    <t>10. Austria - Philippines BIT</t>
  </si>
  <si>
    <t xml:space="preserve">Art.2.1: Each Contracting Party shall in its territory promote, as far as possible, investments of investors of the other Contracting Party, admit such investments in accordance with its legislation and in any case accord such investments fair and equitable treatment. </t>
  </si>
  <si>
    <t xml:space="preserve">No.
Art.9.3.b: UNCITRAL. </t>
  </si>
  <si>
    <t>Art.9.3.b: The fact that the improvements in terms of transparency that the UNCITRAL Arbitration Rules introduce would only apply in a dispute if the claimants decides so, greatly reduces the relevance of the reform.</t>
  </si>
  <si>
    <t>Yes.
Art.9.3: If a dispute between an investor of one Contracting Party and the other Contracting Party continues to exist after a period of six months, the investor shall be entitled to submit the case to international arbitration.</t>
  </si>
  <si>
    <t>11. Austria - Armenia BIT</t>
  </si>
  <si>
    <t>Preamble: "The Contracting Parties [...] REAFFIRMING their commitment to the observance of internationally recognized labour standards..."</t>
  </si>
  <si>
    <t xml:space="preserve">Art.3.1: Each Contracting Party shall accord to investments by investors of the other Contracting Party fair and equitable treatment and full and constant protection and security. </t>
  </si>
  <si>
    <t>No.
Art.12.1.c.iii: UNCITRAL. 
Art.17.1: includes a list which moderates the remedial powers of tribunals in ISDS.</t>
  </si>
  <si>
    <t>Art.12.1: The fact that the improvements in terms of transparency that the UNCITRAL Arbitration Rules introduce would only apply in a dispute if the claimants decides so, greatly reduces the relevance of the reform.
Art.17.1: with the Agreement of the parties to the dispute, ""the Agreement allows any other form of relief"". This clause opens the possibility of one Party exerting pressure on the other Party to accept the withdraw or amend of a measure.</t>
  </si>
  <si>
    <t xml:space="preserve">Yes.
Art.13.1: a dispute may not be submitted to international arbitration if a local court in either Contracting Party has rendered its decision on the dispute. 
No.
Art.13.1 and 2: Each Contracting Party hereby gives its unconditional consent to the submission of a dispute to international arbitration in accordance with this Part. This consent  implies the renunciation of the requirement that the internal administrative or juridical remedies should be exhausted. </t>
  </si>
  <si>
    <t>http://www.bmwfw.gv.at/Aussenwirtschaft/investitionspolitik/Seiten/BilateraleInvestitionsschutzabkommen-L%C3%A4nder.aspx</t>
  </si>
  <si>
    <t>12. Austria - Bosnia Herzegovina</t>
  </si>
  <si>
    <t>Kazakhstan</t>
  </si>
  <si>
    <t>Art.12.1: The fact that the improvements in terms of transparency that the UNCITRAL Arbitration Rules introduce would only apply in a dispute if the claimants decides so, greatly reduces the relevance of the reform.
Art.17.1: Although this article includes a list of remedial powers of tribunals is ISDS, it also states that with the agreement of the parties to the dispute, "the Agreement allows any other form of relief". This clause opens the possibility of one Party exerting pressure on the other Party to accept the withdraw or amend of a measure. Therefore it won't be considered an improvement.</t>
  </si>
  <si>
    <t xml:space="preserve">Yes.
Art.13.3: The investor may choose to submit the dispute for resolution according to Article 12.1.c (Arbitration) only until there has been a decision in the first instance in the proceedings according to Article 12 paragraph 1.a (competent courts or administrative tribunals of the Contracting Party) </t>
  </si>
  <si>
    <t>BELGIUM-LUXEMBOURG UNION</t>
  </si>
  <si>
    <t>Tajikistan</t>
  </si>
  <si>
    <t>1. Belgo-Luxembourg Union - Pakistan BIT</t>
  </si>
  <si>
    <t>Doesn't mention any public policy or general interest objectives</t>
  </si>
  <si>
    <t xml:space="preserve">Art. 4.1 includes an unqualified FET standard guarantying a ‘fair and equitable treatment’ to the foreign investor with the usual generic and imprecise drafting, without detailing the reach of the obligation or establishing any limits to its application. </t>
  </si>
  <si>
    <t>Art.4.4: the FET treatment shall not extend to tax deductions and exemptions granted by either of the Contacting Parties to investors of third countries by virtue of a double taxation avoidance agreement or any other taxation agreement.</t>
  </si>
  <si>
    <t>Guatemala</t>
  </si>
  <si>
    <t>Yes (EN + ES)</t>
  </si>
  <si>
    <t>ALL IIAs ANALIZED for the CDI 2018
(A + B + C + D)</t>
  </si>
  <si>
    <t>Kazakhstan*</t>
  </si>
  <si>
    <t>No.
Art.11.5: arbitration decisions shall be final and binding on the parties in the dispute.</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</si>
  <si>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11.2: Possibility of arbitration under UNCITRAL Arbitration rules</t>
  </si>
  <si>
    <t>Tajikistan*</t>
  </si>
  <si>
    <t>2 (and 4) Belgo-Luxembourg Union - Côte d'Ivoire BIT</t>
  </si>
  <si>
    <t>Guatemala*</t>
  </si>
  <si>
    <t>When specifying the treaty objectives it doesn’t mention any public policy or general interest objectives</t>
  </si>
  <si>
    <t>Unqualified FET standard, usual generic &amp; imprecise drafting, no detailing of obligation reach or application limits</t>
  </si>
  <si>
    <t>A. MOST RECENT IIAs</t>
  </si>
  <si>
    <t>Algeria</t>
  </si>
  <si>
    <t xml:space="preserve">Art.10.4: also States can initiate the arbitration procedure: "If the arbitration is introduced at the initiative of a Contracting Party , it prompted by writing the investor concerned to express their choice in the arbitration body that must be entered the dispute".
 </t>
  </si>
  <si>
    <t>Interesting: This is a rare case, that could be considered an improvement in terms of balance or fairness of the ISDS system. Our methodology establishes that only if the IIA provides foreign investors responsibilities would the recognition by the treaty of the Parties’ right to initiate the arbitration procedure be considered an improvement. Without obligations for foreign investors included under the IIA, the agreement wouldn’t be recognizing any interest that States could claim to the arbitration tribunal.
As this BIT doesn't include obligations for investors, this clause cannot be considered as positive.</t>
  </si>
  <si>
    <t>B. IIAs PREVIOUS TO 2014</t>
  </si>
  <si>
    <t xml:space="preserve">C.IIAs PREVIOUS TO 2008
</t>
  </si>
  <si>
    <t>D. IIAs PREVIOUS TO 2004</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</si>
  <si>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9.3 Possibility of arbitration under UNCITRAL Arbitration rules</t>
  </si>
  <si>
    <t>Yes (FR)</t>
  </si>
  <si>
    <t xml:space="preserve">No
Art. 10.1: Any dispute relating to investments between an investor of one Party Contracting and the other Contracting Party is subject to the competent court agreed between parties to the dispute. If there is no agreement about the competence, the rest of the article is applied (ISDS).
Art. 10.3: within six months of its notification , the dispute is subject to the option of the investor , either to the competent jurisdiction of the State where the investment was made, or to international arbitration. To this end, each Contracting Party agrees in advance and irrevocably to the that any dispute be submitted to arbitration. Such consent implies that each Party Contracting waives to require the exhaustion of administrative remedies or judiciary .
Art.10.4: If recourse to international arbitration , the dispute is submitted to one of the organizations of Arbitration at the choice of the investor: CIADI, other under UNCITRAL rules, International Chamber Commerce, Stockholm Chamber of Commerce.
</t>
  </si>
  <si>
    <t>It's uncommon to see statements as Art.10.3's explicitly waiving the right to requiere the exhaustion of administrative or judiciary remedies.</t>
  </si>
  <si>
    <t>Ethiopia</t>
  </si>
  <si>
    <t>ALL IIAs ANALIZED by CIECODE (historic)</t>
  </si>
  <si>
    <t>Country</t>
  </si>
  <si>
    <t>Overall Score**</t>
  </si>
  <si>
    <t>Iran</t>
  </si>
  <si>
    <t>3 (and 5) Belgo-Luxembourg Union - Bosnia Herzegovina BIT</t>
  </si>
  <si>
    <t>% (out of maximum score)</t>
  </si>
  <si>
    <t>Philippines</t>
  </si>
  <si>
    <t>Ranking</t>
  </si>
  <si>
    <t>Overall Score</t>
  </si>
  <si>
    <t xml:space="preserve"> % (out of maximum score)</t>
  </si>
  <si>
    <t>Armenia</t>
  </si>
  <si>
    <t>6. Belgo-Luxembourg Union - Mauritius BIT</t>
  </si>
  <si>
    <t>When specifying the treaty objectives it doesn’t mention any public policy or general interest objectives. 
Article 5 and 6 recognise the State's right to regulate to establish labour and environmental standards, state as inappropriate to override them to promote investment (ensuring the parties do not waive or derogate such legislation) and reaffirm their commitment with international labour and environmental obligations (they shall strive to ensure that such commitments are
fully recognised and implemented by their domestic legislation).
Article 14 states that the provisions of the agreement shall not in any way limit the right of either Contracting Party to apply prohibitions or restrictions of any kind or take any other action, which is directed to the protection of its essential security interests, or to the protection of public health or the prevention of diseases and pests in animals or plants.</t>
  </si>
  <si>
    <t>Bosnia and Herzegovina</t>
  </si>
  <si>
    <t>It should be given 2 points: - Art. 14: recognizes the right to regulate and mentions public health.
1 point for: art.5 and 6 that recognize the right to regulate mentioning labour and environmental standards but in ambiguous language. It reafirms the Parties commitment with international obligations (labour and environmental).</t>
  </si>
  <si>
    <t>Art.3.1: Unqualified FET standard, usual generic &amp; imprecise drafting, no detailing of obligation reach or application limits.
Article 5 and 6: 
- recognise the right of each Contracting Party to establish its own levels of domestic environmental and labour protection, develop environmental and labour policies and priorities, and to adopt or modify accordingly its environmental and labour legislation, each Contracting Party shall strive to [...] continue to improve this legislation.
- recognise that it is inappropriate to encourage investment by relaxing domestic labour/environmental legislation; shall strive to ensure that it  does not waive or otherwise derogate from such legislation as an encouragement for the establishment, maintenance or expansion in its territor of an investment.
- reaffirm their commitments under the international environmental and labour agreements, which they have accepted and shall strive to ensure that such commitments are fully recognised and implemented by their domestic legislation.
Article 14 states that the provisions of the agreement shall not in any way limit the right of either Contracting Party to apply prohibitions or restrictions of any kind or take any other action, which is directed to the protection of its essential security interests, or to the protection of public health or the prevention of diseases and pests in animals or plants.</t>
  </si>
  <si>
    <t>- No special value is given applied to FET to the clauses that state as “inappropriate” to “override environmental regulation to promote or protect investment” and to the compromise to “ensure that parties do not waive or derogate such legislation”.
- The language of art.14 is stronger: the mention to "public health" plus the recognition of the State's right to regulates deserves 2 points.</t>
  </si>
  <si>
    <t>Not available</t>
  </si>
  <si>
    <t>Belgium (Belgium- Luxembourg Union)</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</si>
  <si>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12.3 Stipulates the possibility of submission under UNCITRAL Arbitration Rules</t>
  </si>
  <si>
    <t>Belgo-Luxembourg Union - China BIT</t>
  </si>
  <si>
    <t>When specifying the treaty objectives it doesn’t mention any public policy or general interest objectives.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</si>
  <si>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12.3 Stipulates the possibility of submission under UNCITRAL Arbitration Rules"</t>
  </si>
  <si>
    <t>Yes
8.2: Once the investor has submitted the dispute to the competent court of the Contracting Party concerned or to the ICSID, the choice of one of the two procedures shall be final.
Yes
Addendum Article 8: It's mutually understood that the People's Republic of China requires that the investor concerned exhausts the domestic administrative review procedure specified by the laws and regulations of the People's Republic of China, before submission of the dispute to international arbitration under Article 8, paragraph 2. The People's Republic of China declares that such procedure will take a maximum period of three months.</t>
  </si>
  <si>
    <t>7. Belgo-Luxembourg Union - Libya BIT (MVP)</t>
  </si>
  <si>
    <t>When specifying the treaty objectives it doesn’t mention any public policy or general interest objectives.
Article 5 and 6 recognise the State's right to regulate to establish labour and environmental standards, state as inappropriate to override them to promote investment (ensuring the parties do not waive or derogate such legislation) and reaffirm their commitment with international obligations.</t>
  </si>
  <si>
    <t>Art.5 and 6 recognize the right to regulate mentioning labour and environmental standards, but through ambiguous language: 1 point (when applied to the Preamble).</t>
  </si>
  <si>
    <t>Art. 3.1: "All investments made by investors of one Contracting Party shall enjoy a fair and equitable treatment in the territory of the other Contracting Party"
Articles 5 and 6: 
- recognise the right of each Contracting Party to establish its own levels of domestic environmental and labour protection, develop environmental and labour policies and priorities, and to adopt or modify accordingly its environmental and labour legislation, each Contracting Party shall strive to [...] continue to improve this legislation.
- recognise that it is inappropriate to encourage investment by relaxing domestic labour/environmental legislation; shall strive to ensure that it does not waive or otherwise derogate from such legislation as an encouragement for the establishment, maintenance or expansion in its territory of an investment.
- reaffirm their commitments under the international environmental and labour agreements, which they have accepted and shall strive to ensure that such commitments are fully recognised and implemented by their domestic legislation.</t>
  </si>
  <si>
    <t>Art. 3.1 Unqualified FET standard, usual generic &amp; imprecise drafting, no detailing of obligation reach or application limits
- No special value is given to the clauses that state as “inappropriate” to “override environmental regulation to promote or protect investment” or to the compromise to “ensure that parties do not waive or derogate such legislation”.</t>
  </si>
  <si>
    <t>No
Art.12.5: "The arbitral awards shall be final and binding on the parties to the dispute. Each Contracting Party undertakes to execute the awards in accordance with its national legislation"</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</si>
  <si>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</si>
  <si>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8. Belgo-Luxembourg Union - Guatemala BIT (MVP)</t>
  </si>
  <si>
    <t>When specifying the treaty objectives it doesn’t mention any public policy or general interest objectives.
Article 13 and 14 recognise the State's right to regulate to establish labour and environmental standards, state as inappropriate to override them to promote investment (ensuring the parties do not waive or derogate such legislation) and reaffirm their commitment with international obligations.</t>
  </si>
  <si>
    <t>Art.13 and 14 recognize the right to regulate mentioning labour and environmental standards, but through ambiguous language: 1 point (when applied to the Preamble).</t>
  </si>
  <si>
    <t>Art. 3.1: "All investments, whether direct or indirect, made by investors of one Contracting Party shall enjoy a fair and equitable treatment in the territory of the other Contracting Party. Except for measures required to maintain public order, such investments shall enjoy continuous protection and security, i.e. excluding any unjustified or discriminatory measure which could hinder, either in law or in practice, the management, maintenance, use, possession or liquidation thereof"
Articles 13 and 14: 
- recognise the right of each Contracting Party to establish its own levels of domestic environmental and labour protection, develop environmental and labour policies and priorities, and to adopt or modify accordingly its environmental and labour legislation, each Contracting Party shall strive to [...] continue to improve this legislation.
- recognise that it is inappropriate to encourage investment by relaxing domestic labour/environmental legislation; shall strive to ensure that it does not waive or otherwise derogate from such legislation as an encouragement for the establishment, maintenance or expansion in its territory of an investment.
- reaffirm their commitments under the international environmental and labour agreements, which they have accepted and shall strive to ensure that such commitments are fully recognised and implemented by their domestic legislation.</t>
  </si>
  <si>
    <t>Art.3.1: Unqualified FET standard, usual generic &amp; imprecise drafting, no detailing of obligation reach or application limits.
- No special value is given to the clauses that state as “inappropriate” to “override environmental regulation to promote or protect investment” or to the compromise to “ensure that parties do not waive or derogate such legislation”.</t>
  </si>
  <si>
    <t>No
Art. 10.5: "The arbitral awards shall be final and binding on the parties to the dispute. Each Contracting Party undertakes to execute the awards in accordance with its national legislation"</t>
  </si>
  <si>
    <t>9. Belgo-Luxembourg Union - Benin BIT</t>
  </si>
  <si>
    <t xml:space="preserve">Côte d'Ivoire </t>
  </si>
  <si>
    <t>Art.3.1:Tous les investissements, directs ou indirects, effectues par des investisseurs de l'une des Parties contractantes, jouiront, sur Ie territoire de l'autre Partie contract ante, d'un traitement juste et equitable.</t>
  </si>
  <si>
    <t>Unqualified FET standard, usual generic &amp; imprecise drafting, no detailing of obligation reach or application limits.</t>
  </si>
  <si>
    <t>Côte d'Ivoire *</t>
  </si>
  <si>
    <t>No.
 Art.9.6: Les sentences d'arbitrage seront definitives et obligatoires pour les parties au differend</t>
  </si>
  <si>
    <t>Bosnia and Herzegovina*</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</si>
  <si>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Art.9.3: UNCITRAL Rules</t>
  </si>
  <si>
    <t>10. Belgo Luxembourg Union - Yemen</t>
  </si>
  <si>
    <t>Art.2.2: Chacune des Parties contractantes garantira en tout temps un traitement juste et équitable aux investissements, directs ou indirects, effectués par des investisseurs de l'autre Partie contractante.</t>
  </si>
  <si>
    <t>Mauritius</t>
  </si>
  <si>
    <t>9/58</t>
  </si>
  <si>
    <t>No.
Art. 9: establishes a dispute settlement procedure between States that allows State parties to resolve controversies regarding the interpretation of the Agreement.</t>
  </si>
  <si>
    <t>-</t>
  </si>
  <si>
    <t>We are not considering this provision as equivalent to the following requirement: "the State parties are allowed to issue binding interpretations on how the provisions should be interpreted".</t>
  </si>
  <si>
    <t xml:space="preserve">No.
Art.8.3.c: UNCITRAL. </t>
  </si>
  <si>
    <t>Art.8.3.c: The fact that the improvements in terms of transparency that the UNCITRAL Arbitration Rules introduce would only apply in a dispute if the claimants decides so, greatly reduces the relevance of the reform.</t>
  </si>
  <si>
    <t xml:space="preserve">No
Art.8.4:  both Parties waive the right to demand that all domestic administrative or judiciary remedies be exhausted. </t>
  </si>
  <si>
    <t>11. Belgo Luxembourg Union - Phillipines</t>
  </si>
  <si>
    <t>Art.2: Each Contracting Party shal promote investments in Its terrrtory
by investors of the other contracting Party and shall admit sucr
investments in accordance with its Constitution, laws and
regulations. Such investments shall be accorded fair and equitable
treatment.</t>
  </si>
  <si>
    <t>No.
Art. 11: establishes a dispute settlement procedure between States that allows State parties to resolve controversies regarding the interpretation of the Agreement.</t>
  </si>
  <si>
    <t>None</t>
  </si>
  <si>
    <t xml:space="preserve">Yes.
Art.10.3: Once the investor has submitted the dispute to the competent tribunal of the Contracting Party in whose territory the investment was made or to international arbitration, that choice shall be final. 
No
Art.10.2.B:  both Parties waive the right to demand that all domestic administrative or judiciary remedies be exhausted. </t>
  </si>
  <si>
    <t>Libya</t>
  </si>
  <si>
    <t>12. Belgo Luxembourg Union - Armenia BIT</t>
  </si>
  <si>
    <t>11-13</t>
  </si>
  <si>
    <t>Art.3.1: All investments, whether direct or indirect, made by investors of one Contracting Party shall enjoy a fair and equitable treatment in the territory of the other Contracting Party.</t>
  </si>
  <si>
    <t xml:space="preserve">No.
Art.9.3.i: UNCITRAL. </t>
  </si>
  <si>
    <t>Art.9.3.i: The fact that the improvements in terms of transparency that the UNCITRAL Arbitration Rules introduce would only apply in a dispute if the claimants decides so, greatly reduces the relevance of the reform.</t>
  </si>
  <si>
    <t>No.
Art.9.2: each Contracting Party agrees in advance and irrevocably to the settlement of any dispute by this type of arbitration. Such consent implies that both Parties waive the right to demand that all domestic administrative or judiciary remedies be exhausted.</t>
  </si>
  <si>
    <t>Benin</t>
  </si>
  <si>
    <t>CANADA</t>
  </si>
  <si>
    <t>Yemen</t>
  </si>
  <si>
    <t>1. Canada-Mongolia</t>
  </si>
  <si>
    <t>COMMENT</t>
  </si>
  <si>
    <t>Canada</t>
  </si>
  <si>
    <t xml:space="preserve">Preamble: "Recognizing that the promotion and the protection of investments of investors of one Party in the territory of the other Party will be conducive to the stimulation of mutually beneficial business activity, to the development of economic cooperation between them and to the promotion of sustainable development"
Art. 14 Each Party should encourage enterprises operating within its territory or subject to its jurisdiction to voluntarily incorporate internationally recognized standards of corporate social responsibility in their practices and internal policies, such as statements of principle that have been endorsed or are supported by the Parties. These principles address issues such as labour, the environment, human rights, community relations and anti-corruption. The Parties should remind those enterprises of the importance of incorporating such corporate social responsibility standards in their internal policies.
Art. 15 The Parties recognize that it is inappropriate to encourage investment by relaxing domestic health, safety or environmental measures. Accordingly, a Party should not waive or otherwise derogate from, or offer to waive or otherwise derogate from, such measures as an encouragement for the establishment, acquisition, expansion or retention in its territory of an investment of an investor. If a Party considers that the other Party has offered such an encouragement, it may request consultations with the other Party and the two Parties shall consult with a view to avoiding any such encouragement
Art. 17.1 nothing in this Agreement shall be construed to prevent a Party from adopting or enforcing measures necessary: 
1. to protect human, animal or plant life or health; 
2. to ensure compliance with laws and regulations that are not inconsistent with this Agreement; or 
3. for the conservation of living or non-living exhaustible natural resources. 
</t>
  </si>
  <si>
    <t>http://www.international.gc.ca/trade-agreements-accords-commerciaux/agr-acc/fipa-apie/index.aspx?lang=eng</t>
  </si>
  <si>
    <t>Mongolia</t>
  </si>
  <si>
    <t>This a clear case of a Preamble mentioning general interest objectives without the required concretion or precision.
Art.15.1: the provison that "Parties should not waive or derogate from..." is worth 1 point in the Preamble under our methodology.
Art.14 is interesting but doesn't add anything meaninful.
Art.17.1 is worth 2 points under our methodology as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art.17 (that measures don't constitute a means of arbitrary and unjustificable discrimination or a disguised restriction on trade and investment) are reasonable and compatible with the recognition of the policy space needed for promoting sustainable development."</t>
  </si>
  <si>
    <t xml:space="preserve">
Art. 6.2 The concepts of “fair and equitable treatment” and “full protection and security” in paragraph 1 do not require treatment in addition to or beyond that which is required by the customary international law minimum standard of treatment of aliens.
Art. 17.1 nothing in this Agreement shall be construed to prevent a Party from adopting or enforcing measures necessary: 
1. to protect human, animal or plant life or health; 
2. to ensure compliance with laws and regulations that are not inconsistent with this Agreement; or 
3. for the conservation of living or non-living exhaustible natural resources. 
</t>
  </si>
  <si>
    <t>1 point due to art.6.2
No points coming from art.15 (this criteria apply in a different way to the Preamble than to FET).
Art. 17.1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art.17 (that measures don't constitute a means of arbitrary and unjustificable discrimination or a disguised restriction on trade and investment) are reasonable and compatible with the recognition of the policy space needed for promoting sustainable development.</t>
  </si>
  <si>
    <t>Independece</t>
  </si>
  <si>
    <t xml:space="preserve">No     
Art. 25.2: Arbitrators shall be independent of, and not be affiliated with or take instructions from, either Party or the disputing investor.
</t>
  </si>
  <si>
    <t>Yes
Art.40 Limitation to the matters that can be submitted to a tribunal by the parties in accodance with the Annex III.
Art.34.2: the Tribunal may award only:
(a) monetary damages and
(b) restitution of property. A Tribunal may not order the respondent Party to pay punitive damages.</t>
  </si>
  <si>
    <t>Openess</t>
  </si>
  <si>
    <t xml:space="preserve">Yes
Art. 23.1 The disputing investor may submit the claim to ICSID or UNCITRAL except to the extent modified by this Agreement and supplemented by any rules adopted by the Parties.
Yes
Art.30.1 Any Tribunal award under this Section shall be publicly available, subject to the redaction of confidential information 
No
Art. 30.1 All other documents submitted to, or issued by, the Tribunal shall be publicly available unless the disputing parties otherwise agree, subject to the redaction of confidential information. 
Yes
Art.30.2: Heariings held under this section shall be open to the public.
Yes
Art. 31 Submission by a Non-Disputing Party
</t>
  </si>
  <si>
    <t xml:space="preserve">JP: Javier will check the implications of art.23.1 (it's new content).
LS: check how we did with Canada-Panama BIT and the transparency measures of ISDS. It has been wrote down as it was done in this time. There is a referece to the membership of Canada to the group of the signatory States of the UNCITRAL
Art. 31 Submission by a Non-Disputing Party: sumbission of the arbitration to the UNCITRAL and ICSID is limited by possible  different agreement between the parties </t>
  </si>
  <si>
    <t>HDI  referred to 2015</t>
  </si>
  <si>
    <t>Cameroon</t>
  </si>
  <si>
    <t>6/54</t>
  </si>
  <si>
    <t>Yes     
Art. 21.2.6.2: and Art. 21.2.5.2 the disputing investors waive their right to initiate or continue before any administrative tribunal or court under the law of any Party, or other dispute settlement procedures, any proceedings with respect to the measure of the disputing Party that is alleged to be a breach referred to in Article 20 (Claims by an Investor of a Party on Its Own Behalf or on Behalf of an Enterprise), except for proceedings for injunctive, declaratory or other extraordinary relief, not involving the payment of damages, before an administrative tribunal or court under the law of the disputing Party</t>
  </si>
  <si>
    <t>Senegal</t>
  </si>
  <si>
    <t>17-19</t>
  </si>
  <si>
    <t>Mali</t>
  </si>
  <si>
    <t xml:space="preserve">2.  Canada -Cameroon </t>
  </si>
  <si>
    <t>21-27</t>
  </si>
  <si>
    <t>Serbia</t>
  </si>
  <si>
    <t>Preamble: "RECOGNIZING that the promotion and the protection of investments of investors of one Party in the territory of the other Party will be conducive to the stimulation of mutually beneficial business activity, to the development of economic cooperation between them and to the promotion of sustainable development".
Art.15.1: The Parties recognize that it is inappropriate to encourage investment by relaxing domestic health, safety or environmental measures. Accordingly, a Party should not waive or otherwise derogate from, or offer to waive or otherwise derogate from, those measures to encourage the establishment, acquisition, expansion or retention in its territory of an investment of an investor. 
Art.15.2: Each Party should encourage enterprises operating within its territory or subject to its jurisdiction to voluntarily incorporate internationally recognized standards of corporate social responsibility in their practices and internal policies, such as statements of principle that have been endorsed or are supported by the Parties. These principles address issues such as labour, the environment, human rights, community relations and anti-corruption.
Art 17.1 (General Exceptions): For the purpose of this Agreement: (a) each of the Parties may adopt or enforce a measure necessary: (i) to protect human, animal or plant life or health, (ii) to ensure compliance with domestic law that is not inconsistent with this Agreement, or (iii) for the conservation of living or non-living exhaustible natural resources;  (b) provided that the measure referred to in subparagraph (a) is not: (i) applied in a manner that constitutes arbitrary or unjustifiable discrimination between investments or between investors, or (ii) a disguised restriction on international trade or investment.</t>
  </si>
  <si>
    <t>This a clear case of a Preamble mentioning general interest objectives without the required concretion or precision.
Art.15.1: the provison that "Parties should not waive or derogate from..." is worth 1 point in the Preamble under our methodology.
Art.15.2 is interesting but doesn't add anything meaninful.
Art.17.1 is worth 2 points under our methodology as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art.17 (that measures don't constitute a means of arbitrary and unjustificable discrimination or a disguised restriction on trade and investment) are reasonable and compatible with the recognition of the policy space needed for promoting sustainable development.</t>
  </si>
  <si>
    <t>Art.6.1: Each Party shall accord to a covered investment treatment in accordance with the customary international law minimum standard of treatment of aliens, including fair and equitable treatment and full protection and security.
Art.6.2: FET do not require treatment in addition to or beyond that which is required by the customary international law minimum standard of treatment of aliens.
Art.15.1: The Parties recognize that it is inappropriate to encourage investment by relaxing domestic health, safety or environmental measures. Accordingly, a Party should not waive or otherwise derogate from, or offer to waive or otherwise derogate from, those measures to encourage the establishment, acquisition, expansion or retention in its territory of an investment of an investor. 
Art.15.2: Each Party should encourage enterprises operating within its territory or subject to its jurisdiction to voluntarily incorporate internationally recognized standards of corporate social responsibility in their practices and internal policies, such as statements of principle that have been endorsed or are supported by the Parties. These principles address issues such as labour, the environment, human rights, community relations and anti-corruption.
Art 17.1 (General Exceptions): For the purpose of this Agreement: (a) each of the Parties may adopt or enforce a measure necessary: (i) to protect human, animal or plant life or health, (ii) to ensure compliance with domestic law that is not inconsistent with this Agreement, or (iii) for the conservation of living or non-living exhaustible natural resources;  (b) provided that the measure referred to in subparagraph (a) is not: (i) applied in a manner that constitutes arbitrary or unjustifiable discrimination between investments or between investors, or (ii) a disguised restriction on international trade or investment.</t>
  </si>
  <si>
    <t>1 point due to art.6.1.
No points coming from art.15.1 (this criteria apply in a different way to the Preamble than to FET).
art. 17.1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art.17 (that measures don't constitute a means of arbitrary and unjustificable discrimination or a disguised restriction on trade and investment) are reasonable and compatible with the recognition of the policy space needed for promoting sustainable development.</t>
  </si>
  <si>
    <t>No.
Art.25.2: Arbitrators shall be independent of, and not be affiliated with or take instructions from, the disputing parties.</t>
  </si>
  <si>
    <t>Yes.
Art.22.1: this article excludes the application of the ISDS procedures to certain provisions of the agreement for financial institutions.
Art.32.2: the Tribunal shall request the joint interpretation of the Parties on the issue. The joint interpretation is binding on the Tribunal.
Art.34.2: the Tribunal may award only:
(a) monetary damages and
(b) restitution of property. A Tribunal may not order the respondent Party to pay punitive damages.</t>
  </si>
  <si>
    <r>
      <t xml:space="preserve">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23.1.c): UNCITRAL
</t>
    </r>
    <r>
      <rPr/>
      <t xml:space="preserve">Art. 30.1: Any Tribunal award under this Section shall be publicly available, subject to the redaction of confidential information. All other documents submitted to, or issued by, the Tribunal shall be publicly available unless the disputing parties agree otherwise, subject to the redaction of confidential information.
Art.30.2: Hearings held under this Section shall be open to the public.
</t>
    </r>
    <r>
      <t>Art.30.5: If a Tribunal’s order designates information as confidential and a Party’s law on access to information requires public access to that information, the Party’s law on access to information prevails.
Art. 31: 
Submissions by a Non-Disputing Party.</t>
    </r>
  </si>
  <si>
    <t>The right to make submissions to all affected parties (included in Openness) is not the same as the "right to intervene" (included in Fairness).
Related with UNCITRAL rules: the fact that the improvement in transparency and openness would only happen if the claimant decides so, greatly reduces the relevance of the reform. In this sense, this clause alone shouldn't be considered as a relevant improvement.</t>
  </si>
  <si>
    <t>7/66</t>
  </si>
  <si>
    <t>Yes
Art.21.2: the investor waives its right to initiate or continue before an administrative tribunal or court under the domestic law of a Party, or other dispute settlement procedures, proceedings with respect to the measure of the respondent Party that is alleged to be a breach.</t>
  </si>
  <si>
    <t>Honduras</t>
  </si>
  <si>
    <t>Yes (Inv)</t>
  </si>
  <si>
    <t>Tanzania</t>
  </si>
  <si>
    <t>Panama</t>
  </si>
  <si>
    <t>Colombia</t>
  </si>
  <si>
    <t>Costa Rica</t>
  </si>
  <si>
    <t>Lebanon</t>
  </si>
  <si>
    <t>Nos available</t>
  </si>
  <si>
    <t>Costa Rica*</t>
  </si>
  <si>
    <t>Lebanon*</t>
  </si>
  <si>
    <t>Armenia*</t>
  </si>
  <si>
    <t>64/ 78</t>
  </si>
  <si>
    <t>Czech Republic</t>
  </si>
  <si>
    <t>3.  Canada - Senegal</t>
  </si>
  <si>
    <t>Preamble: "RECOGNIZING that the promotion and the protection of investments of investors of one Party in the territory of the other Party will be conducive to the stimulation of mutually beneficial business activity, to the development of economic cooperation between them and to the promotion of sustainable development".
Art.15: The Parties recognize that it is inappropriate to encourage investment by relaxing domestic health, safety or environmental measures. Accordingly, a Party should not waive or otherwise derogate from, or offer to waive or otherwise derogate from, those measures to encourage the establishment, acquisition, expansion or retention in its territory of an investment of an investor. 
Art.16: Each Party should encourage enterprises operating within its territory or subject to its jurisdiction to voluntarily incorporate internationally recognized standards of corporate social responsibility in their practices and internal policies, such as statements of principle that have been endorsed or are supported by the Parties. These principles address issues such as labour, the environment, human rights, community relations and anti-corruption.
Art 18 (General Exceptions): For the purpose of this Agreement: (a) each of the Parties may adopt or enforce a measure necessary: (i) to protect human, animal or plant life or health, (ii) to ensure compliance with domestic law that is not inconsistent with this Agreement, or (iii) for the conservation of living or non-living exhaustible natural resources;  (b) provided that the measure referred to in subparagraph (a) is not: (i) applied in a manner that constitutes arbitrary or unjustifiable discrimination between investments or between investors, or (ii) a disguised restriction on international trade or investment.</t>
  </si>
  <si>
    <t>This a clear case of a Preamble mentioning general interest objectives without the required concretion or precision.
Art.15.1: the provison that ""Parties should not waive or derogate from..."" is worth 1 point in the Preamble under our methodology.
Art.16 is interesting but doesn't add anything meaninful.
Art.18 is worth 2 points under our methodology as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art.18 (that measures don't constitute a means of arbitrary and unjustificable discrimination or a disguised restriction on trade and investment) are reasonable and compatible with the recognition of the policy space needed for promoting sustainable development."</t>
  </si>
  <si>
    <t>Art.6.1: Each Party shall accord to a covered investment treatment in accordance with the customary international law minimum standard of treatment of aliens, including fair and equitable treatment and full protection and security.
Art.6.2: FET do not require treatment in addition to or beyond that which is required by the customary international law minimum standard of treatment of aliens.
Art.15: The Parties recognize that it is inappropriate to encourage investment by relaxing domestic health, safety or environmental measures. Accordingly, a Party should not waive or otherwise derogate from, or offer to waive or otherwise derogate from, those measures to encourage the establishment, acquisition, expansion or retention in its territory of an investment of an investor. 
Art.16: Each Party should encourage enterprises operating within its territory or subject to its jurisdiction to voluntarily incorporate internationally recognized standards of corporate social responsibility in their practices and internal policies, such as statements of principle that have been endorsed or are supported by the Parties. These principles address issues such as labour, the environment, human rights, community relations and anti-corruption.
Art 17.1 (General Exceptions): For the purpose of this Agreement: (a) each of the Parties may adopt or enforce a measure necessary: (i) to protect human, animal or plant life or health, (ii) to ensure compliance with domestic law that is not inconsistent with this Agreement, or (iii) for the conservation of living or non-living exhaustible natural resources;  (b) provided that the measure referred to in subparagraph (a) is not: (i) applied in a manner that constitutes arbitrary or unjustifiable discrimination between investments or between investors, or (ii) a disguised restriction on international trade or investment.</t>
  </si>
  <si>
    <t>1 point due to art.6.1.
No points coming from art.15 (this criteria apply in a different way to the Preamble than to FET).
art. 18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art.18 (that measures don't constitute a means of arbitrary and unjustificable discrimination or a disguised restriction on trade and investment) are reasonable and compatible with the recognition of the policy space needed for promoting sustainable development.</t>
  </si>
  <si>
    <t>No.
Art.26.2: Arbitrators shall be independent of, and not be affiliated with or take instructions from, the disputing parties.</t>
  </si>
  <si>
    <t>The requirement established in art.26.2 is not enough warranty of independence, as no measures are introduced to make this happen.</t>
  </si>
  <si>
    <t>Yes.
Art.23.1: this article excludes the application of the ISDS procedures to certain provisions of the agreement for financial institutions.
Art.33.1: the Tribunal shall request the joint interpretation of the Parties on the issue. The joint interpretation is binding on the Tribunal.
Art.35.2: the Tribunal may award only: (a) monetary damages and (b) restitution of property. A Tribunal may not order the respondent Party to pay punitive damages.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</si>
  <si>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24.1.c): UNCITRAL
Art. 31.1: Any Tribunal award under this Section shall be publicly available, subject to the redaction of confidential information. All other documents submitted to, or issued by, the Tribunal shall be publicly available unless the disputing parties agree otherwise, subject to the redaction of confidential information.
Art.31.2: Hearings held under this Section shall be open to the public.
Art.31.5: If a Tribunal’s order designates information as confidential and a Party’s law on access to information requires public access to that information, the Party’s law on access to information prevails.
Art. 32: Submissions by a Non-Disputing Party.</t>
  </si>
  <si>
    <t>Yes
Art.22.2: the investor waives its right to initiate or continue before an administrative tribunal or court under the domestic law of a Party, or other dispute settlement procedures, proceedings with respect to the measure of the respondent Party that is alleged to be a breach.</t>
  </si>
  <si>
    <t>16-17</t>
  </si>
  <si>
    <t>Canada - Mali BIT</t>
  </si>
  <si>
    <t>Preamble: "RECOGNIZING that the promotion and the protection of investments of investors of one Party in the territory of the other Party will be conducive to the stimulation of mutually beneficial business activity, to the development of economic cooperation between them and to the promotion of sustainable development".
Art.15.1: "The Parties recognize that it is inappropriate to encourage investment by relaxing domestic health, safety or environmental measures. Accordingly, a Party should not waive or otherwise derogate from, or offer to waive or otherwise derogate from, those measures to encourage the establishment, acquisition, expansion or retention in its territory of an investment of an investor". 
Art.15.3: Each Party should encourage enterprises operating within its territory or subject to its jurisdiction to voluntarily incorporate internationally recognized standards of corporate social responsibility in their practices and internal policies, such as statements of principle that have been endorsed or are supported by the Parties. These principles address issues such as labour, the environment, human rights, community relations and anti-corruption.
Art 17.1 (General Exceptions): Subject to the requirement that measures are not applied in a manner that would constitute arbitrary or unjustifiable discrimination between investments or between investors, or a disguised restriction on international trade or investment, this Agreement does not prevent a Party from adopting or enforcing measures necessary: (i) to protect human, animal or plant life or health, (ii) to ensure compliance with domestic law that is not inconsistent with this Agreement, or (iii) for the conservation of living or non-living exhaustible natural resources.</t>
  </si>
  <si>
    <t>This a clear case of a Preamble mentioning general interest objectives without the required concretion or precision.
Art.15.1: the provison that "Parties should not waive or derogate from..." is worth 1 point in the Preamble under our methodology.
Art.15.3 is interesting but doesn't add anything meaninful.
Art.17.1 is worth 2 points under our methodology as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art.18 (that measures don't constitute a means of arbitrary and unjustificable discrimination or a disguised restriction on trade and investment) are reasonable and compatible with the recognition of the policy space needed for promoting sustainable development."</t>
  </si>
  <si>
    <t>Art.6.1: Each Party shall accord to a covered investment treatment in accordance with the customary international law minimum standard of treatment of aliens, including fair and equitable treatment and full protection and security.
Art.6.2: FET do not require treatment in addition to or beyond that which is required by the customary international law minimum standard of treatment of aliens.
Art.15.1: "The Parties recognize that it is inappropriate to encourage investment by relaxing domestic health, safety or environmental measures. Accordingly, a Party should not waive or otherwise derogate from, or offer to waive or otherwise derogate from, those measures to encourage the establishment, acquisition, expansion or retention in its territory of an investment of an investor". 
Art.15.3: Each Party should encourage enterprises operating within its territory or subject to its jurisdiction to voluntarily incorporate internationally recognized standards of corporate social responsibility in their practices and internal policies, such as statements of principle that have been endorsed or are supported by the Parties. These principles address issues such as labour, the environment, human rights, community relations and anti-corruption.
Art 17.1 (General Exceptions): For the purpose of this Agreement: (a) each of the Parties may adopt or enforce a measure necessary: (i) to protect human, animal or plant life or health, (ii) to ensure compliance with domestic law that is not inconsistent with this Agreement, or (iii) for the conservation of living or non-living exhaustible natural resources;  (b) provided that the measure referred to in subparagraph (a) is not: (i) applied in a manner that constitutes arbitrary or unjustifiable discrimination between investments or between investors, or (ii) a disguised restriction on international trade or investment.</t>
  </si>
  <si>
    <t>1 point due to art.6.1.
No points coming from art.15 (this criteria apply in a different way to the Preamble than to FET).
art. 17.1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art.17 (that measures don't constitute a means of arbitrary and unjustificable discrimination or a disguised restriction on trade and investment) are reasonable and compatible with the recognition of the policy space needed for promoting sustainable development.</t>
  </si>
  <si>
    <t>The requirement established in art.25.2 is not enough warranty of independence, as no measures are introduced to make this happen.</t>
  </si>
  <si>
    <t>Yes.
Art.22.1: this article excludes the application of the ISDS procedures to certain provisions of the agreement with respect to financial institutions.
Art.32.1: the Tribunal shall request the joint interpretation of the Parties on the issue. The joint interpretation is binding on the Tribunal.
Art.34.2: the Tribunal may award only: (a) monetary damages and (b) restitution of property. A Tribunal may not order the respondent Party to pay punitive damages.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</si>
  <si>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23.1.c): UNCITRAL
Art. 30.1: Any Tribunal award under this Section shall be publicly available, subject to the redaction of confidential information. All other documents submitted to, or issued by, the Tribunal shall be publicly available unless the disputing parties agree otherwise, subject to the redaction of confidential information.
Art.30.2: Hearings held under this Section shall be open to the public.
Art.30.5: If a Tribunal’s order designates information as confidential and a Party’s law on access to information requires public access to that information, the Party’s law on access to information prevails.
Art. 31: Submissions by a Non-Disputing Party.</t>
  </si>
  <si>
    <t>Azerbaijan</t>
  </si>
  <si>
    <t>Canada-Serbia BIT</t>
  </si>
  <si>
    <t xml:space="preserve">The Preamble recognizes that the promotion and the protection of investments of investors will be conductive to the promotion of sustainable development.
Art. 18.1 clarifies that: a) Party may adopt or enforce measures to (i) protect human, animal or plant life; (ii) to ensure compliance with domestic law ( that is not inconsistent with the Agreement); or (iii) or the conservation of living or non-living exhaustible natural resources; if b) the measure is: i) not arbitrary or unjustificabily discriminatory and ii) is not a disguided restriction to trade or investment.
Art. 18.4.c clarifies that the Agreement doesn't prevent a Party form fulfilling its obligations under UN Charter for the maintenance of international peace and security. </t>
  </si>
  <si>
    <t>The text of the Preamble, although it explicitly mentions sustainable development, does not clarify in any sense the relationship between the BIT and the promotion of sustainable development (is more like an act of faith...).
art. 18.1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art.18 (that measures don't constitute a means of arbitrary and unjustificable discrimination or a disguised restriction on trade and investment) are reasonable and compatible with the recognition of the policy space needed for promoting sustainable development.</t>
  </si>
  <si>
    <t>Georgia</t>
  </si>
  <si>
    <t xml:space="preserve">Art. 6.2 states that the concepts of “fair and equitable treatment” does not require treatment in addition to or beyond that which is required by the customary international law minimum standard of treatment of aliens.
Art. 18.1 clarifies that: a) Party may adopt or enforce measures to (i) protect human, animal or plant life; (ii) to ensure compliance with domestic law ( that is not inconsistent with the Agreement); or (iii) or the conservation of living or non-living exhaustible natural resources; if b) the measure is: i) not arbitrary or unjustificabily discriminatory and ii) is not a disguided restriction to trade or investment.
Art. 18.4.c clarifies that the Agreement doesn't prevent a Party form fulfilling its obligations under UN Charter for the maintenance of international peace and security. </t>
  </si>
  <si>
    <t>7/54</t>
  </si>
  <si>
    <t>Denmark</t>
  </si>
  <si>
    <t>art. 18.1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art.18 (that measures don't constitute a means of arbitrary and unjustificable discrimination or a disguised restriction on trade and investment) are reasonable and compatible with the recognition of the policy space needed for promoting sustainable development.</t>
  </si>
  <si>
    <t>23-26</t>
  </si>
  <si>
    <t>No.
Art.26.1: Arbitrators shall have expertise or experience in public international law, international investment or international trade rules, or the resolution of disputes arising under international investment or international trade agreements. Arbitrators shall be independent of, and not be affiliated with or take instructions from, either Party and the disputing investor.</t>
  </si>
  <si>
    <t xml:space="preserve">Although art. 26.1 is better than nothing, I think it doesn't fulfill our criteria (prohibitions of double dipping as lawyers and arbitrators or the introduction of a code of conduct for arbitrators) as the institutional safeguards of independence are missing. </t>
  </si>
  <si>
    <t>Yes. 
Art. 35.4: measures to moderate the remedial powers of tribunals.
Art. 33.1: binding interpretations by Parties.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</si>
  <si>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24.1.c): UNCITRAL
Art. 31: public access to hearings and documents
Art. 32 recognizes the right to make submissions to third parties.</t>
  </si>
  <si>
    <t>Turkey*</t>
  </si>
  <si>
    <t>Yes.
Art.22.2.e) (ii): the investor waives its right to initiate or continue before an administrative tribunal or court under the domestic law of a Party, or other dispute settlement procedures.</t>
  </si>
  <si>
    <t>Canada-China BIT</t>
  </si>
  <si>
    <t>Azerbaijan*</t>
  </si>
  <si>
    <t xml:space="preserve">The Preamble recognizes the need to promote investment based on the principles of sustainable development.
Art. 33.2 clarifies that a) Party may adopt or enforce measures to (i) protect human, animal or plant life; (ii) to ensure compliance with domestic law ( that is not inconsistent with the Agreement); or (iii) or the conservation of living or non-living exhaustible natural resources; if b) the measure is: i) not arbitrary or unjustificabily discriminatory and ii) is not a disguided restriction to trade or investment.
Art. 33.5.c) clarifies that the Agreement doesn't prevent a Party form fulfilling its obligations under UN Charter for the maintenance of international peace and security. </t>
  </si>
  <si>
    <t>Georgia*</t>
  </si>
  <si>
    <t>The differences between the text of this Preamble and the one of the Canada-Serbia BIT are a perfect example of the differences between a 1 and a 2 in our methodology.
The conditions of art.33.2 also deserve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art.33.2 (that measures don't constitute a means of arbitrary and unjustificable discrimination or a disguised restriction on trade and investment) are reasonable and compatible with the recognition of the policy space needed for promoting sustainable development.</t>
  </si>
  <si>
    <t xml:space="preserve">Art. 4.2 states that the concept of “fair and equitable treatment” does not require treatment in addition to or beyond that which is required by the international law minimum standard of treatment of aliens as evidenced by general State practice accepted as law.
Art. 33.2 clarifies that a) Party may adopt or enforce measures to (i) protect human, animal or plant life; (ii) to ensure compliance with domestic law ( that is not inconsistent with the Agreement); or (iii) or the conservation of living or non-living exhaustible natural resources; if b) the measure is: i) not arbitrary or unjustificabily discriminatory and ii) is not a disguided restriction to trade or investment.
Art. 33.5.c) clarifies that the Agreement doesn't prevent a Party form fulfilling its obligations under UN Charter for the maintenance of international peace and security. </t>
  </si>
  <si>
    <t>Art.33.2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art.18 (that measures don't constitute a means of arbitrary and unjustificable discrimination or a disguised restriction on trade and investment) are reasonable and compatible with the recognition of the policy space needed for promoting sustainable development.</t>
  </si>
  <si>
    <t>No.
Art.24.2: Arbitrators shall have expertise or experience in public international law, international investment or international trade rules, or the resolution of disputes arising under international investment or international trade agreements. Arbitrators shall be independent of, and not be affiliated with or take instructions from, either Party and the disputing investor.</t>
  </si>
  <si>
    <t xml:space="preserve">The institutional safeguards of independence are missing. </t>
  </si>
  <si>
    <t>Morocco</t>
  </si>
  <si>
    <t>Yes. 
Art. 31.4: measures to moderate the remedial powers of tribunals.
Art. 33: exclusion of "Cultural industries" in the aplication of the Agreement (including ISDS).
Art. 30.1: binding interpretations by Parties.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</si>
  <si>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Art.22.2.c) UNCITRAL
Art. 28: public access to heraings and documents.
Art. 32 recognizes the right to make submissions to third parties.</t>
  </si>
  <si>
    <t>The right to make submissions to all affected parties (included in Openness) is not the same as the "right to intervene" (included in Fairness).
Related with UNCITRAL rules: the fact that the improvement in transparency and openness would only happen if the claimant decides so, greatly reduces the relevance of the reform. In this sense, this clause alone shouldn't be considered as a relevant improvement.</t>
  </si>
  <si>
    <t>Macedonia, The former Yugoslav Republic of</t>
  </si>
  <si>
    <t>Yes. 
Art. 21.2.e) the investor must waive its right to initiate or continue dispute settlement proceedings under any agreement between a third State and the disputing Contracting Party in relation to the measure alleged to be a breach of an obligation.</t>
  </si>
  <si>
    <t>0/54</t>
  </si>
  <si>
    <t>24-27</t>
  </si>
  <si>
    <t>Jordan</t>
  </si>
  <si>
    <t>Canada-Honduras FTA</t>
  </si>
  <si>
    <t xml:space="preserve">The FTA's Investment Chapter doesn't  include a Preamble.
The Preamble of the FTA does mention sustainable development, human rights, CSR, etc. and mentions that Parties preserve their flexibility to safeguard the public welfare. But in Chapter 1 (art.1.2: FTA's objectives) no non-commercial objectives are mentioned.
In Chapter 1 (art.1.3) the FTA states that in case of conflict between the FTA and other international obligations, the FTA would prevail, except in the case of Multilateral Environment Agreements (art.1.4). 
</t>
  </si>
  <si>
    <t>Finland</t>
  </si>
  <si>
    <t>- The Investment Chapter doesn't include a Preamble, so the FTA Preamble and the Objectives' section are the ones to be analyzed.
- The Preamble of the FTA does mention sustainable development, human rights, CSR, etc. and recognizes the right to regulate. 
- No non-commercial objectives are included in art.1.2 where the FTAs objectives are described. 
- Although the prevalence established for Environmental Agreements could be considered as positive, the prevalence of the FTA in case of conflict with any other international obligations has to be considered as negative (as it goes against the establishment of a system that looks for a balance between all the possible interests and objectives in conflict).
Therefore, this case falls under the second scenario of 1 point: recognition of the right to regulate but not enough mention of sustainable development objectives.</t>
  </si>
  <si>
    <t>Art. 10.6.2 states that the concept of “fair and equitable treatment” does not require treatment in addition to or beyond that which is required by the international law minimum standard of treatment of aliens.</t>
  </si>
  <si>
    <t>Montenegro</t>
  </si>
  <si>
    <t>Yes.
Art.26.2.c) establishes that arbitrators must comply with the Code of Conduct for Dispute Settlement stablished by the FTA Free Trade Commission (art.21.1)</t>
  </si>
  <si>
    <t>As said before, the following clauses will not be considered as fulfilling our standards as the institutional safeguards of independence are missing:
Art.26.2. a y b): Arbitrators shall have expertise or experience in public international law, international investment or international trade rules, or the resolution of disputes arising under international investment or international trade agreements. Arbitrators shall be independent of, and not be affiliated with or take instructions from, either Party and the disputing investor.</t>
  </si>
  <si>
    <t xml:space="preserve">Yes. 
Art. 10.41.3: measures to moderate the remedial powers of tribunals.
Art. 10.37.3: binding interpretations by Parties.
</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</si>
  <si>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10.23.c: UNCITRAL
Article 10.35: Public Access to Hearings and Documents.
Art.10.36: submission by a non-disputing party.</t>
  </si>
  <si>
    <t>Yes. 
Art. 24.1.e) the investor must waive its right to initiate or continue dispute settlement proceedings under any agreement between a third State and the disputing Contracting Party in relation to the measure alleged to be a breach of an obligation.
Annex 10.23: An investor of Canada may not submit to arbitration if the investor has alleged that breach in proceedings before a court or administrative tribunal of Honduras or to any other binding dispute settlement proceedings.</t>
  </si>
  <si>
    <t>4. Canada-Tanzania BIT</t>
  </si>
  <si>
    <t>Serbia*</t>
  </si>
  <si>
    <t>Art.15: The Parties recognize that it is inappropriate to encourage investment by relaxing domestic health, safety or environmental measures. Accordingly, a Party should not waive or otherwise derogate from, or offer to waive or otherwise derogate from, such measures as an encouragement for the establishment, acquisition, expansion or retention in its territory of an investment of an investor. If a Party considers that the other Party has offered such an encouragement, it may request consultations with the other Party and the two Parties shall consult with a view to avoiding any such encouragement.
Art. 17  "(...) this Agreement shall not be construed to prevent a Party from adopting or enforcing measures necessary: (a) to protect human, animal or plant life or health; (b) to ensure compliance with laws and regulations that are not inconsistent with this Agreement; or (c) for the conservation of living or non-living exhaustible natural resources. "
Art.16.9: In view of the need to strengthen the capacity of national entrepreneurs, the United Republic of Tanzania maintains the right to grant limited capacity-building special incentives to its nationals and companies. National Treatment shall  not apply to such incentives provided that they do not significantly affect the  investments and activities of investors of the other Party.</t>
  </si>
  <si>
    <t xml:space="preserve">The Preamble mentions sustainable development two times, but in both the language is ambiguous and doesn't have the required concretion or precision ("desiring..." "recognizing...").
Art.14 Taxation measures: Except as set out in this Articles, this Agreement does not apply to a taxation measure.
Art.15: 1 point.
The conditions of art.17 deserve 2 points: We are considering that the reference to "protection of human life or health" and to the "conservation of living or non-living exhaustible natural resources" is sufficiently related with development policy objectives.
Art. 16.9 alone would have also qualify for 2 points: it is considered a recognition of policy space for a particular economic measure to benefit domestic entrepreneurs.
</t>
  </si>
  <si>
    <t>Art.6.1: Each Party shall accord to covered investments treatment in accordance with the customary international law minimum standard of treatment of aliens (MST/CIL), including fair and equitable treatment and full protection and security. 
Art.6.2: The concepts of “fair and equitable treatment” and “full protection and security” in paragraph 1 do not require treatment in addition to or beyond that which is required by the customary international law minimum standard of treatment of aliens.
Art.6.3: A breach of another provision of this Agreement, or of a separate international agreement, does not establish that there has been a breach of this Article.
Art.15: The Parties recognize that it is inappropriate to encourage investment by relaxing domestic health, safety or environmental measures. Accordingly, a Party should not waive or otherwise derogate from, or offer to waive or otherwise derogate from, such measures as an encouragement for the establishment, acquisition, expansion or retention in its territory of an investment of an investor.
Art. 17  "(...) this Agreement shall not be construed to prevent a Party from adopting or enforcing measures necessary: (a) to protect human, animal or plant life or health; (b) to ensure compliance with laws and regulations that are not inconsistent with this Agreement; or (c) for the conservation of living or non-living exhaustible natural resources. "
Art.16.9: In view of the need to strengthen the capacity of national entrepreneurs, the United Republic of Tanzania maintains the right to grant limited capacity-building special incentives to its nationals and companies. National Treatment shall  not apply to such incentives provided that they do not significantly affect the  investments and activities of investors of the other Party.</t>
  </si>
  <si>
    <t>Art.6.1 and 6.2: point because it qualifies the FET standard by reference to the MST/CIL.
Art.15: zero points (this criteria applies differently for the Preamble than for the FET clause).
The conditions of art.17 deserve 2 points: We are considering that the reference to "protection of human life or health" and to the "conservation of living or non-living exhaustible natural resources" is sufficiently related with development policy objectives.
Art. 16.9 alone would have also qualify for 2 points: it is considered a recognition of policy space for a particular economic measure to benefit domestic entrepreneurs.</t>
  </si>
  <si>
    <t>No.
Art.25.2: Arbitrators shall
 be independent of, and not be affiliated with or take instructions from, either Party or
the disputing investor.</t>
  </si>
  <si>
    <t>This provision is not enough as to considered a relevant improvement in terms on independence</t>
  </si>
  <si>
    <t>Yes.
"Art. 33 (...)  Where a Tribunal makes a final award against the respondent Party, the Tribunal may award, separately or in combination: (a) monetary damages and any applicable interest; (b) restitution of property, in which case the award shall provide that the respondent Party may pay monetary damages and any applicable interest in lieu of restitution."
Yes.
Art.32: A joint  interpretation by the Parties of a provision of this Agreement shall be binding on a Tribunal established under this Section, and any award under this Section shall be consistent with such interpretation.</t>
  </si>
  <si>
    <t xml:space="preserve">
Interesting: 34.3.b) A disputing party may not seek enforcement of a final award until, in the case of a final award under the ICSID Additional Facility Rules or the UNCITRAL Arbitration Rules: i) 90 days have elapsed from the date the award was rendered and no disputing party has commenced a proceeding to revise, set aside or annul the award, or) ii. a court has dismissed or allowed an application to revise, set aside or annul the award and there is no further appeal. THIS ARTICLE COULD BE VALID TO QUALIFY FOR THE "APPEALS MECHANISM" REQUIREMENT!!!</t>
  </si>
  <si>
    <t>Yes.
This country is signatory to the UN's Convention on Transparency in Treaty-based Investor-State Arbitration
No.
Art. 23.1: UNCITRAL Rules: A disputing investor who meets the conditions precedent in Article 21 (Conditions Precedent to Submission of a Claim to Arbitration), may submit the claim to arbitration to:  (...)  (c) an ad hoc tribunal set up under the Arbitration Rules of the United Nations Commission on International Trade Law (UNCITRAL). 
Yes.
Art.30.1: 1. Any Tribunal award under this Section shall be publicly available, subject to the redaction of confidential information. 
No.
Art.30.1: All other documents submitted to, or issued by, the Tribunal shall be publicly available unless the disputing parties otherwise agree, subject to the redaction of confidential information.
Yes.
Art.30.2: 2. Hearings held under this Section shall be open to the public.
Yes.
Art.31: Sumissions by a non-disputing parties.</t>
  </si>
  <si>
    <t>Montenegro*</t>
  </si>
  <si>
    <t>This country is signatory to the UN's Convention on Transparency in Treaty-based Investor-State Arbitration (December 10th 2014). This implies that UNCITRAL's transparency rules are directly applicable in the case of a dispute in which the other State is also party to the Convention.
The oppennes of art.30.1 (second) is not enough because depends on the agreement of the Parties.
Art.30.5: INTERESTING: To the extent that a Tribunal’s confidentiality order designates information as confidential and a Party’s law on access to information requires public access to that information, the Party’s law on access to information shall prevail.</t>
  </si>
  <si>
    <t xml:space="preserve">Yes.
Art.21 (...) 2. A disputing investor may submit a claim to arbitration under Article 20 (Claim by an Investor of a Party) only if: (...) (e) in the case of a claim submitted under Article 20(1) (Claim by an Investor of a Party) (...) (ii) the disputing investor waive their right to initiate or continue before any administrative tribunal or court under the law of any Party, or other dispute settlement procedures, any proceedings with respect to the measure of the respondent Party that is alleged to be a breach referred to in Article 20 (Claim by an Investor of a Party) except for proceedings for injunctive, declaratory or other extraordinary relief, not involving the payment of damages, before an administrative tribunal or court under the law of the respondent Party. 
</t>
  </si>
  <si>
    <t>15/54</t>
  </si>
  <si>
    <t>France</t>
  </si>
  <si>
    <t>Uganda</t>
  </si>
  <si>
    <t>5. Canada - Panama FTA</t>
  </si>
  <si>
    <t>Nicaragua</t>
  </si>
  <si>
    <t xml:space="preserve">The Preamble of the FTA Chapter states that the Parties are resolved to: 
- Undertake each of the preceding in a manner that is consistent with environmental protection and conservation;
- Enhance and enforce environmental laws and regulations, and strengthen their cooperation on environmental matters;
- Protect, enhance and enforce basic workers' rights, strengthen cooperation on labour matters and build on their respective international commitments on labour matters;
- Promote sustainable development;
- Encourage enterprises operating within their territory or subject to their jurisdiction to respect internationally recognized corporate social responsibility standards and principles and pursue best practices;
- Promote broad-based economic development in order to reduce poverty;
- Preserve their flexibility to safeguard the public welfare;
- Recognizing that states must maintain the ability to preserve, develop and implement their cultural policies for the purpose of strengthening cultural diversity, given the essential role that cultural goods and services play in the identity and diversity of societies and the lives of individuals; and
- Affirming their commitment to respect the values and principles of democracy and to promote and protect human rights and fundamental freedoms as proclaimed in the Universal Declaration of Human Rights; 
Article 1.06 (of the FTA): Relation to Environmental and Conservation Agreements: In the event of an inconsistency between an obligation in this Agreement and an obligation of a Party under an agreement listed in Annex 1.06 (Environmental Agreements), the latter obligation shall prevail provided that the measure taken is necessary to comply with that obligation, and is not applied in a manner that would constitute, where the same conditions prevail, arbitrary or unjustifiable discrimination or a disguised restriction on international trade.
Article 9.16: Health, Safety and Environmental Measures: the Parties recognize that it is inappropriate to encourage investment by relaxing domestic health, safety or environmental measures. Accordingly, a Party should not waive or otherwise derogate from, or offer to waive or otherwise derogate from, such measures to encourage the establishment, acquisition, expansion or retention in its territory of an investment of an investor. </t>
  </si>
  <si>
    <t xml:space="preserve">The Investment Chapter doesn't have a Preamble or list of objectives, therefore the text of the FTA Preamble is the one analyzed.
Art.9.16: deserves 1 point if placed in the Preamble.
Several dispositions of the Preamble (or general aplication articles) are concrete enough as to value them in a positive manner, for example:
- Undertake each of the preceding in a manner that is consistent with environmental protection and conservation;
- Preserve their flexibility to safeguard the public welfare (1 point, as it doesn't mention sustainable development objectives).
- Art.1.06: prevalence of International Environment Agreements.
</t>
  </si>
  <si>
    <t xml:space="preserve">Article 9.06: Minimum Standard of Treatment: Each Party shall accord to a covered investment treatment in accordance with the customary international law minimum standard of treatment of aliens, including FET. The concepts of FET do not require treatment in addition to or beyond that which is required by the customary international law minimum standard of treatment of aliens. A breach of another provision of this Agreement, or of a separate international agreement, does not establish that there has been a breach of this Article. 
Article 9.16: Health, Safety and Environmental Measures: the Parties recognize that it is inappropriate to encourage investment by relaxing domestic health, safety or environmental measures. Accordingly, a Party should not waive or otherwise derogate from, or offer to waive or otherwise derogate from, such measures to encourage the establishment, acquisition, expansion or retention in its territory of an investment of an investor. </t>
  </si>
  <si>
    <t>The reference to MTS/CIL deserves 1 point.
Art.9.16: 0 points if applied to the FET clause.
The guarantee in the Preamble to the State's policy space (for Environmental purposes) deserves also 2 points in the FET clause category.</t>
  </si>
  <si>
    <t>14-15</t>
  </si>
  <si>
    <t>No.
Art.9.25.2: Arbitrators shall be independent of, and not be affiliated with or take instructions from, either Party or the disputing investor.</t>
  </si>
  <si>
    <t xml:space="preserve">Yes.
Art. 9.34.2 (...)  Where a Tribunal makes a final award against the respondent Party, the Tribunal may award only: (a) monetary damages and any applicable interest; (b) restitution of property, in which case the award shall provide that the respondent Party may pay monetary damages and any applicable interest in lieu of restitution. 4. A Tribunal may not order a disputing Party to pay punitive damages. </t>
  </si>
  <si>
    <t xml:space="preserve">Interesting: Art.9.22.5: An investor may submit a claim relating to taxation measures covered by this Agreement to arbitration under this Section only if the taxation authorities of the Parties fail to reach the joint determinations specified in Article 23.04 (Exceptions – Taxation) within six months of being notified in accordance with those provisions. 
Interesting: Art.9.33.1: Subject to paragraph 2, a Tribunal may appoint experts to report to it in writing on any factual issue concerning environmental, health, safety or other scientific matters raised by a disputing party, subject to such terms and conditions as the disputing parties may decide.
2.The Tribunal may not exercise the power conferred to it under paragraph 1 if the disputing parties decide that the
Tribunal may not do so. </t>
  </si>
  <si>
    <t>REVIEW!!!</t>
  </si>
  <si>
    <t>Yes.
This country is signatory to the UN's Convention on Transparency in Treaty-based Investor-State Arbitration
No.
Art. 9.23.1: UNCITRAL Rules: A disputing investor who meets the conditions precedent in Article 21 (Conditions Precedent to Submission of a Claim to Arbitration), may submit the claim to arbitration to:  (...)  (c) an ad hoc tribunal set up under the Arbitration Rules of the United Nations Commission on International Trade Law (UNCITRAL). 
Yes.
Art.30.1: 1. Any Tribunal award under this Section shall be publicly available, subject to the redaction of confidential information. 
No.
Art.30.1: All other documents submitted to, or issued by, the Tribunal shall be publicly available unless the disputing parties otherwise agree, subject to the redaction of confidential information.
Yes.
Art.30.2: 2. Hearings held under this Section shall be open to the public.
Yes.
Art.31: Sumissions by a non-disputing parties.</t>
  </si>
  <si>
    <t>This country is signatory to the UN's Convention on Transparency in Treaty-based Investor-State Arbitration (December 10th 2014). This implies that UNCITRAL's transparency rules are directly applicable in the case of a dispute in which the other State is also party to the Convention.
Interesting: 9.35.3.b) A disputing party may not seek enforcement of a final award until, in the case of a final award under the ICSID Additional Facility Rules or the UNCITRAL Arbitration Rules: i) 90 days have elapsed from the date the award was rendered and no disputing party has commenced a proceeding to revise, set aside or annul the award, or) ii. a court has dismissed or allowed an application to revise, set aside or annul the award and there is no further appeal. THIS ARTICLE COULD BE VALID TO QUALIFY FOR THE "APPEALS MECHANISM" REQUIREMENT!!!</t>
  </si>
  <si>
    <t xml:space="preserve">Yes.
Art.9.22.2.e.ii) y f.ii): the disputing investor must waive its right to initiate or continue before an administrative tribunal or court under the domestic law of a Party, or other dispute settlement procedures, proceedings with respect to the measure of the disputing Party that is alleged to be a breach. </t>
  </si>
  <si>
    <t>Interesting: art.9.22.3 establishes exceptions to that waiver.</t>
  </si>
  <si>
    <t>6. Canada - Colombia FTA</t>
  </si>
  <si>
    <t xml:space="preserve">The Parties, resolved to (...): 
- create new employment opportunities and improved working conditions and living standards in their respective territories;  
- Undertake each of the preceding in a manner that is consistent with environmental protection and conservation;
- Enhance and enforce environmental laws and regulations, and to strengthen cooperation on environmental matters;
- Protect, enhance and enforce basic workers' rights, strengthen cooperation on labour matters and to build on their respective international commitments on labour matters;
- Promote sustainable development; 
- Encourage enterprises operating within their territory or subject to their jurisdiction, to respect internationally recognized corporate social responsibility standards and principles and to pursue best practices; 
- Promote broad-based economic development in order to reduce poverty; 
- Preserve their flexibility to safeguard the public welfare;
- Recognizing that states must maintain the ability to preserve, develop and implement their cultural policies for the purpose of strengthening cultural diversity, given the essential role that cultural goods and services play in the identity and diversity of societies and the lives of individuals; and 
- Affirming their commitment to respect the values and principles of democracy and promotion and protection of human rights and fundamental freedoms as proclaimed in the Universal Declaration of Human Rights;
Article 103: Relation to Multilateral Environmental Agreements: In the event of any inconsistency between this Agreement and the specific trade obligations set out in the Multilateral Environmental Agreements referred to in Annex 103, such obligations shall prevail to the extent of the inconsistency, provided that where a Party has a choice among equally effective and reasonably available means of complying with such obligations, the Party chooses the alternative that is the least inconsistent with the other provisions of this Agreement.
Article 815: Health, Safety and Environmental Measures. The Parties recognize that it is inappropriate to encourage investment by relaxing domestic health, safety or environmental measures. Accordingly, a Party should not waive or otherwise derogate from, or offer to waive or otherwise derogate from, such measures as an encouragement for the establishment, acquisition, expansion or retention in its territory of an investment of an investor. </t>
  </si>
  <si>
    <t>The Investment Chapter doesn't have a Preamble or list of objectives, therefore the text of the FTA Preamble is the one analyzed.
Several dispositions of the Preamble (or general aplication articles) are concrete enough as to value them in a positive manner, for example:
- Undertake each of the preceding in a manner that is consistent with environmental protection and conservation;
- Preserve their flexibility to safeguard the public welfare (1 point, as it doesn't mention sustainable development objectives).
- Art.103: prevalence of International Environment Agreements.
Art.815: 1 points if applied to the Preamble.
Interesting: art.816: CSR provision but lacks the neccesary concretion to be considered as relevant.</t>
  </si>
  <si>
    <t>Art. 805.1: Each Party shall accord to covered investments treatment in accordance with the customary international law minimum standard of treatment of aliens, including fair and equitable treatment and full protection and security. The concepts of “fair and equitable treatment” and “full protection and security” do not require treatment in addition to or beyond that which is required by the customary international law minimum standard of treatment of aliens.
Art.805.2: The obligation in paragraph 1 to provide “fair and equitable treatment” includes the obligation not to deny justice in criminal, civil, or administrative adjudicatory proceedings in accordance with the principle of due process. 
Article 815: Health, Safety and Environmental Measures. The Parties recognize that it is inappropriate to encourage investment by relaxing domestic health, safety or environmental measures. Accordingly, a Party should not waive or otherwise derogate from, or offer to waive or otherwise derogate from, such measures as an encouragement for the establishment, acquisition, expansion or retention in its territory of an investment of an investor. 
Article 103: Relation to Multilateral Environmental Agreements: In the event of any inconsistency between this Agreement and the specific trade obligations set out in the Multilateral Environmental Agreements referred to in Annex 103, such obligations shall prevail to the extent of the inconsistency, provided that where a Party has a choice among equally effective and reasonably available means of complying with such obligations, the Party chooses the alternative that is the least inconsistent with the other provisions of this Agreement.</t>
  </si>
  <si>
    <t>Art.805.1 deserves 1 point.
Art.805.2 (open-ended list): 1 point.
Art.103: 2 points.
Art.815: 0 points if applied to the FET clause.
I'm not 100% sure that art.103 deserves two points, as it's only refered to three very specific Environmental Agreements and it only mentions "specific trade obligattions".</t>
  </si>
  <si>
    <t>Lao People's Democratic Republic</t>
  </si>
  <si>
    <t>No.
Art.824.4: Arbitrators shall be independent of, and not be affiliated with or take instructions from, either Party or the disputing investor.</t>
  </si>
  <si>
    <t xml:space="preserve">Yes.
Art. 822.2: The Commission shall have the power to make rules supplementing the applicable arbitral rules and may amend any supplemental rules of its own making. Such rules shall be binding on a Tribunal established under this Section, and on individual arbitrators serving on such a Tribunal. 
Art.832.1:  An interpretation by the Commission of a provision of this Agreement shall be binding on a Tribunal established under this Section, and any award or other ruling under this Section shall be consistent with the interpretation. 
Art.834.2: Where a Tribunal makes a final award against the disputing Party, the Tribunal may award, separately or in combination, only: (a) monetary damages and any applicable interest; (b) restitution of property, in which case the award shall provide that the disputing Party may pay monetary damages and any applicable interest in lieu of restitution. </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</si>
  <si>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822.1.c: UNCITRAL.
Yes.
Art.830.1: Any Tribunal award under this Section shall be publicly available, subject to the deletion of confidential information.
No.
Art.830.1: All other documents submitted to, or issued by, the Tribunal shall be publicly available, unless the disputing parties otherwise agree, subject to the deletion of confidential information. 
Yes.
Art.830.2: Hearings held under this Section shall be open to the public. 
Yes.
Article 831: Submissions by a Non-Disputing Party.</t>
  </si>
  <si>
    <t>Related with UNCITRAL rules: the fact that the improvement in transparency and openness would only happen if the claimant decides so, greatly reduces the relevance of the reform. In this sense, this clause alone shouldn't be considered as a relevant improvement.
Interesting: Art.830.5: To the extent that a Tribunal’s confidentiality order designates information as confidential and a Party’s law on access to information requires public access to that information, the Party’s law on access to information shall prevail. 
Interesting: 835.3.b) A disputing party may not seek enforcement of a final award until, in the case of a final award under the ICSID Additional Facility Rules or the UNCITRAL Arbitration Rules: i) 90 days have elapsed from the date the award was rendered and no disputing party has commenced a proceeding to revise, set aside or annul the award, or) ii. a court has dismissed or allowed an application to revise, set aside or annul the award and there is no further appeal. THIS ARTICLE COULD BE VALID TO QUALIFY FOR THE "APPEALS MECHANISM" REQUIREMENT!!!</t>
  </si>
  <si>
    <t>Yes.
Art.821.2.e.ii) y f.ii): the disputing investor must waive its right to initiate or continue before an administrative tribunal or court under the domestic law of a Party, or other dispute settlement procedures, proceedings with respect to the measure of the disputing Party that is alleged to be a breach.</t>
  </si>
  <si>
    <t>7 (and 10) Canada - Costa Rica BIT</t>
  </si>
  <si>
    <t>11/66</t>
  </si>
  <si>
    <t>Nepal</t>
  </si>
  <si>
    <t>Germany</t>
  </si>
  <si>
    <t>When specifying the treaty objectives it doesn’t mention any public policy or general interest objectives.
Art.11.1: Except where express reference is made thereto, nothing in this Agreement shall apply to taxation measures.
Annex 1.III.1: Nothing in this Agreement shall be construed to prevent a Contracting Party from adopting, maintaining or enforcing any measure otherwise consistent with this Agreement that it considers appropriate to ensure that investment activity in its territory is undertaken in a manner sensitive to environmental concerns. 
Annex.1.III.2: clarifies that a Party may adopt or enforce measures to (i) protect human, animal or plant life;  or (iii) or the conservation of living or non-living exhaustible natural resources (if such measures are made effective in conjunction with restrictions on domestic production or consumption) if the measure is: i) not arbitrary or unjustificabily discriminatory and ii) is not a disguided restriction to trade or investment.</t>
  </si>
  <si>
    <t>"Taxation measures" (art.11.1) cannot be considered as equivalent to sustainable development safeguards.
Annex 1.III.1: is a circular argument and it's not considered for the evaluation of the Agreement.
Annex 1.III.2: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(that measures don't constitute a means of arbitrary and unjustificable discrimination or a disguised restriction on trade and investment) are reasonable and compatible with the recognition of the policy space needed for promoting sustainable development.</t>
  </si>
  <si>
    <t>Art.2.2: Each Contracting Party shall accord investments of the other Contracting Party: (a) fair and equitable treatment in accordance with principles of international law; 
Annex 1.III.1: Nothing in this Agreement shall be construed to prevent a Contracting Party from adopting, maintaining or enforcing any measure otherwise consistent with this Agreement that it considers appropriate to ensure that investment activity in its territory is undertaken in a manner sensitive to environmental concerns. 
Annex.1.III.2: clarifies that a Party may adopt or enforce measures to (i) protect human, animal or plant life;  or (iii) or the conservation of living or non-living exhaustible natural resources (if such measures are made effective in conjunction with restrictions on domestic production or consumption) if the measure is: i) not arbitrary or unjustificabily discriminatory and ii) is not a disguided restriction to trade or investment.</t>
  </si>
  <si>
    <t>This clause fails to make a reference to the "minimum standard of treatment under customary international law" that could raise the threshold of State liability and help to preserve States’ ability to adapt their policies to pursue public policy objectives.
Annex 1.III.1: is a circular argument and it's not considered for the evaluation of the Agreement.
Annex 1.III.2: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(that measures don't constitute a means of arbitrary and unjustificable discrimination or a disguised restriction on trade and investment) are reasonable and compatible with the recognition of the policy space needed for promoting sustainable development.</t>
  </si>
  <si>
    <t>28/01/2011</t>
  </si>
  <si>
    <t>Yes.
Art.12.9: measures to moderate the remedial powers of tribunals.
Annex 1: introduces some exceptions to the application of the agrrement (cultural industries, foreign aid programmes, any rights or preferences provided to the aboriginal peoples, etc). Similarly, art.11 excludes taxation measures from the application of the Agreement.
Annex 2.1.2: Allow the State parties to issue binding interpretations on how the provisions should be interpreted.</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</si>
  <si>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12.4.c: UNCITRAL</t>
  </si>
  <si>
    <t xml:space="preserve">Yes
Art.12.3.b: An investor may submit a dispute to arbitration only if: (b) the investor has waived its right to initiate or continue any other proceedings in relation to the measure that is alleged to be in breach of this Agreement before the courts or tribunals of the Contracting Party concerned or in a dispute settlement procedure of any kind; 
Art.12.3.d: in cases where Costa Rica is a party to the dispute, no judgement has been rendered by a Costa Rican court regarding the measure that is alleged to be in breach of this Agreement. </t>
  </si>
  <si>
    <t>http://www.moi.gov.np/uploads/files/bippa_finland.pdf</t>
  </si>
  <si>
    <t>8 (and 11). Canada - Lebanon BIT</t>
  </si>
  <si>
    <t>Yes.
Art.12.9: measures to moderate the remedial powers of tribunals.
Annex 1: introduces some exceptions to the application of the agrrement (cultural industries, foreign aid programmes, any rights or preferences provided to the aboriginal peoples, etc).  Similarly, art.11 excludes taxation measures from the application of the Agreement.
Annex 2.1.2: Allow the State parties to issue binding interpretations on how the provisions should be interpreted.</t>
  </si>
  <si>
    <t>Nepal*</t>
  </si>
  <si>
    <t>9 (and 12).  Canada - Armenia BIT</t>
  </si>
  <si>
    <t>When specifying the treaty objectives it doesn’t mention any public policy or general interest objectives.
Art.12.2: Except where express reference is made thereto, nothing in this Agreement shall apply to taxation measures.
Art.17.2: Nothing in this Agreement shall be construed to prevent a Contracting Party from adopting, maintaining or enforcing any measure otherwise consistent with this Agreement that it considers appropriate to ensure that investment activity in its territory is undertaken in a manner sensitive to environmental concerns. 
Annex.17.3: clarifies that a Party may adopt or enforce measures to (i) protect human, animal or plant life;  or (iii) or the conservation of living or non-living exhaustible natural resources (if such measures are made effective in conjunction with restrictions on domestic production or consumption) if the measure is: i) not arbitrary or unjustificabily discriminatory and ii) is not a disguided restriction to trade or investment.</t>
  </si>
  <si>
    <t>"Taxation measures" (art.12.2) cannot be considered as equivalent to sustainable development safeguards.
Annex 1.III.1: is a circular argument and it's not considered for the evaluation of the Agreement.
Annex 1.III.2: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(that measures don't constitute a means of arbitrary and unjustificable discrimination or a disguised restriction on trade and investment) are reasonable and compatible with the recognition of the policy space needed for promoting sustainable development.</t>
  </si>
  <si>
    <t>Art.2.2: Each Contracting Party shall accord investments of the other Contracting Party: (a) fair and equitable treatment in accordance with principles of international law; 
Annex 17.2: Nothing in this Agreement shall be construed to prevent a Contracting Party from adopting, maintaining or enforcing any measure otherwise consistent with this Agreement that it considers appropriate to ensure that investment activity in its territory is undertaken in a manner sensitive to environmental concerns. 
Annex.17.3: clarifies that a Party may adopt or enforce measures to (i) protect human, animal or plant life;  or (iii) or the conservation of living or non-living exhaustible natural resources (if such measures are made effective in conjunction with restrictions on domestic production or consumption) if the measure is: i) not arbitrary or unjustificabily discriminatory and ii) is not a disguided restriction to trade or investment.</t>
  </si>
  <si>
    <t>This clause fails to make a reference to the "minimum standard of treatment under customary international law" that could raise the threshold of State liability and help to preserve States’ ability to adapt their policies to pursue public policy objectives.
Annex 17.2: is a circular argument and it's not considered for the evaluation of the Agreement.
Annex 17.3: deserves 2 points: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(that measures don't constitute a means of arbitrary and unjustificable discrimination or a disguised restriction on trade and investment) are reasonable and compatible with the recognition of the policy space needed for promoting sustainable development.</t>
  </si>
  <si>
    <t>Panama*</t>
  </si>
  <si>
    <t>Yes.
Art.13.9: measures to moderate the remedial powers of tribunals.
Art.6.2 and 3: introduces some exceptions to the application of the agreement (cultural industries, foreign aid programmes, any rights or preferences provided to the aboriginal peoples, etc).  Similarly, art.12 excludes taxation measures from the application of the Agreement.</t>
  </si>
  <si>
    <t>Yes
Art.13.3.b: An investor may submit a dispute to arbitration only if the investor has waived its right to initiate or continue any other proceedings in relation to the measure that is alleged to be in breach of this Agreement before the courts or tribunals of the Contracting Party concerned or in a dispute settlement procedure of any kind.</t>
  </si>
  <si>
    <t>CZECH REPUBLIC</t>
  </si>
  <si>
    <t>Greece</t>
  </si>
  <si>
    <t>1 (y 4) Czech Republic - Turkey BIT</t>
  </si>
  <si>
    <t>MH</t>
  </si>
  <si>
    <t>When specifying the treaty objectives it doesn’t mention any public policy or general interest objectives.
Art. 10: Essential Security Interests.
1.This Agreement shall not preclude the application by either Contracting Party of measures necessary for: (a) the maintenance of public order; (b) the fulfillment of its obligations with respect to the maintenance or restoration of international peace or security, or; (c) the protection of its own essential security interests which may include interests deriving from its membership of a customs, economic or monetary union, a common market or a free trade area.</t>
  </si>
  <si>
    <t xml:space="preserve">We consider that "Essential Security Interests" are not sufficiently related with development policy objectives as to consider it a positive measure worthing points.
</t>
  </si>
  <si>
    <t>Unqualified FET standard, usual generic &amp; imprecise drafting, no detailing of obligation reach or application limits.
Art. 10: Essential Security Interests.
1.This Agreement shall not preclude the application by either Contracting Party of measures necessary for: (a) the maintenance of public order; (b) the fulfillment of its obligations with respect to the maintenance or restoration of international peace or security, or; (c) the protection of its own essential security interests which may include interests deriving from its membership of a customs, economic or monetary union, a common market or a free trade area.</t>
  </si>
  <si>
    <t>Tunisia</t>
  </si>
  <si>
    <t>No.
8: includes the possibility of submitting the claim to UNCITRAL</t>
  </si>
  <si>
    <t>India</t>
  </si>
  <si>
    <t>2 (y 5). Czech Republic - Azerbaijan BIT</t>
  </si>
  <si>
    <t>The preamble states the desire to achieve the objectives of the treaty in a manner consistent with the protection of health, safety and the environment and the promotion of sustainable development.
Article 13: Essential Security Interests
1. Nothing in this Agreement shall be construed to prevent any Contracting Party from taking any actions that it considers'necessary for the prevention of its essential security interests: a. relating to criminal or penal offences; b. relating to traffic in arms, ammunition and implements of war and transactions in other goods, materials, services and technology undertaken directly or indirectly for the purpose of supplying a military or other security establishment; c. taken in time of war or other emergency in international relations, or d. relating to the implementation of national pOlicies or international agreements respecting the non-proli feration of nuclear weapons or other nuclear explosive devices or; e, in pursuance of its obligations under the United Nations Charter for the maintenance of international peace and security.</t>
  </si>
  <si>
    <t>Unqualified FET standard, usual generic &amp; imprecise drafting, no detailing of obligation reach or application limits.
Article 13: Essential Security Interests
1. Nothing in this Agreement shall be construed to prevent any Contracting Party from taking any actions that it considers necessary for the prevention of its essential security interests: a. relating to criminal or penal offences; b. relating to traffic in arms, ammunition and implements of war and transactions in other goods, materials, services and technology undertaken directly or indirectly for the purpose of supplying a military or other security establishment; c. taken in time of war or other emergency in international relations, or d. relating to the implementation of national policies or international agreements respecting the non-proliferation of nuclear weapons or other nuclear explosive devices or; e, in pursuance of its obligations under the United Nations Charter for the maintenance of international peace and security.</t>
  </si>
  <si>
    <t>No.
10.2 c) UNCITRAL</t>
  </si>
  <si>
    <t>Yes
10.4: Once the investor has submitted the dispute to the competent court of the Contracting Party concerned, UNCITRAL or to the ICSID, the choice of procedure shall be final.</t>
  </si>
  <si>
    <t>http://basedoc.diplomatie.gouv.fr/exl-php/cadcgp.php?CMD=CHERCHE&amp;QUERY=1&amp;MODELE=vues/mae_internet___traites/home.html&amp;VUE=mae_internet___traites&amp;NOM=cadic__anonyme&amp;FROM_LOGIN=1</t>
  </si>
  <si>
    <t>Seychelles</t>
  </si>
  <si>
    <t>3 (y  6). Czech Republic - Georgia BIT</t>
  </si>
  <si>
    <t>When specifying the treaty objectives it doesn’t mention any public policy or general interest objectives.
Article 11: Essential Security Interests
1. Nothing in this Agreement shall be construed to prevent any Contracting Party from taking any actions that it considers'necessary for the prevention of its essential security interests: a. relating to criminal or penal offences; b. relating to traffic in arms, ammunition and implements of war and transactions in other goods, materials, services and technology undertaken directly or indirectly for the purpose of supplying a military or other security establishment; c. taken in time of war or other emergency in international relations, or d. relating to the implementation of national pOlicies or international agreements respecting the non-proli feration of nuclear weapons or other nuclear explosive devices or; e, in pursuance of its obligations under the United Nations Charter for the maintenance of international peace and security.</t>
  </si>
  <si>
    <t xml:space="preserve">JP: We consider that "Essential Security Interests" are not sufficiently related with development policy objectives as to consider it a positive measure worthing points.
</t>
  </si>
  <si>
    <t>Unqualified FET standard, usual generic &amp; imprecise drafting, no detailing of obligation reach or application limits.
Article 11: Essential Security Interests
1. Nothing in this Agreement shall be construed to prevent any Contracting Party from taking any actions that it considers necessary for the prevention of its essential security interests: a. relating to criminal or penal offences; b. relating to traffic in arms, ammunition and implements of war and transactions in other goods, materials, services and technology undertaken directly or indirectly for the purpose of supplying a military or other security establishment; c. taken in time of war or other emergency in international relations, or d. relating to the implementation of national policies or international agreements respecting the non-proliferation of nuclear weapons or other nuclear explosive devices or; e, in pursuance of its obligations under the United Nations Charter for the maintenance of international peace and security.</t>
  </si>
  <si>
    <t xml:space="preserve">"Essential Security Interests" are not sufficiently related with development policy objectives as to consider it a positive measure worthing points.
</t>
  </si>
  <si>
    <t>Zambia</t>
  </si>
  <si>
    <t>No.
8.2 c) UNCITRAL</t>
  </si>
  <si>
    <t>China*</t>
  </si>
  <si>
    <t>1/48</t>
  </si>
  <si>
    <t>7. Czech Republic -China BIT</t>
  </si>
  <si>
    <t>When specifying the treaty objectives it doesn’t mention any public policy or general interest objectives.
"Recognizing that the reciprocal encouragement, promotion and protection of such investments will be conducive to stimulating business initiative of the investors and will increase prosperity in both States; Desiring to intensify the economic co-operation of both States on the basis of equality and mutual benefits"</t>
  </si>
  <si>
    <t>We consider that "desiring intesify the co-operation of both States on the bases of equality and mutual benefirs" is not sufficiently specific in relation to development policy objectives as to consider it a positive measure worthing points.
Art. 3.6: The provisions of this Agreement shall not be construed so as to oblige one Contracting Party to extend to the investors of the other Contracting Party, or to the investments or returns of such investors, the benefit of any treatment, preference or privilege which may be extended by the Contracting Party by virtue of any international agreement or arrangement relating wholly or mainly to taxation.</t>
  </si>
  <si>
    <t>Art. 2.2:Investments of the investors of either Contracting Party shall at all times be accorded fair and equitable treatment and shall enjoy full protection аnd security in the territory of the other Contracting Party.
Art.3.2: "Each Contracting Party shall in its territory accord to investors of the other Contracting Party, as regards management, maintenance, use, enjoyment or disposal of their investment, treatment which is fair and equitable and not less favourable than that which it accords to its own investors or to investors of any third State, whichever is more favourable"</t>
  </si>
  <si>
    <t>Djibouti</t>
  </si>
  <si>
    <t>Hungary</t>
  </si>
  <si>
    <t>No
Art 9.3 " The arbitral awards shall be final and binding on both parties to the dispute and shall be enforceable in accordance with the domestic legislation."</t>
  </si>
  <si>
    <t xml:space="preserve">No
Art. 9.2.c): UNCITRAL rules </t>
  </si>
  <si>
    <t>Yes
Art 9.3"With respect to the possibilities of submission of a dispute to the international arbitrations set forth under this Article, the People’s Republic of China will require the investor concerned to go through the domestic administrative review procedures specified by the laws and regulations of chat Contracting Party before the submission of the dispute to the international arbitration. Such a procedure shall not exceed a period of three months"</t>
  </si>
  <si>
    <t>8. Czech Republic - Guatemala</t>
  </si>
  <si>
    <t>No
"Desiring to develop economic cooperation to the mutual benefit of both, the Contracting Parties"</t>
  </si>
  <si>
    <t>Art2.2: "Each Contracting Party shall ensure fair and equitable treatment of the investments of investors of the other Contracting Party and shall not impair, by unreasonable or discriminatory measures, the operation, management, maintenance, use, enjoyment or disposal thereof by those investors. Each Contracting Party shall accord to such investments full security and protection. In no case shall a Contracting Party accord treatment less favorable than that required by international law"</t>
  </si>
  <si>
    <t>A mere reference to commonly accepted rules of international law is not considered worthy of two points</t>
  </si>
  <si>
    <t>Mozambique</t>
  </si>
  <si>
    <t xml:space="preserve">No
Art8.2: "The arbitral awards shall be final and binding on both parties to the dispute and shall be enforceable in accordance with the domestic legislation". 
</t>
  </si>
  <si>
    <t>No
Art.8.2: UNCITRAL rules</t>
  </si>
  <si>
    <t>Namibia</t>
  </si>
  <si>
    <t>9. Czech Republic - Bosnia and Herzegovina BIT</t>
  </si>
  <si>
    <t>No
"Desiring to extend and intensify the economic co-operation between the two States on the basis of equality and mutual benefit"</t>
  </si>
  <si>
    <t>Dominican Republic</t>
  </si>
  <si>
    <t>We consider that "desiring intesify the co-operation of both States on the bases of equality and mutual benefirs" is not sufficiently specific in relation to development policy objectives as to consider it a positive measure worthing points.</t>
  </si>
  <si>
    <t>Art.2.2: Investments of investors of each Contracting Party shall at all times be accorded
fair and equitable treatment and shall enjoy full protection and security in the
territory of the other Contracting Party.</t>
  </si>
  <si>
    <t>No
"The arbitration award shall be final and binding on both parties to the dispute and shall be executed according to the law of the Contracting Party concerned"</t>
  </si>
  <si>
    <t>No
Art.8.2.b): UNCITRAL rules</t>
  </si>
  <si>
    <t>Cambodia</t>
  </si>
  <si>
    <t>10. Czech Republic - Morocco</t>
  </si>
  <si>
    <t>Art.2.2: Investments of investors of each Contracting Party shall at all times be accorded fair and equitable treatment and shall enjoy full protection and security in the territory of the other Contracting Party</t>
  </si>
  <si>
    <t>11. Czech Republic - Macedonia</t>
  </si>
  <si>
    <t xml:space="preserve">When specifying the treaty objectives it doesn’t mention any public policy or general interest objectives.
Art.10.1: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 </t>
  </si>
  <si>
    <t>Art.10.1 falls into one of the cases which our methodology considers woth 1 point (due to its ambiguous recognition of the States right to regulate)</t>
  </si>
  <si>
    <t xml:space="preserve">Art.2.3: Investments of investors of either Contracting Party shall at all times be accorded fair and equitable treatment and shall enjoy full protection and security in the territory of the other Contracting Party. 
Art.10.1: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 </t>
  </si>
  <si>
    <t>No.
Art.8.2.c: UNCITRAL Rules</t>
  </si>
  <si>
    <t>http://www.bmwi.de/BMWi/Redaktion/PDF/B/bilaterale-investitionsfoerderungs-und-schutzvertraege-IFV,property=pdf,bereich=bmwi2012,sprache=de,rwb=true.pdf</t>
  </si>
  <si>
    <t>10/48</t>
  </si>
  <si>
    <t>12. Czech Republic - Jordan BIT</t>
  </si>
  <si>
    <t>Madagascar</t>
  </si>
  <si>
    <t>Ireland</t>
  </si>
  <si>
    <t xml:space="preserve">Art.2.2: Investments of investors of each Contracting Party shall at all times be accorded fair and equitable treatment and shall enjoy full protection and security in the territory of the other Contracting Party
Art.10.1: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 </t>
  </si>
  <si>
    <t>No.
Art.8.2.b: UNCITRAL Rules</t>
  </si>
  <si>
    <t>DENMARK</t>
  </si>
  <si>
    <t>1 (and 4). Denmark - Serbia BIT</t>
  </si>
  <si>
    <t>Jordan*</t>
  </si>
  <si>
    <t>No.
9.2 c) gives the possibility of arbitration under UNCITRAL rules. However, the appointing authority under said rules shall be the Secretary General of ICSID...</t>
  </si>
  <si>
    <t>Libya*</t>
  </si>
  <si>
    <t>Italy</t>
  </si>
  <si>
    <t>2 (and 5). Denmark - Montenegro</t>
  </si>
  <si>
    <t>The preamble doesn’t mention any public policy or general interest objectives</t>
  </si>
  <si>
    <t>Art.3: the Preamble doesn’t mention any public policy or general interest objectives</t>
  </si>
  <si>
    <t>3 (and 6). Denmark - Bosnia and Herzegovina BIT</t>
  </si>
  <si>
    <t>Afghanistan</t>
  </si>
  <si>
    <t>No.
8.2 c) gives the possibility of arbitration under UNCITRAL rules. However, the appointing authority under said rules shall be the Secretary General of ICSID...</t>
  </si>
  <si>
    <t>Nigeria</t>
  </si>
  <si>
    <t>7. Denmark - Tanzania, United Republic of BIT</t>
  </si>
  <si>
    <t>18-19-20</t>
  </si>
  <si>
    <t>8. Denmark - Uganda BIT</t>
  </si>
  <si>
    <t>El Salvador</t>
  </si>
  <si>
    <t>Interesting: the Preamble mentions the FET treatment</t>
  </si>
  <si>
    <t>Art.3.1: Unqualified FET standard, usual generic &amp; imprecise drafting, no detailing of obligation reach or application limits.</t>
  </si>
  <si>
    <t>No.
Art.9.2.c: Arbitration Rules of the United Nations Commission on International Trade Law (UNCITRAL).</t>
  </si>
  <si>
    <t>No.
Art.9.8: Nothing in this Article shall preclude an investor from seeking
recourse to courts of law of the Contracting Party where the
investment is located.</t>
  </si>
  <si>
    <t>9. Denmark - Nicaragua BIT</t>
  </si>
  <si>
    <t>The Preamble states that "a fair and equitable treatment of 
investments on a reciprocal basis will serve the aims of the Agreement"</t>
  </si>
  <si>
    <t>Art.3.1: "Each Contracting Party shal in its territory accord to investments made by investors of the other Contracting Party fair and equitable treatment which in no case shall be less favourable than the accorded to its own investors of to investors of any third state, whichever is the more favourable from the point of view of the investor".</t>
  </si>
  <si>
    <t>No
Art 9.2: "If any dispute between an investor of one Contracting Party and the other Contracting Party continues to exist after a period of six months, the investor shall be entitled to submit case either to: a) a compentent court of the Contracting Party in whose territory was made or b) the International Centre for Settlement of Investment Disputes".</t>
  </si>
  <si>
    <t>It does not require to exhaust local remedies before summiting the case before the ISDS.</t>
  </si>
  <si>
    <t>10. Denmark - Egypt BIT</t>
  </si>
  <si>
    <t xml:space="preserve">Art.3.1: Each contracting Party shall in its territory accord to investments made by investors of the other Contracting Party fair and equitable treatment which in no case shall be less favorable than that accorded to its own investors or to investors of any third state, whichever is the more favourable from the point of view of the investor. </t>
  </si>
  <si>
    <t>Economic Diplomacy Portal (hay que traducirlo) http://agora.mfa.gr/frontoffice/portal.asp?cpage=NODE&amp;cnode=64&amp;clang=1</t>
  </si>
  <si>
    <t>No
Art. 10: establishes a dispute settlement procedure between States that allows State parties to resolve controversies regarding the interpretation of the Agreement.</t>
  </si>
  <si>
    <t>We are not considering this provision as equivalent to the following requirement: "the State parties are allowed to issue binding interpretations on how the provisions should be interpreted.</t>
  </si>
  <si>
    <t>No.
Art.9.1.c.iii: UNCITRAL Rules</t>
  </si>
  <si>
    <t>Iran, Republic of</t>
  </si>
  <si>
    <t>11. Denmark - Mexico BIT</t>
  </si>
  <si>
    <t xml:space="preserve">
Interesting: the Preamble includes a mention to the FET clause.</t>
  </si>
  <si>
    <t xml:space="preserve">Art.3.1: Each Contracting Party shall accord to investors of another Contracting Party and to their investments, fair and equitable treatment. </t>
  </si>
  <si>
    <t>No
Art. 17: establishes a dispute settlement procedure between States that allows State parties to resolve controversies regarding the interpretation of the Agreement.</t>
  </si>
  <si>
    <t>No.
Art.9.1.c.iii: UNCITRAL Rules
Art. 16.1: includes a list which moderates the remedial powers of tribunals in ISDS.</t>
  </si>
  <si>
    <t>Related with UNCITRAL rules: the fact that the improvement in transparency and openness would only happen if the claimant decides so, greatly reduces the relevance of the reform. In this sense, this clause alone shouldn't be considered as a relevant improvement.
Art.16.1: Although this article includes a list of remedial powers of tribunals is ISDS, it also states that with the agreement of the parties to the dispute, "the Agreement allows any other form of relief". This clause opens the possibility of one Party exerting pressure on the other Party to accept the withdraw or amend of a measure. Therefore it won't be considered an improvement.</t>
  </si>
  <si>
    <t xml:space="preserve">Yes.
Art.8.2: If an investor of a Contracting Party or a foreign owned enterprise initiates proceedings before a national tribunal, the dispute may only be submitted to arbitration under this part if the competent national tribunal has not rendered judgement in the first instance on the merits of the case. The foregoing does not apply to administrative proceedings before the administrative authorities executing the measure that is alleged to be a breach. 
Art.8.3: In case an investor of a Contracting Party submits a claim to arbitration, neither the investor nor the foreign owned enterprise may initiate or continue proceedings before a national tribunal; except for proceedings for injunctive, declaratory or other extraordinary relief, not involving the payment of damages, before an administrative tribunal or court under the law of the disputing Party. </t>
  </si>
  <si>
    <t>5/60</t>
  </si>
  <si>
    <t>Japan</t>
  </si>
  <si>
    <t>12. Denmark - Lao People's Democratic Republic BIT</t>
  </si>
  <si>
    <t xml:space="preserve">Art.3.1: Each Contracting Party shall in its territory accord to investments made by investors of the other Contracting Party fair and equitable treatment which in no case shall be less favourable than that accorded to its own investors or to investors of any third state, whichever is the more favourable from the point of view of the investor. </t>
  </si>
  <si>
    <t>No.
Art.9.2.b: UNCITRAL Rules</t>
  </si>
  <si>
    <t>Iran*</t>
  </si>
  <si>
    <t>FINLAND</t>
  </si>
  <si>
    <t>1 (and 4). Finland - Nepal BIT</t>
  </si>
  <si>
    <t>The Parties recognise that the development of economic and business ties can promote sustainable development;
The Parties agree that these objectives can be achieved without relaxing health, safety and environmental measures of general application</t>
  </si>
  <si>
    <t>India*</t>
  </si>
  <si>
    <t>The first part of the Preamble, although it mentions sustainable development, is not as explicit about "the right to regulate" as it would be desirable. The same happens with the second part, as it says "can be achieved".
One point is given for the recognition of compatibility between both objectives (the BIT's and health, safety and environment).</t>
  </si>
  <si>
    <t>Algeria*</t>
  </si>
  <si>
    <t xml:space="preserve">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9.2 d) gives the possibility of arbitration under UNCITRAL rules
</t>
  </si>
  <si>
    <t>Yes
Once the investor has submitted the dispute to their court/arbitral body of choice, the choice of procedure is final</t>
  </si>
  <si>
    <t>2 (and 5). Finland - Panama BIT</t>
  </si>
  <si>
    <t xml:space="preserve">The Parties recognise in the Preamble that the development of economic and business ties can promote respect for internationally recognised labour rights; and, agree that these objectives can be achieved without relaxing health, safety and environmental measures of general application.
Article 14
General Derogations
1. Nothing in this Agreement shall be construed as preventing a Contracting Party from taking any action necessary for the protection of its essential security interests in time of war or armed conflict, or other emergency in international relations, or for the protection of human, animal or plant life or health.
2. Provided, that such measures are not applied in a manner that would constitute a means of arbitrary or unjustifiable discrimination by a Contracting Party, or a disguised investment restriction, nothing in this Agreement shall be construed as preventing the Contracting Parties from taking any measure necessary for the maintenance of public order.
</t>
  </si>
  <si>
    <r>
      <t xml:space="preserve">The first part of the Preamble is not as explicit about "the right to regulate" as it would be desirable (0 points). The same happens with the second part, as it says "can be achieved" (1 point).
</t>
    </r>
    <r>
      <rPr/>
      <t>Art.14.1 is enough as to consider giving 2 points as it a) recognizes the right to regulate; b) mentions 'protection of human life or health' (that are considered as equivalent to sustainable development).</t>
    </r>
    <r>
      <t xml:space="preserve">
</t>
    </r>
  </si>
  <si>
    <t>Art. 2.2: Unqualified FET standard, usual generic &amp; imprecise drafting, no detailing of obligation reach or application limits.
Article 14. General Derogations:
1. Nothing in this Agreement shall be construed as preventing a Contracting Party from taking any action necessary for the protection of its essential security interests in time of war or armed conflict, or other emergency in international relations, or for the protection of human, animal or plant life or health.
2. Provided, that such measures are not applied in a manner that would constitute a means of arbitrary or unjustifiable discrimination by a Contracting Party, or a disguised investment restriction, nothing in this Agreement shall be construed as preventing the Contracting Parties from taking any measure necessary for the maintenance of public order.</t>
  </si>
  <si>
    <t xml:space="preserve">Art.14.2: we are considering that the reference to "protection of human life or health" is sufficiently related with development policy objectives as to consider it a positive measure worthing 1 point. </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</si>
  <si>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9.2 d) makes possible an arbitration under UNCITRAL Arbitration Rules</t>
  </si>
  <si>
    <t>3 (and 6). Finland - Montenegro BIT</t>
  </si>
  <si>
    <t>The parties agree that the objectives of the treaty can be achieved without relaxing health, safety and environmental measures of general application;</t>
  </si>
  <si>
    <t>Art. 2.2: Unqualified FET standard, usual generic &amp; imprecise drafting, no detailing of obligation reach or application limits.</t>
  </si>
  <si>
    <t>This country is signatory to the UN's Convention on Transparency in Treaty-based Investor-State Arbitration (December 10th 2014). This implies that UNCITRAL's transparency rules are directly applicable in the case of a dispute in which the other State is also party to the Convention.
9.1 c) makes possible an arbitration under UNCITRAL Arbitration Rules</t>
  </si>
  <si>
    <t xml:space="preserve">Related with UNCITRAL rules: the fact that the improvement in transparency and openness would only happen if the claimant decides so, greatly reduces the relevance of the reform. In this sense, this clause alone shouldn't be considered as a relevant improvement. </t>
  </si>
  <si>
    <t>7. Finland - Georgia BIT (MVP)</t>
  </si>
  <si>
    <t>"RECOGNISING that the development of economic and business ties can promote respect for internationally recognised labour rights; AGREEING that these objectives can be achieved without relaxing health, safety and environmental measures of general application"</t>
  </si>
  <si>
    <t xml:space="preserve">Art.2.2 "Each Contracting Party shall in its territory accord to investments and returns of investments of investors of the other Contracting Party fair and equitable treatment and full and constant protection and security. </t>
  </si>
  <si>
    <t>No
Art.9.7 "The award shall be final and binding on the parties to the dispute and shall be executed in accordance with national law of the Contracting Party in whose territory the award is relied upon, by the competent authorities of the Contracting Party by the date indicated in the award"</t>
  </si>
  <si>
    <t>Art.9.7 does not allow appeal mechanisms</t>
  </si>
  <si>
    <t>Yes
Art.9.2: UNCITRAL rules</t>
  </si>
  <si>
    <t>Related to UNCITRAL rules: the fact that the improvement in transparency and openness would only happen if the claimant decides so, greatly reduces the relevance of the reform. In this sense, this clause alone shouldn't be considered as a relevant improvement. However,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</si>
  <si>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 xml:space="preserve">Yes
Art.9.3: "An investor who has submitted the dispute to a national court may nevertheless have recourse to one of the arbitral tribunals mentioned in paragraphs 2 (b) to (d) of this Article if, before a judgement has been delivered on the subject matter by a national court, the investor declares not to pursue the case any longer through national proceedings and withdraws the case. </t>
  </si>
  <si>
    <t>Art.9.3 impedes the investor to initiate an international arbitration of a court in the first instance in either Contracting Party has rendered its final decision on the merits.</t>
  </si>
  <si>
    <t>South Africa</t>
  </si>
  <si>
    <t>8. Finland - Jordan BIT (MVP)</t>
  </si>
  <si>
    <t>The preamble recognizes, through ambiguous language, the parties' right to regulate -&gt; One point
Art.5: The provisions of paragraph 3 of this Article shall not be construed so as to oblige one Contracting Party to extend to the investors of the other Contracting Party the benefit of any treatment, preference or privilege which may be extended by virtue of any existing or future: (a) free trade area, customs union, common market, economic and monetary union or similar regional integration agreements to which the Contracting Party is or may become a Party; or (b) agreement for the avoidance of double taxation or any other international agreement or arrangement, wholly or mainly related to taxation"</t>
  </si>
  <si>
    <t xml:space="preserve">Art.3.3: "Investments and returns of investors of either Contracting Party shall be accorded fair and equitable treatment in the territory of the other Contracting Party" </t>
  </si>
  <si>
    <t>Art. 3.3: Unqualified FET standard, usual generic &amp; imprecise drafting, no detailing of obligation reach or application limits.</t>
  </si>
  <si>
    <t>No
Art.9.5: "The award shall be final and binding on the parties to the dispute and shall be enforced in accordance with national law"</t>
  </si>
  <si>
    <t>Yes
Art 9.2. UNCITRAL rules</t>
  </si>
  <si>
    <t>Yes
Art.9.3: "An investor who has submitted the dispute to a national court in accordance to paragraph 2 (a) of this Article or to one of the arbitration procedures mentioned in paragraphs 2 (b) to (e), shall not have the right to pursue his case in any other court or tribunal. The investor's choice as to the court or arbitral tribunal is final and binding"</t>
  </si>
  <si>
    <t>Art.9.3 impedes the investor to submit for resolution under courts of Justice (or administrative tribunals) the same investment dispute that has been submtted under ISDS arbitration.</t>
  </si>
  <si>
    <t>47/102</t>
  </si>
  <si>
    <t>Luxembourg (Belgium- Luxembourg Union)</t>
  </si>
  <si>
    <t>9. Finland - Ethiopia BIT (MVP)</t>
  </si>
  <si>
    <t xml:space="preserve">"RECOGNISING that a stable framework for investments can contribute to and increase the effective utilisation of economic resources and improve living standards; NOTING that the development of economic and business ties can promote respect for internationally recognised labour rights, and AGREEING that these objectives can be achieved without relaxing health, safety and environmental measures of general application"
</t>
  </si>
  <si>
    <t>The preamble recognizes, through ambiguous language, the parties' right to regulate -&gt; One point</t>
  </si>
  <si>
    <t>Art.2.2: "Each Contracting Party shall in its territory accord to investments and returns of investments of investors of the other Contracting Party fair and equitable treatment and full and constant protection and security under this Agreement"</t>
  </si>
  <si>
    <t>No
Art.9.7: "The award shall be final and binding on the parties to the dispute and shall be executed in accordance with national law of the Contracting Party in whose territory the investment is made by the date indicated in the award"</t>
  </si>
  <si>
    <t>Yes
Art.9.3: "An investor who has submitted the dispute to a national court may nevertheless have recourse to one of the arbitral proceedings mentioned in paragraphs 2 (b) to 2 (e) of this Article if, before a judgement has been delivered on the subject matter by a national court, the investor declares not to pursue the case any longer through national proceedings and withdraws the case"</t>
  </si>
  <si>
    <t>10. Finland - Tunisia BIT</t>
  </si>
  <si>
    <t>Art.2.2: Investments and returns of investments of investors of one Contracting Party shall at all times enjoy fair and equitable treatment and full protection and security in the territory of the other Contracting Party.
 Art.3.2: Each Contracting Party shall in its territory accord to investors of the other Contracting Party, as regards the management, maintenance, use, enjoyment or disposal of their investments, a fair and equitable treatment which in no case shall be less favourable than that accorded to investments of its own investors or investors of any third State, whichever, according to the investor, is more favourable.</t>
  </si>
  <si>
    <t>No
 Art.10.1: Disputes between the Contracting Parties concerning the interpretation or application</t>
  </si>
  <si>
    <t>This procedure is not understood as equivalent to the requirement established in the methodology</t>
  </si>
  <si>
    <t>Yemen*</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</si>
  <si>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Art.9.3.c: UNCITRAL Rules</t>
  </si>
  <si>
    <t>Yes.
 Art.9.3: If the investor submits the dispute to the competent court of the host Contracting Party or to international arbitration mentioned in paragraph 2 of this Article, the choice shall be final.</t>
  </si>
  <si>
    <t>11. Finland - India BIT</t>
  </si>
  <si>
    <t>7/60</t>
  </si>
  <si>
    <t>When specifying the treaty objectives it doesn’t mention any public policy or general interest objectives.
Art,12,2: Nothing in this Agreement precludes the host Contracting Party from taking necessary action in abnormal circumstances for the protection of its essential security, interests or in circumstances of extreme emergency in accordance with its laws applied on a non discriminatory basis.</t>
  </si>
  <si>
    <t>Art.12.2: this safeguard cannot be considered as positive (as it only allows States to rule under abnormal circumstances.</t>
  </si>
  <si>
    <t>Netherlands</t>
  </si>
  <si>
    <t xml:space="preserve">Art.3.3: Investments and returns of investments of investors of one Contracting Party shall at all times enjoy fair and equitable treatment and full protection and security in the territory of the other Contracting Party.
Art.4.2: Each Contracting Party shall in its territory accord to investors of the other Contracting Party, as regards the management, maintenance, use, enjoyment or disposal of their investments, a fair and equitable treatment which in no case shall be less favourable than that accorded to investments of its own investors or investors of any third State, whichever, according to the investor, is more favourable.
</t>
  </si>
  <si>
    <t>Art.4.3: (3) The provisions of paragraphs (1) and (2) of this Article do not apply to similar regional economic integration agreement or any matter pertaining wholly or mainly to taxation.</t>
  </si>
  <si>
    <t>No
Art.10.1: Disputes between the Contracting Parties concerning the interpretation or application</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</si>
  <si>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Art.9.3.c: UNCITRAL</t>
  </si>
  <si>
    <t>Cuba</t>
  </si>
  <si>
    <t>Uzbekistan</t>
  </si>
  <si>
    <t>12. Finland - Morocco BIT</t>
  </si>
  <si>
    <t>Interesting (art.8): When a question relating to the investments is regulated at the same time by the present Agreement and by the national legislation of a Contracting party or by existing international conventions or by international conventions to be signed by the Parties in the future, the investors of the other Contracting Party can make the provisions which aremost favourable for them to prevail.
Art.9.2: Each Contracting Party shall ensure they will at every moment meet their engagements in respect of the inveStors of the other Party.</t>
  </si>
  <si>
    <t>Art.2.3: Investments by investors of one Contracting Party in the territory of the other Contracting Party shall De accorded fair and equitable treatment by the latter Party</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</si>
  <si>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Art.10.2.c: UNCITRAL</t>
  </si>
  <si>
    <t>FRANCE</t>
  </si>
  <si>
    <t>1. France-Seychelles BIT</t>
  </si>
  <si>
    <t>https://www.dfa.ie/our-role-policies/international-priorities/international-law/find-a-treaty/treatyresults/?its_no_1=&amp;its_no_2=&amp;bilat_multilat=Bilateral&amp;search_depository=&amp;search_keywords_title=investment&amp;search_party=</t>
  </si>
  <si>
    <t>When specifying the treaty objectives it doesn’t mention any public policy or general interest objectives
Art. 1.5 mentions that the treaty is not intended to prevent either Parties to take dispositions aiming to govern investments realised by foreign investors in the framework of those measures aiming to preserve and encourage cultural and linguistic diversity</t>
  </si>
  <si>
    <t>Our methodology gives 1 point if the Preamble states that the Treaty is not intended to prevent Parties to take dispositions in order to regulate for legitimate policy objectives. But art.1.5's mention to cultural and linguistic diversity doesn't qualify for it...</t>
  </si>
  <si>
    <t>Art.4: Unqualified FET standard, usual generic &amp; imprecise drafting, no detailing of obligation reach or application limits. 
Notably, it considers, in particular (but not exclusively), as unfair treatment, restrictions to free movement, purchase and sale of goods &amp; services as well as any other measures that have a similar effect.</t>
  </si>
  <si>
    <t>Art.4 (2nd) has to be considered an open-ended list of what has to be considered unfair and unequitable treatment. Therefore it deserves 1 point.</t>
  </si>
  <si>
    <t xml:space="preserve">No.
Art.8 also States can initiate the arbitration procedure: "If such a dispute can not be settled within six months from the time it has been raised by either party to the dispute , it is subject to the application of one or the other of these parties to the arbitration of the International Centre for Settlement of Investment Disputes (ICSID)
</t>
  </si>
  <si>
    <t>This is a rare case, that could be considered an improvement in terms of balance or fairness of the ISDS system. Our methodology establishes that only if the IIA provides foreign investors responsibilities would the recognition by the treaty of the Parties’ right to initiate the arbitration procedure be considered an improvement. Without obligations for foreign investors included under the IIA, the agreement wouldn’t be recognizing any interest that States could claim to the arbitration tribunal.
As this BIT doesn't include obligations for investors, this clause cannot be considered as positive.</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</si>
  <si>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</si>
  <si>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2. France-Zambia BIT</t>
  </si>
  <si>
    <t>When specifying the treaty objectives it doesn’t mention any public policy or general interest objectives
Art. 1.6 mentions that the treaty is not intended to prevent either Parties to take dispositions aiming to govern investments realised by foreign investors in the framework of those measures aiming to preserve and encourage cultural and linguistic diversity</t>
  </si>
  <si>
    <t>Our methodology gives 1 point if the Preamble states that the Treaty is not intended to prevent Parties to take dispositions in order to regulate for legitimate policy objectives. But art.1.6's mention to cultural and linguistic diversity doesn't qualify for it...</t>
  </si>
  <si>
    <t>Art.3.1: Unqualified FET standard, usual generic &amp; imprecise drafting, no detailing of obligation reach or application limits. 
Art.3.2: Notably, it considers, in particular (but not exclusively), as unfair treatment, restrictions to free movement, purchase and sale of goods &amp; services as well as any other measures that have a similar effect.</t>
  </si>
  <si>
    <t>Art.3.2 has to be considered an open-ended list of what has to be considered unfair and unequitable treatment. Therefore it deserves 1 point.</t>
  </si>
  <si>
    <t>2/54</t>
  </si>
  <si>
    <t>New Zealand</t>
  </si>
  <si>
    <t>http://itra.esteri.it/Ricerca_Documenti/wfrmRicerca_Documenti.aspx</t>
  </si>
  <si>
    <t>3 (and 4). France - China BIT</t>
  </si>
  <si>
    <t xml:space="preserve">Art.3.1: Unqualified FET standard, usual generic &amp; imprecise drafting, no detailing of obligation reach or application limits. </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</si>
  <si>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7: includes the possibility of submitting the claim under UNCITRAL</t>
  </si>
  <si>
    <t xml:space="preserve">Yes
7: Choice of proceedings (National court, UNCITRAL or ICSID) implies a waiver of the investor's right to choose any other </t>
  </si>
  <si>
    <t>Yes (IT)</t>
  </si>
  <si>
    <t>Paraguay</t>
  </si>
  <si>
    <t>5. France - Djibouti BIT</t>
  </si>
  <si>
    <t>When specifying the treaty objectives it doesn’t mention any public policy or general interest objectives.
1.5: this clause specifies that nothing in the treaty can be interpreted as preventing either Party to take measures aiming to govern investments realised by foreign investors in the framework of policies aiming to preserve and encourage cultural and linguistical diversity.</t>
  </si>
  <si>
    <t>Art.4.1: Unqualified FET standard, usual generic &amp; imprecise drafting, no detailing of obligation reach or application limits.
Art.4.2: Notably, it considers, in particular (but not exclusively), as unfair treatment, restrictions to free movement, purchase and sale of goods &amp; services as well as any other measures that have a similar effect.</t>
  </si>
  <si>
    <t>Art.4.2 has to be considered an open-ended list of what has to be considered unfair and unequitable treatment. Therefore it deserves 1 point.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</si>
  <si>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8: includes the possibility of submitting the claim under UNICTRAL Rules</t>
  </si>
  <si>
    <t>Yes(ES)</t>
  </si>
  <si>
    <t>Malawi</t>
  </si>
  <si>
    <t>6. France - Senegal BIT</t>
  </si>
  <si>
    <t>When specifying the treaty objectives it doesn’t mention any public policy or general interest objectives.
1.5: this clause specifies that nothing in the treaty can be interpreted as preventing either Party to take measures aiming to govern investments realised by foreign investors in the framework of policies aiming to preserve and encourage cultural and linguistical diversity.
Art.12: Contracting Parties may, when developing or amending their laws and regulations, adopt such measures as may be necessary to protect the environment, provided that such measures do not impair the application of the provisions of this Agreement.</t>
  </si>
  <si>
    <t>Our methodology gives 1 point if the Preamble states that the Treaty is not intended to prevent Parties to take dispositions in order to regulate for legitimate policy objectives. But art.1.5's mention to cultural and linguistic diversity doesn't qualify for it...
Art.2: This Agreement shall not apply to matters falling within the scope of the Bilateral Tax Convention, Signed between the Contracting Parties on 29 March 1974 and any subsequent Convention.
Art.12 contains a circular argument and, following the methodology, is not taken into account in the analysis.</t>
  </si>
  <si>
    <t>Paraguay*</t>
  </si>
  <si>
    <t>Art.4.1: Unqualified FET standard, usual generic &amp; imprecise drafting, no detailing of obligation reach or application limits.
Art.4.2: Notably, it considers, in particular (but not exclusively), as unfair treatment, restrictions on the purchase and transport of raw materials and auxiliary materials, energy and fuel, and means of production and operation; also any interference with the sale and transport of goods within the country and abroad, and any other measures having a similar effect.
Art.12: Contracting Parties may, when developing or amending their laws and regulations, adopt such measures as may be necessary to protect the environment, provided that such measures do not impair the application of the provisions of this Agreement.</t>
  </si>
  <si>
    <t>Art.4.2 has to be considered an open-ended list of what has to be considered unfair and unequitable treatment. Therefore it deserves 1 point.
Art.12 contains a circular argument and, following the methodology, is not taken into account in the analysis.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</si>
  <si>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Art.8.a): includes the possibility of submitting the claim under UNICTRAL Rules</t>
  </si>
  <si>
    <t>11/24</t>
  </si>
  <si>
    <t>7. France - Bosnia and Herzegovina BIT (MVP)</t>
  </si>
  <si>
    <t>Malawi*</t>
  </si>
  <si>
    <t>Art.4.1: "Chacune des Parties contractantes assure, sur son territoire et dans sa zone maritime, un traitement juste et équitable, conformément aux principes du droit international, aux investissements effectués par des investisseurs de l'autre Partie et fait en sorte que l'exercice du droit ainsi reconnu ne soit entravé ni en droit, ni en fait. En particulier, bien que non exclusivement, sont considérées comme des entraves de droit ou de fait au traitement juste et équitable, toute restriction à l'achat et au transport de matières premières et de matières auxiliaires, d'énergie et de combustibles, ainsi que de moyens de production et d'exploitation de tout type, toute entrave à la vente et au transport des produits à l'intérieur du pays et à l'étranger, ainsi que toutes autres mesures ayant un effet analogue"</t>
  </si>
  <si>
    <t>The reference to the principles of international law is to broad to be able to raise the threshold of State liability and and help preserve States' ability to adapt their policies to pursue public policy objectives. 
However, Art.4.1 considers, in particular (but not exclusively), as unfair treatment, restrictions on the purchase and transport of raw materials and auxiliary materials, energy and fuel, and means of production and operation; also any interference with the sale and transport of goods within the country and abroad, and any other measures having a similar effect. This has to be considered an open-ended list of what has to be considered unfair and unequitable treatment. Therefore it deserves 1 point.</t>
  </si>
  <si>
    <t>No
Art. 2.2: "Si un tel différend n'a pas pu être réglé dans un délai de six mois à partir du moment où il a été soulevé par l'une ou l'autre des parties au différend, il est soumis : a) A la demande de l'investisseur : (...) b)  A la demande de l'une ou l'autre Partie : à l'arbitrage du Centre international pour le règlement des différends relatifs aux investissements (CIRDI), créé par la Convention pour le règlement des différends relatifs aux investissements entre Etats et ressortissants d'autres Etats, signée à Washington le 18 mars 1965"</t>
  </si>
  <si>
    <t>Art. 2.2 recognizes the State's right to iniate the arbitration procedure, but the treaty does not include provisions of foreign investors responsiblities.</t>
  </si>
  <si>
    <t>Norway</t>
  </si>
  <si>
    <t>8. France - Mozambique BIT (MVP)</t>
  </si>
  <si>
    <t>Angola</t>
  </si>
  <si>
    <t>Art. 3: "Chacune de Parties contractantes applique, sur son territoire et dans sa zone maritime, aux nationaux et aux socétés un traitement juste et équitable, conformément aux principes du droit international, aux investissements des nationaux et sociétés de l'autre Partie contractante et fait en sorte que l'exercice du droit ainsi reconnu ne soit entravé ni en droit, ni en fait"
Protocole: "2) en ce qui concerne l'Article 3 de l'accord: (a) Les Parties contractantes considèrent comme des entraves de droit au de fait au tratement juste et 'equitable, toute restriction à l'achat et au transport de matières premières et de matières auxiliaires, d'énergie et de combustibles, ainsi que les moyens de production et d'exploitation de tous genres, toute entrave à la vente ou au transport de produits à l'intérieur du pays et à l'étranger, ainsi que toutes autres mesures ayant un effect analogue"</t>
  </si>
  <si>
    <t>Art.3: Unqualified FET standard, usual generic &amp; imprecise drafting, no detailing of obligation reach or application limits. However, the "Protocole" at the end of the treaty considers as unfair treatment, restrictions on the purchase and transport of raw materials and auxiliary materials, energy and fuel, and means of production and operation; also any interference with the sale and transport of goods within the country and abroad, and any other measures having a similar effect. This has to be considered an open-ended list of what has to be considered unfair and unequitable treatment. Therefore it deserves 1 point.</t>
  </si>
  <si>
    <t>Gabon</t>
  </si>
  <si>
    <t>9. France - Namibia BIT (MVP)</t>
  </si>
  <si>
    <t>Art.3: "Chacune des Parties contractantes s' engage 11 assurer, sur son territoire et dans sa zone maritime, un traitement juste et equitable, conformement aux principes du Droit international, aux
investissements des nationaux et societes de I' autre Partie et a faire en sorte que I'exercice du droit au traitement juste et equitable ne soit entrave ni en droit ni en fait. En particulier, bien que non exclusivement, sont considerees comme des entraves de droit ou de fait au traitement juste et equitable toute restriction a I' achat et au transport de matieres premieres et de matieres auxiliaires, d'energie et de combustibles, ainsi que de moyens de production et d'exploitation de tout genre, toute entrave 11 la vente et au transport des produits 11 I'interieur du pays et 11 I' etranger, ainsi que toutes autres mesures ayant un effet analogue".</t>
  </si>
  <si>
    <t>Art.3 is an open-ended list of what has to be considered unfair and unequitable treatment. Therefore it deserves 1 point.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</si>
  <si>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</si>
  <si>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10. France - Dominican Republic BIT</t>
  </si>
  <si>
    <t>Interesting: the Preamble mentions the FET treatment to foreign investors.</t>
  </si>
  <si>
    <t>Art.3: Chacune des Parties contractantes s'engage a assurer, sur son territoire et dans sa zone maritime, un traitement juste et equitable, conformement aux principes du Droit international, aux investissements des nationaux et societes de l'autre Partie et a faire en sorte que l'exercice du droit ainsi reconnu a un traitement juste et equitable ne soit entrave ni en droit, ni en fait. 
En particulier, bien que non exclusivement, sont considerees comme des entraves de droit ou de fait au traitement juste et equitable, toute restriction a l'achat et au transport de matieres premieres et de matieres auxiliaires, d'energie et de combustibles, ainsi que de moyens de production et d'exploitation de tout genre, toute entrave a la vente et au transport des produits a l'interieur du pays et a l'etranger, ainsi que toutes autres mesures ayant un effet analogue.</t>
  </si>
  <si>
    <t>Art.3 deserves one point as it clarifies the obligations that States assume through an open-ended list of obligations.</t>
  </si>
  <si>
    <t>Syrian Arab Republic</t>
  </si>
  <si>
    <t>No
Art.10: dispute between the two State Parties</t>
  </si>
  <si>
    <t>Art.10 cannot be considered equivalent to the requirement that "States must be allowed to issue binding interpretations of the Treaty"</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</si>
  <si>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Art.7.2: includes the possibility of submitting the claim under UNCITRAL Rules</t>
  </si>
  <si>
    <t>11. France - Cambodia BIT</t>
  </si>
  <si>
    <t>12. France - Guatemala BIT</t>
  </si>
  <si>
    <t>Art.4.1: Chacune des Parties contractantes s'engage a assurer, sur son territoire et dans sa zone maritime, un traitement juste et equitable, conformement aux principes du Droit international, aux investissements des nationaux et societes de l'autre Partie et a faire en sorte que l'exercice du droit ainsi reconnu a un traitement juste et equitable ne soit entrave ni en droit, ni en fait. En particulier, bien que non exclusivement, sont considerees comme des entraves de droit ou de fait au traitement juste et equitable, toute restriction a l'achat et au transport de matieres premieres et de matieres auxiliaires, d'energie et de combustibles, ainsi que de moyens de production et d'exploitation de tout genre, toute entrave a la vente et au transport des produits a l'interieur du pays et a l'etranger, ainsi que toutes autres mesures ayant un effet analogue.
Art.4.3: Les dispositions du present article ne s' appliquent pas aux
questions fiscales.</t>
  </si>
  <si>
    <t>Art.4 deserves one point as it clarifies the obligations that States assume through an open-ended list of obligations.
Interesting: Art.4.3 establishes that this article will not apply to taxation issues.</t>
  </si>
  <si>
    <t xml:space="preserve">No
Art.9: dispute between the two State Parties" </t>
  </si>
  <si>
    <t>Art.9 cannot be considered equivalent to the requirement that "States must be allowed to issue binding interpretations of the Treaty</t>
  </si>
  <si>
    <t>Kenya</t>
  </si>
  <si>
    <t>2/16</t>
  </si>
  <si>
    <t>Poland</t>
  </si>
  <si>
    <t>GERMANY</t>
  </si>
  <si>
    <t>HDI referred to 2015</t>
  </si>
  <si>
    <t>Uruguay</t>
  </si>
  <si>
    <t>1. Germany-Madagascar  BIT</t>
  </si>
  <si>
    <t>The Preamble mentions the intention of "increasing the prosperity of both parties", which is not enought to be considered an improvement</t>
  </si>
  <si>
    <t>Art.2.2: Unqualified FET standard, usual generic &amp; imprecise drafting, no detailing of obligation reach or application limits.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</si>
  <si>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11.2.2</t>
  </si>
  <si>
    <t>Art.11.2.2: Related with UNCITRAL rules: the fact that the improvement in transparency and openness would only happen if the claimant decides so, greatly reduces the relevance of the reform. In this sense, this clause alone shouldn't be considered as a relevant improvement.</t>
  </si>
  <si>
    <t>Ukraine</t>
  </si>
  <si>
    <t>2. (y 4.) Germany-Jordan  BIT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</si>
  <si>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11.2.b): UNCITRAL</t>
  </si>
  <si>
    <t>3. (y 5.) Germany-Lybia BIT</t>
  </si>
  <si>
    <t>Myanmar</t>
  </si>
  <si>
    <t>The Preamble mentions the intention of "increasing the prosperity of both Parties", which is not enought to be considered an improvement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</si>
  <si>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</si>
  <si>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China + Korea, Republic of</t>
  </si>
  <si>
    <t>Trilateral Investment Agreement</t>
  </si>
  <si>
    <t>6. Germany-Egypt BIT</t>
  </si>
  <si>
    <t>7. Germany - Bosnia and Herzegovina BIT (MVP)</t>
  </si>
  <si>
    <t>The Preamble mentions the intention of "increasing the prosperity of the people of both States", which is not enought to be considered an improvement</t>
  </si>
  <si>
    <t>Art.2.2 "Each Contracting State shall in its territory in any case accord investments by investors of the other Contracting State fair and equitable treatment as well as full protection under this Treaty"</t>
  </si>
  <si>
    <t>3/24</t>
  </si>
  <si>
    <t>Portugal</t>
  </si>
  <si>
    <t>8. Germany - Afghanistan BIT (MVP)</t>
  </si>
  <si>
    <t>The Preamble mentions the intention of "increasing the prosperity of both nations", which is not enought to be considered an improvement</t>
  </si>
  <si>
    <t>Art.2.2: "Each Contracting State shall in Its territory In any case
'accord investments by investors of the other Contracting State
fair and equitable treatment as well as full protection under the
Treaty"</t>
  </si>
  <si>
    <t>No
Art.11.3: "The award shall be binding and shall not be subject to any appeal or remedy other than those provided for in the said Convention. The award shall be enforced 'in accordance with domestic law"</t>
  </si>
  <si>
    <t>Art.11.3 does not allow appeal mechanisms</t>
  </si>
  <si>
    <t>Thailand</t>
  </si>
  <si>
    <t>9. Germany - Nigeria BIT (MVP)</t>
  </si>
  <si>
    <t>Art.3.2 "Each Contracting Party shall in its territory in any case accord investments by investors of the other Contracting Party fair and equitable treatment as well as full protection under the Treaty"</t>
  </si>
  <si>
    <t>No
Art 11.3: "The award shall be binding and shall not be subject to any appeal or remedy other than those provided for in the said Convention. The award shall be enforced in accordance with domestic law"</t>
  </si>
  <si>
    <t>10. Germany - Algeria BIT</t>
  </si>
  <si>
    <t>Unqualified FET standard, usual generic &amp; imprecise drafting, no detailing of obligation reach or application limits.
Art.2.1: Chaque partie contractante admet et enccurage sur son territoire, conformement a sa legislation. les investissements des nationaux et societes de I'autre partie contractante et leur accorde, dans chaque cas, un traitement juste et equitable.</t>
  </si>
  <si>
    <t>No
Art.9: Resolution of dipsutes between the State Parties</t>
  </si>
  <si>
    <t>Art.9 cannot be considered equivalent to the requirement that "States must be allowed to issue binding interpretations of the Treaty"</t>
  </si>
  <si>
    <t>0/60</t>
  </si>
  <si>
    <t>11. Germany - Cambodia BIT</t>
  </si>
  <si>
    <t>Bangladesh</t>
  </si>
  <si>
    <t>Slovakia</t>
  </si>
  <si>
    <t xml:space="preserve">Art.2.1: Unqualified FET standard, usual generic &amp; imprecise drafting, no detailing of obligation reach or application limits.
</t>
  </si>
  <si>
    <t>No
Art.10: Resolution of dipsutes between the State Parties</t>
  </si>
  <si>
    <t>12. Germany - El Salvador BIT</t>
  </si>
  <si>
    <t>Korea, Republic of</t>
  </si>
  <si>
    <t xml:space="preserve">Art.2.3: Unqualified FET standard, usual generic &amp; imprecise drafting, no detailing of obligation reach or application limits.
</t>
  </si>
  <si>
    <t>No.</t>
  </si>
  <si>
    <t>No
Art.8: Resolution of dipsutes between the State Parties</t>
  </si>
  <si>
    <t>Art.8 cannot be considered equivalent to the requirement that "States must be allowed to issue binding interpretations of the Treaty"</t>
  </si>
  <si>
    <t xml:space="preserve"> 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</si>
  <si>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GREECE</t>
  </si>
  <si>
    <t>1 (and 4). Greece- Iran</t>
  </si>
  <si>
    <t>Art. 4: Unqualified FET standard, usual generic &amp; imprecise drafting, no detailing of obligation reach or application limits.</t>
  </si>
  <si>
    <t>No.
Art.12.3.b): UNCITRAL</t>
  </si>
  <si>
    <t>Yes.
Art.12.2: Once the investor has submitted the dispute to the competent tribunal of the host Contracting Party or to international arbitration, the election shall be final.</t>
  </si>
  <si>
    <t>2 (and 5). Greece - India</t>
  </si>
  <si>
    <t>When specifying the treaty objectives it doesn’t mention any public policy or general interest objectives.
Art.12.2 states that "Nothing in this Agreement precludes the host State from taking action for the protection of its essential security interests or in circumstances of extreme emergency in accordance with its laws applied on a non discriminatory basis".</t>
  </si>
  <si>
    <t xml:space="preserve">These general derogations are not concrete enough as to be considered a minimun safeguard under a sustainable development point of view. Ordinary public policy objectives might not be ever considered "essential security interests" or "extreme emergency" circumstances and would, therefore, stay outside the State's policy space exceptions. </t>
  </si>
  <si>
    <t xml:space="preserve">Art. 4: Unqualified FET standard, usual generic &amp; imprecise drafting, no detailing of obligation reach or application limits.
Art.12.2 states that "Nothing in this Agreement precludes the host State from taking action for the protection of its essential security interests or in circumstances of extreme emergency in accordance with its laws applied on a non discriminatory basis".
</t>
  </si>
  <si>
    <t>No.
Art.10.3.c): UNCITRAL</t>
  </si>
  <si>
    <t xml:space="preserve">Colombia </t>
  </si>
  <si>
    <t>3 (and 6 and 7). Greece - Algeria</t>
  </si>
  <si>
    <t xml:space="preserve">Art. 2.2: Unqualified FET standard, usual generic &amp; imprecise drafting, no detailing of obligation reach or application limits.
</t>
  </si>
  <si>
    <t>17/60</t>
  </si>
  <si>
    <t>South Korea</t>
  </si>
  <si>
    <t>No.
Art.9.3: UNCITRAL</t>
  </si>
  <si>
    <t>Yes.
Art.9: Once the investor has submitted the dispute to the competent tribunal of the host Contracting Party or to international arbitration, the election shall be final.</t>
  </si>
  <si>
    <t>8. Greece - Bosnia and Herzegovina BIT (MVP)</t>
  </si>
  <si>
    <t>Viet Nam</t>
  </si>
  <si>
    <t>Art.4.4: "Nothing in this Agreement shall affect the rights and obligations of either Contracting Party derived from any international tax convention. In the event of any inconsistency between the provisions of this Agreement and any international tax convention, the provisions of the latter sall prevail"</t>
  </si>
  <si>
    <t>Art. 3: "(...) Investments and returns of investors of each Contracting Party shall at all times be accorded fair and equitable treatment and shall enjoy full protection and security in the territory of the other Contracting Party. Neither Contracting Party shall in any way impair - by arbitrary or discriminatory measures the management, maintenance, use, enjoyment or disposal of investments in its territory of investors of the other Contracting Party"</t>
  </si>
  <si>
    <t xml:space="preserve">Art. 3 establishes an unqualified FET standard, usual generic &amp; imprecise drafting, no detailing of obligation reach or application limits.
</t>
  </si>
  <si>
    <t>No
Art.9.2 "The arbitration award shall be fmal and binding on both parties to the dispute. It shall be executed without delay and according to the law of the Contracting Party concerned"</t>
  </si>
  <si>
    <t>Art. 9.2 does not allow appeal mechanisms</t>
  </si>
  <si>
    <t>China + Japan</t>
  </si>
  <si>
    <t>9. Greece - Jordan BIT (MVP)</t>
  </si>
  <si>
    <t>0.713 + 0.727</t>
  </si>
  <si>
    <t>Art.2.2: "Investments by investors of a Contracting Party shal, at all times, be accorded fair and equitable treatment and shall enjoy full protection and security in the territory of the other Contracting Party. Each Contracting Party shall ensure that the management, maintenance, use, enjoyment or disposal, in its territory of investments by investors of the other Contracting Party, is not in any way impaired by unjustifiable or discriminatory measures"</t>
  </si>
  <si>
    <t>Art.2.2 shows an unqualified FET standard, usual generic &amp; imprecise drafting, no detailing of obligation reach or application limits.</t>
  </si>
  <si>
    <t xml:space="preserve">No
Art.9.4: "The arbitral tribunal shall decide the dispute in accordance with the provisions of this Agreement and the applicable rules and principles of international law. The awards of arbitration shall be final and binding on both parties to the dispute. Each Contracting Party shall carry out without dleay any such award and such award shall be enforced in accordance with domestic law". </t>
  </si>
  <si>
    <t>Art.9.4 does not allow appeal mechaisms and does not moderate or limitate arbitration's awards.</t>
  </si>
  <si>
    <t>No
Art.9.3 UNCITRAL Rules</t>
  </si>
  <si>
    <t xml:space="preserve">Related with UNCITRAL rules: the fact that the improvement in transparency and openness would only happen if the claimant decides so, greatly reduces the relevance of the reform. In this sense, this clause alone shouldn't be considered as a relevant improvement.
</t>
  </si>
  <si>
    <t>Yes (ES)</t>
  </si>
  <si>
    <t>Rwanda</t>
  </si>
  <si>
    <t>10. Greece - Mexico BIT</t>
  </si>
  <si>
    <t xml:space="preserve">Art.4.4: Nothing in this Agreement shall affect the rights and obligations of either Contracting Party derived from any tax convention. In the event of any inconsistency between the provisions of this Agreement and any tax convention, the provisions of the latter shall prevail. </t>
  </si>
  <si>
    <t>Art.3.2: Unqualified FET standard, usual generic &amp; imprecise drafting, no detailing of obligation reach or application limits.</t>
  </si>
  <si>
    <t>39/96</t>
  </si>
  <si>
    <t>Yes.
Art.16.2: An interpretation jointly formulated and agreed upon by the Contracting Parties of a provision of this Agreement shall be binding on any tribunal established under this Part.
No.
Art.17.1 and 17.4: includes a list which moderates the remedial powers of tribunals in ISDS.</t>
  </si>
  <si>
    <t xml:space="preserve">Art.17.1.d: with the Agreement of the parties to the dispute, ""the Agreement allows any other form of relief"". This clause opens the possibility of one Party exerting pressure on the other Party to accept the withdraw or amend of a measure.
Interesting: art.17.7 includes some conditions for the enforcement of awards and makes reference to the case of appeal. The BIT doesn't include this possibility, but it's interesting that the text previews what would happen in case of appeal. </t>
  </si>
  <si>
    <t>Spain</t>
  </si>
  <si>
    <t>No
Art.10.1.c.iii: UNCITRAL Rules</t>
  </si>
  <si>
    <t xml:space="preserve">Related with UNCITRAL rules: the fact that the improvement in transparency and openness would only happen if the claimant decides so, greatly reduces the relevance of the reform. In this sense, this clause alone shouldn't be considered as a relevant improvement.
Interesting (art.17.3): The final award will only be published if there is written agreement by both parties to the dispute. </t>
  </si>
  <si>
    <t xml:space="preserve">Yes.
Art.9.2: If an investor submits a claim to arbitration under this Part, neither he nor his investment that is a legal person may initiate or continue proceedings before a national tribunal, except for proceedings for injunctive, declaratory or other extraordinary relief, not involving the payment of damages, before an administrative tribunal or court under the law of the disputing Contracting Party. If an investor or his investment that is a legal person initiates proceedings before a national tribunal, the investor may not submit a claim to arbitration under this Part. </t>
  </si>
  <si>
    <t>Congo Republic</t>
  </si>
  <si>
    <t>11. Greece - Turkey BIT</t>
  </si>
  <si>
    <t>Interesting: the Preamble highlight the importance of the FET treatment to investors</t>
  </si>
  <si>
    <t>No
Art.8: Settlement of Disputes Between the Parties</t>
  </si>
  <si>
    <t>Art.8 cannot be considered equivalent to the requirement set in the methodology of "allowing State parties to issue binding interpretations"</t>
  </si>
  <si>
    <t>No
Art.7.2.b: UNCITRAL Rules</t>
  </si>
  <si>
    <t>19-27</t>
  </si>
  <si>
    <t>Jamaica</t>
  </si>
  <si>
    <t>12. Greece - South Africa BIT</t>
  </si>
  <si>
    <t>Art.2.1: Unqualified FET standard, usual generic &amp; imprecise drafting, no detailing of obligation reach or application limits.</t>
  </si>
  <si>
    <t>No
Art.9.3.b: UNCITRAL Rules</t>
  </si>
  <si>
    <t>HUNGARY</t>
  </si>
  <si>
    <t>1 (and 4). Hungary - Jordan BIT</t>
  </si>
  <si>
    <t>When specifying the treaty objectives it doesn’t mention any public policy or general interest objectives.
Article 13.3. Nothing in this Agreement shall be construed: b) to prevent any Contracting Party from taking action in pursuance of its obligations under the United Nations Charter for the maintenance of international peace and security.</t>
  </si>
  <si>
    <t xml:space="preserve">Art.2.2: Unqualified FET standard, usual generic &amp; imprecise drafting, no detailing of obligation reach or application limits.
Article 13. General Exceptions:
3. Nothing in this Agreement shall be construed: b) to prevent any Contracting Party from taking action in pursuance of its obligations under the United Nations Charter for the maintenance of international peace and security.
</t>
  </si>
  <si>
    <t>Yes
8.3: Once a dispute has been submitted to one of the tribunals mentioned in paragraph 2. a)-c) the investor shall have no recourse to the other dispute settlement for a listed in paragraph 2. a)-c).</t>
  </si>
  <si>
    <t>2/66</t>
  </si>
  <si>
    <t>Sweden</t>
  </si>
  <si>
    <t>2 (and 5). Hungary - Azerbaijan BIT</t>
  </si>
  <si>
    <t>Review Art.2.3</t>
  </si>
  <si>
    <t xml:space="preserve">Art.2.2: Unqualified FET standard, usual generic &amp; imprecise drafting, no detailing of obligation reach or application limits.
Art.2.3: "The Contracting Party shall not encourage investment by lowering domestic environmental, labour or occupational health and safety legislation  of by relaxing core labour standards. Where a Contracting Party considers that the other Contracting Party has offered such an encouragement, it may request consultations with the other Contracting Party and the two Contracting Parties shall consult with a view to avoiding any such encouragement"
Article 13. General Exceptions:
3. Nothing in this Agreement shall be construed: b) to prevent any Contracting Party from taking action in pursuance of its obligations under the United Nations Charter for the maintenance of international peace and security.
</t>
  </si>
  <si>
    <t xml:space="preserve">The mention to international peace and security is too broad to be considered as protecting national public policy objectives and, therefore, shouldn't be given 1 point.
</t>
  </si>
  <si>
    <t>No.
8.2.c. UNCITRAL</t>
  </si>
  <si>
    <t>Yes
8.3. Once a dispute has been submitted to one of the tribunals mentioned in paragraph 2. a)-c) the investor shall have no recourse to the other dispute settlement for a listed in paragraph 2. a)-c).</t>
  </si>
  <si>
    <t>3 (and 6 and 7). Hungary - Yemen BIT</t>
  </si>
  <si>
    <t>When specifying the treaty objectives it doesn’t mention any public policy or general interest objectives.
Art. 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t>
  </si>
  <si>
    <t>Art.10.1: the statement that Parties (and investors) can take advantage of whichever international agreement is more favourable to his case could be interpreted as recognizing certain policy space for States and a call for Parties to balance interests.</t>
  </si>
  <si>
    <t>2.2 Unqualified FET standard, usual generic &amp; imprecise drafting, no detailing of obligation reach or application limits.
Art. 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t>
  </si>
  <si>
    <t>No
8.2 /c/ UNCITRAL</t>
  </si>
  <si>
    <t>8. Hungary - Bosnia and Herzegovina BIT (MVP)</t>
  </si>
  <si>
    <t>When specifying the treaty objectives it doesn’t mention any public policy or general interest objectives.
Art.10.1: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t>
  </si>
  <si>
    <t>Art.2.2: "Investments and returns of investors of either Contracting Party shall at all times be accorded fair and equitable treatment and shall enjoy full protection and security in the territory of the other Contracting Party"
Art.10.1: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t>
  </si>
  <si>
    <t>Art. 2.2 shows an unqualified FET standard, usual generic &amp; imprecise drafting, no detailing of obligation reach or application limits.
Art.10.1: the statement that Parties (and investors) can take advantage of whichever international agreement is more favourable to his case could be interpreted as recognizing certain policy space for States and a call for Parties to balance interests.</t>
  </si>
  <si>
    <t>No
8.3:"The arbitral awards shall be final and binding on both Parties to the dispute and enforced in accordance with the domestic laws of the Contracting Party concerned"</t>
  </si>
  <si>
    <t>Art.8.3 does not allow appeal mechanisms, does not limitate/moderate arbitration's awards, and does not allow State's binding interpretations.</t>
  </si>
  <si>
    <t>No
8.2 UNCITRAL rules</t>
  </si>
  <si>
    <t>Cote d'Ivoire</t>
  </si>
  <si>
    <t>9. Hungary - Serbia BIT (MVP)</t>
  </si>
  <si>
    <t>The preamble, when specifying the treaty objectives, doesn’t mention any public policy or general interest objectives. 
Art.10.1: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t>
  </si>
  <si>
    <t>Art.2.2" Investrments and returns of investors of either Contracting Party shall at all times be accorded fair and equitable treatment and shall enjoy constant and full protection and security in the territory of the other Contracting Party"
Art.10.1: "Where a matter is governed simultaneously both by this Agreement and by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t>
  </si>
  <si>
    <t>Art. 2.2 shows an unqualified FET standard, usual generic &amp; imprecise drafting, no detailing of obligation reach or application limits. 
Art.10.1: the statement that Parties (and investors) can take advantage of whichever international agreement is more favourable to his case could be interpreted as recognizing certain policy space for States and a call for Parties to balance interests.</t>
  </si>
  <si>
    <t>Cote d'Ivoire*</t>
  </si>
  <si>
    <t>10. Hungary - Cuba BIT</t>
  </si>
  <si>
    <t>The preamble, when specifying the treaty objectives, doesn’t mention any public policy or general interest objectives. 
Art.10.1: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</si>
  <si>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Art.2.2: Unqualified FET standard, usual generic &amp; imprecise drafting, no detailing of obligation reach or application limits.
Art.10.1: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</si>
  <si>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No
Art.9: Settlement of Disputes Between the Parties</t>
  </si>
  <si>
    <t>Art.9 cannot be considered equivalent to the requirement set in the methodology of "allowing State parties to issue binding interpretations"</t>
  </si>
  <si>
    <t>No
8.2.b: UNCITRAL</t>
  </si>
  <si>
    <t>Related with UNCITRAL rules: the fact that the improvement in transparency and openness would only happen if the claimant decides so, greatly reduces the relevance of the reform. In this sense, this clause alone shouldn't be considered as a relevant improvement.
Interesting: this BIT doesn't allow the investor to submit the case to ICSID.</t>
  </si>
  <si>
    <t>4/52</t>
  </si>
  <si>
    <t>Switzerland</t>
  </si>
  <si>
    <t>11. Hungary - Uzbekistan BIT</t>
  </si>
  <si>
    <t>No
8.2.c: UNCITRAL</t>
  </si>
  <si>
    <t>12. Hungary - Lebanon BIT</t>
  </si>
  <si>
    <t xml:space="preserve">Yes
The choice made as per subparagraphs b and c ((to submit the case to ICSID or an arbitral tribunal under UNCITRAL rules) herein above is final. </t>
  </si>
  <si>
    <t>IRELAND</t>
  </si>
  <si>
    <t>ITALY</t>
  </si>
  <si>
    <t>1. Italy - Zambia BIT</t>
  </si>
  <si>
    <t xml:space="preserve">When specifying the treaty objectives it doesn’t mention any public policy or general interest objectives.
</t>
  </si>
  <si>
    <t xml:space="preserve">Art.2.3: Unqualified FET standard, usual generic &amp; imprecise drafting, no detailing of obligation reach or application limits.
Art.1.9 defines what "non-discriminatory treatment" means, but that doesn't orientate the interpretation of what "fair and equitable" treatment may mean
</t>
  </si>
  <si>
    <t>2 (and 4). Italy - Paraguay BIT</t>
  </si>
  <si>
    <t xml:space="preserve">Art.3.3: Unqualified FET standard, usual generic &amp; imprecise drafting, no detailing of obligation reach or application limits.
</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</si>
  <si>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Art.9.3.b) UNCITRAL</t>
  </si>
  <si>
    <t>Yes.
Art.9.3: Once the investor has submitted the dispute to the competent tribunal of the host Contracting Party or to international arbitration, the election shall be final.</t>
  </si>
  <si>
    <t>3 (and 5). Italy - Malawi BIT</t>
  </si>
  <si>
    <t xml:space="preserve">Art.3.2: Unqualified FET standard, usual generic &amp; imprecise drafting, no detailing of obligation reach or application limits.
</t>
  </si>
  <si>
    <t>13/70</t>
  </si>
  <si>
    <t>United Kingdom</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</si>
  <si>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Art.11.3.b) UNCITRAL</t>
  </si>
  <si>
    <t>6. Italy - Panama</t>
  </si>
  <si>
    <t>https://verdragenbank.overheid.nl/en/Verdrag/ZoekUitgebreidResultaat?topic=Investments&amp;type=Bilateraal&amp;isNLDepositary=False&amp;isNLCurrent=False&amp;pagina=1</t>
  </si>
  <si>
    <t>7. Italy - Angola BIT</t>
  </si>
  <si>
    <t>Interesting (art.12.3): the treaty recognizes the right of the investor to ask the Recipient State to apply the laws and regulations in force in the country when the investment was initially made.
Interesting: the treaty has a Protocol modifying some articles of the original text.</t>
  </si>
  <si>
    <t>Burundi</t>
  </si>
  <si>
    <t>8. Italy - Gabon</t>
  </si>
  <si>
    <t xml:space="preserve">Art.2.2: Unqualified FET standard, usual generic &amp; imprecise drafting, no detailing of obligation reach or application limits.
</t>
  </si>
  <si>
    <t>Burundi*</t>
  </si>
  <si>
    <t>9. Italy - Namibia</t>
  </si>
  <si>
    <t>The preamble, when specifying the treaty objectives, doesn’t mention any public policy or general interest objectives. 
Art.12.1: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</si>
  <si>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Art.12.1: the statement that Parties (and investors) can take advantage of whichever international agreement is more favourable to his case could be interpreted as recognizing certain policy space for States and a call for Parties to balance interests.
Interesting: art.12.3: if, subsequent to the date on which the investment was made, any substantial modification is made in the law of the Contracting Party governing, directly or indirectly, the investment, this law shall not be applied retrospectively to the investor's investment.</t>
  </si>
  <si>
    <t>Art.2.2: Unqualified FET standard, usual generic &amp; imprecise drafting, no detailing of obligation reach or application limits.
Art.12.1: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</si>
  <si>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Art.12.1: the statement that Parties (and investors) can take advantage of whichever international agreement is more favourable to his case could be interpreted as recognizing certain policy space for States and a call for Parties to balance interests.</t>
  </si>
  <si>
    <t>10. Italy - Mozambique BIT</t>
  </si>
  <si>
    <t>Art.2.3: Unqualified FET standard, usual generic &amp; imprecise drafting, no detailing of obligation reach or application limits.</t>
  </si>
  <si>
    <t xml:space="preserve">No </t>
  </si>
  <si>
    <t>No
Art.10: Settlement of Disputes Between the Parties</t>
  </si>
  <si>
    <t>Art.10: cannot be considered equivalent to the requirement set in the methodology of "allowing State parties to issue binding interpretations</t>
  </si>
  <si>
    <t>Benin*</t>
  </si>
  <si>
    <t>6/42</t>
  </si>
  <si>
    <t>11. Italy - Syrian Arab Republic BIT</t>
  </si>
  <si>
    <t>The preamble, when specifying the treaty objectives, doesn’t mention any public policy or general interest objectives. 
Art.12.1: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</si>
  <si>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United States</t>
  </si>
  <si>
    <t>Art.2.3: Unqualified FET standard, usual generic &amp; imprecise drafting, no detailing of obligation reach or application limits.
Art.12.1: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</si>
  <si>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12. Italy - Iran BIT</t>
  </si>
  <si>
    <t>The preamble, when specifying the treaty objectives, doesn’t mention any public policy or general interest objectives.</t>
  </si>
  <si>
    <t>Art.2.4: Unqualified FET standard, usual generic &amp; imprecise drafting, no detailing of obligation reach or application limits.</t>
  </si>
  <si>
    <t>Art.9: cannot be considered equivalent to the requirement set in the methodology of "allowing State parties to issue binding interpretations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</si>
  <si>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Art.8.2.b) UNCITRAL</t>
  </si>
  <si>
    <t>JAPAN</t>
  </si>
  <si>
    <t>1.Japan-Kenya</t>
  </si>
  <si>
    <t>Preamble: Recognising that these objectives can be achieved without relaxing health, safety and environmental measures of general application
Art. 22 "Health, Safety and Environmental Measures and Labour Standards": Each Contracting Party shall recognise the importance of encouraging investments by investors of the other Contracting Party or of a non-Contracting Party without relaxing its health, safety or environmental measures or by lowering its labour standards. To this effect each Contracting Party should not waive or otherwise derogate from such measures or standards as an encouragement for the establishment, acquisition or expansion of investments in its Area by investors of the other Contracting Party or of a non-Contracting Party".</t>
  </si>
  <si>
    <t>22/48</t>
  </si>
  <si>
    <t>Preamble: 1 point.
Art.22: the provison that "Parties should not waive or derogate from..." is worth 1 point in the Preamble under our methodology.</t>
  </si>
  <si>
    <t>Art. 5 "The concept of  "fair and equitable treatment" and "full protection and security" do not require treatment in addition to or beyond that which is required by the customary international law minimum standard of treatment of aliens and do not create additional substantive rights"</t>
  </si>
  <si>
    <t>ASEAN-New Zealand_Australia</t>
  </si>
  <si>
    <t>Overall Average</t>
  </si>
  <si>
    <t>Yes
Art 15.12 limitation of the remedies the arbitral tribunal could award about (monetary damages and applicable interest;
and restitution of property)</t>
  </si>
  <si>
    <t>No
Art 15.4 iii) possibility to submitt the case to the UNCITRAL
No
Art. 15.13 The disputing Party may make available to the public in a timely manner all documents, including an award,  submitted to, or issued by, an arbitral tribunal  established under paragraph 4, subject to redaction of:
(a) confidential business information;
(b) information which is privileged or otherwise protected from disclosure under the applicable laws and regulations of either Contracting Party; and
(c) information which shall be withheld pursuant to the relevant arbitration rules.</t>
  </si>
  <si>
    <t>Art.15.3 is not enough because the transparency measures are voluntary and not mandatory.</t>
  </si>
  <si>
    <t>Yes
Art. 15.8 Once the disputing investor has submitted an investment dispute to the competent court or administrative tribunal of the disputing Party or to one of the arbitrations set out in paragraph 4, the choice of the disputing investor shall be final and the disputing investor may not submit thereafter the same dispute to the other arbitrations set out in paragraph 4.</t>
  </si>
  <si>
    <t>Malaysia *</t>
  </si>
  <si>
    <t>ASEAN-New Zealand_Australia *</t>
  </si>
  <si>
    <t>2. Japan - Uruguay</t>
  </si>
  <si>
    <t>China *</t>
  </si>
  <si>
    <t xml:space="preserve">Preamble: "Recognizing that there objectives can be achieved withouth relaxating health, safety and environmental measures of general application"
Art. 2.3 "Nothing in this Agreement shall be construed to prevent a Contracting Party from providing a service or performing a function such as the implementation and enforcement of laws, correctional services, pension or unemployment insurance or social security services, social welfare, public education, public training, health,child protection and care, in a manner not inconsistent with this Agreement".
Art. 6: "Each Contracting Party, subject to its laws, shall do all in its power to ensure that a written agreement with regard to a specific investment, the written agreement is respected provided that the written agreement is with respect to: (a) natural resources that a national authority  controls; (b) supply of services to the public on behalf of the former contracting Party; (c) infrastructure projects, that are not for the exclusive or predominant use and benefit of the government".
Art. 22.1: (General and Security Exceptions): "Subject to the requirement that such measures are not applied by a Contracting Party in a manner which would constitute a means of arbitrary or unjustifiable discrimination against the other Contracting Party, or a disguised restriction on investments of investors of the other Contracting Party, nothing in this Agreement shall be construed so as to prevent the former Contracting Party from adopting or enforcing measures: (a) necessary to protect human, animal or plant life or health; (e) necessary for the conservation of living or nonliving exhaustible natural resources.
Art.27 "Health, Safety and Environmental Measures and Labor Standards": "Each Contracting Party shall refrain from encouraging investment by investors of the other Contracting Party or of a non-Contracting Party by relaxing its health, safety or environmental measures or by lowering its labor standards". </t>
  </si>
  <si>
    <t>Art.2.3 is consider as containing a circular argument (it allows the Contracting Parties the possibility to adopt measures... consistent with the Agreement) and, therefore, is considered as having no added value.
Two points due to art.22.1</t>
  </si>
  <si>
    <t>Art. 5.2  it is specified that the FET clause does not require any additional treatment other than the ones required by the customary international law minimum standard of treatment of aliens and that it "includes the obligation of the Contracting Party not to deny justice in criminal, civil, or administrative adjudicatory proceedings in accordance with the principle of due process of law".
Art.27 "Health, Safety and Environmental Measures and Labor Standards": "Each Contracting Party shall refrain from encouraging investment by investors of the other Contracting Party or of a non-Contracting Party by relaxing its health, safety or environmental measures or by lowering its labor standards".</t>
  </si>
  <si>
    <t>1 point due to art. 5.2
No points due to art.27. This wording is valued in a different maner for the Preamble and for the FET clause.</t>
  </si>
  <si>
    <t>11,92</t>
  </si>
  <si>
    <t>No
Art.21.12 or 21.13</t>
  </si>
  <si>
    <t xml:space="preserve">The art 21.12 includes some guidelines for the choice of the arbitrators but it is missing any type of code fo conduct   </t>
  </si>
  <si>
    <t>Yes
Art. 21.17 limitations to the topics the tribunal may award about.</t>
  </si>
  <si>
    <t>No
Art. 21.3 (c) possibility to submitt the case under the UNCITRAL rules
No
Art. 21.18 about the availabilty of documents related to business information, privileged or protected, potentially relevant for the arbitration</t>
  </si>
  <si>
    <t>Art.21.18 is not considered enough, as it allows Parties to publish, but it is not an obligation, so Parties can keep it secret</t>
  </si>
  <si>
    <t xml:space="preserve">Subsidiarity </t>
  </si>
  <si>
    <t>Yes
Art. 21.7: "the disputing investor gives the disputing Party written waiver of any right to initiate before any administrative tribunal, or court of justice under the law of the disputing Party, or other dispute settlement procedures, any proceedings with respect to the investment dispute"
Art. 21.9: Once the disputing investor has submitted an investment dispute to administrative tribunal or court of justice of the disputing Party, the election of forum shall be definitive and the disputing investor may not submit thereafter the same investment dispute to any arbitration under this Article.</t>
  </si>
  <si>
    <t xml:space="preserve">MOST RECENT IIAs		</t>
  </si>
  <si>
    <t>(EFTA)-Ukraine</t>
  </si>
  <si>
    <t>3. Japan - Mongolia</t>
  </si>
  <si>
    <t>http://investmentpolicyhub.unctad.org/Download/TreatyFile/2604</t>
  </si>
  <si>
    <t>The Parties, (...) believing that the implementation of this Agreement will contribute to creating new and better employment opportunities through human resource development and thus will improve living standard, including consumer welfares, of the peoples of the Parties.
Art.1.1: FTA objectives: no none commercial objectives are mentioned.
Art.10.17: health, safety and environmental measures and labor standards: The Parties shall refrain from encouraging investment by investors of each Party by relaxing their respective health, safety or environmental measures or by lowering its labor standards.</t>
  </si>
  <si>
    <t>The Investment Chapter doesn't have its own Preamble or list of objectives. Therefore, the FTA Preamble is the text that has to be analyzed.
Art.10.17: this clause deserves 1 point when applied to the Preamble.</t>
  </si>
  <si>
    <t>Art.10.5: FET provision qualified by reference to the MST/CIL standard. The article includes an oppen-ended positive list of obligations under the FET clause.
Art.10.5.3: the article applies to taxation measures.
Art.10.17: health, safety and environmental measures and labor standards: The Parties shall refrain from encouraging investment by investors of each Party by relaxing their respective health, safety or environmental measures or by lowering its labor standards.</t>
  </si>
  <si>
    <t>Art.10.5: 1 point.
Art.10.17: this clause deserves 1 point when applied to FET.</t>
  </si>
  <si>
    <t>IIAs PREVIOUS TO 2014</t>
  </si>
  <si>
    <t>Yes.
Art. 10.18.b: measures to moderate the remedial powers of tribunals.</t>
  </si>
  <si>
    <t>The ISDS is applied to taxation measures.</t>
  </si>
  <si>
    <r>
      <t>No.</t>
    </r>
    <r>
      <rPr>
        <color rgb="FFFF0000"/>
      </rPr>
      <t xml:space="preserve"> 
</t>
    </r>
    <r>
      <t>Art. 10.13.4.c) UNCITRAL
Art.10.19: publication of all documents including the award.</t>
    </r>
  </si>
  <si>
    <t>Related with UNCITRAL rules: the fact that the improvement in transparency and openness would only happen if the claimant decides so, greatly reduces the relevance of the measure. In this sense, this clause alone shouldn't be considered as a relevant improvement.</t>
  </si>
  <si>
    <t>Yes.
Art.10.13.6.a)i: obligation to waive any right to initiate before any court any proceeding with respecto to the disputing measure.</t>
  </si>
  <si>
    <t>IIAs PREVIOUS TO 2008</t>
  </si>
  <si>
    <t>IIAs PREVIOUS TO 2004</t>
  </si>
  <si>
    <t>EFTA-Ukraine*</t>
  </si>
  <si>
    <t>Japan - Ukraine BIT</t>
  </si>
  <si>
    <t>Peru*</t>
  </si>
  <si>
    <t>Preamble: The Contracting Parties recognise that the objectives of the Treaty can be achieved without relaxing health, safety and environmental measures of general application.
Art. 1 (just interesting): It is confirmed that nothing in the Agreement shall apply to investments made by investors of a Contracting Party in violation of the applicable laws and regulations of either or both of the Contracting Parties.
Art. 10 (just interesting): recognition of the value of participation of interested groups on policy¡-making processes.
Art. 19: Notwithstanding any other provisions in this Agreement, each Contracting Party may take any measure: (a) which it considers necessary for the protection  of its essential security interests; (i) taken in time of war, or armed conflict, or other emergency in that Contracting Party or in international relations; or (ii) relating to the implementation of national policies or international agreements  respecting the non-proliferation of weapons; or  (b) in pursuance of its obligations under the United Nations Charter for the maintenance of international peace and security.
Art. 20 and 21: the same but related with the financial sector.
Art. 25: "Parties should not waive or derogate from their health, safety 
or environmental obligations and labor standards in order to promote and protect investment".</t>
  </si>
  <si>
    <t>Preamble: One point is given for the recognition of compatibility between both objectives (the BIT's and health, safety and environment).
Art. 19: establishes policy space exceptions, but none of them are related to sustainable development or human rights.
Art.25: in our methodology, this is considered an 'ambiguous recognition of the right to regulate' which deserves 1 point.</t>
  </si>
  <si>
    <t>Indonesia*</t>
  </si>
  <si>
    <t>Terminated</t>
  </si>
  <si>
    <t>Chile</t>
  </si>
  <si>
    <t>Art. 6.1 Unqualified FET standard, usual generic &amp; imprecise drafting, no detailing of obligation reach or application limits.
Art. 19: Notwithstanding any other provisions in this Agreement, each Contracting Party may take any measure: (a) which it considers necessary for the protection  of its essential security interests; (i) taken in time of war, or armed conflict, or other emergency in that Contracting Party or in international relations; or (ii) relating to the implementation of national policies or international agreements  respecting the non-proliferation of weapons; or  (b) in pursuance of its obligations under the United Nations Charter for the maintenance of international peace and security.
Art. 20 and 21: the same but related with the financial sector.
Article 25:  The Contracting Parties recognize that it is inappropriate for a Contracting Party to encourage investment by investors of the other Contracting Party and  of a non-Contracting Party by relaxing its health, safety or environmental measures, or by lowering its labor standards.</t>
  </si>
  <si>
    <t>Art. 19, 20 and 21: establish policy space exceptions, but none of them are related to sustainable development or human rights.
Art.25: this recognition is not considered a sufficient improvement, when applied to FET clause.</t>
  </si>
  <si>
    <t>No.
Art. 17: establishes a dispute settlement procedure between States that allows State parties to resolve controversies regarding the interpretation of the Agreement.</t>
  </si>
  <si>
    <r>
      <t>No.</t>
    </r>
    <r>
      <rPr>
        <color rgb="FFFF0000"/>
      </rPr>
      <t xml:space="preserve"> 
</t>
    </r>
    <r>
      <t>Art. 18.4.c) UNCITRAL</t>
    </r>
  </si>
  <si>
    <t>Related with UNCITRAL rules (art.18.4.c): the fact that the improvement in transparency and openness would only happen if the claimant decides so, greatly reduces the relevance of the measure. In this sense, this clause alone shouldn't be considered as a relevant improvement.</t>
  </si>
  <si>
    <t>Yes.
Art.18.7.a): "Any arbitration set forth in paragraph 4 can be sought only if the disputing investor withdraws, in accordance with the laws and regulations of the disputing Party, its claim from such domestic remedies before the final decisions are made therein".
Art.18.7.b): "In the event that an investment dispute has been submitted for resolution under one of the arbitrations set forth in paragraph 4, the same investment dispute shall not be submitted for resolution under courts of justice, administrative tribunals or agencies or any other binding dispute settlement mechanism established under the laws and regulations of the disputing Party".</t>
  </si>
  <si>
    <t>Japan - Kazakhstan BIT</t>
  </si>
  <si>
    <t>Preamble: Parties recognize that the Agreement objectives can be achieved without relaxing measures and standards applicable in the field of health, safety and environment.
Article 24: The Contracting Parties recognise that it is inappropriate for a Contracting Party to encourage investment by investors of the other Contracting Party and of a non-Contracting Party by relaxing its health, safety or environmental measures or by lowering its labour standards. To this effect each Contracting Party should not waive or otherwise derogate from such measures and standards as an encouragement for the establishment, acquisition or expansion in its Area of investments by investors of the other Contracting Party and of a nonContracting Party.</t>
  </si>
  <si>
    <t>Article 22 1. Nothing in this Agreement shall apply to taxation measures except as expressly provided for in paragraphs 3,
4 and 5 of this Article.
Art.24: 1 point.</t>
  </si>
  <si>
    <t>Art.5.1: unqualified FET standard.
Article 24: The Contracting Parties recognise that it is inappropriate for a Contracting Party to encourage investment by investors of the other Contracting Party and of a non-Contracting Party by relaxing its health, safety or environmental measures or by lowering its labour standards. To this effect each Contracting Party should not waive or otherwise derogate from such measures and standards as an encouragement for the establishment, acquisition or expansion in its Area of investments by investors of the other Contracting Party and of a nonContracting Party.</t>
  </si>
  <si>
    <t>Art.24.1: zero points</t>
  </si>
  <si>
    <t>Yes.
Art.17.19 The remedy shall be limited to one or both of the following:
(i) payment of monetary damages and applicable interest; and
(ii) restitution of property, in which case the award shall provide that the disputing Party may pay monetary damages and any applicable interest in lieu of restitution.</t>
  </si>
  <si>
    <t>No
Art.17.4.c) UNCITRAL Rules</t>
  </si>
  <si>
    <t>Yes
Art.17.2: Nothing in this Article shall be construed so as to prevent a disputing investor from seeking administrative or judicial settlement within the Area of the disputing Party.</t>
  </si>
  <si>
    <t>Iran, Islamic Republic of</t>
  </si>
  <si>
    <t>http://www.mg.gov.pl/Wspolpraca+miedzynarodowa/Umowy+miedzynarodowe/Umowy+w+sprawie+popierania+i+wzajemnej+ochrony+inwestycji</t>
  </si>
  <si>
    <t xml:space="preserve"> Japan-Mozambique BIT</t>
  </si>
  <si>
    <t>Preamble: The Contracting Parties recognise that the objectives of the Treaty can be achieved without relaxing health, safety and environmental measures of general application; and recognise the importance of the cooperative relationship between labour and management in promoting investment between the Contracting Parties. 
Art.10: Each Contracting Party shall ensure that measures and efforts are undertaken to prevent and combat corruption regarding matters covered by this Agreement.
Art. 18: Subject to the requirement that such measures are not applied by a Contracting Party in a manner which would constitute a means of arbitrary or unjustifiable discrimination against, or a disguised restriction on investors of the other Contracting Party, nothing in this Agreement shall be construed so as to prevent the former Contracting Party from adopting or enforcing measures:
(a) necessary to protect human, animal or plant life or health;
(b) necessary to protect public morals or to maintain public order;
(c) necessary to secure compliance with the laws or regulations which are not inconsistent with the provisions of this Agreement including those relating to the prevention of deceptive and fraudulent practices or to deal with the effects of a default on contract;
(d) imposed for the protection of national treasures of artistic, historic or archaeological value;
(f) in pursuance of its obligations under the United Nations Charter for the maintenance of international peace and security.</t>
  </si>
  <si>
    <t>Preamble: One point is given for the recognition of compatibility between both objectives (the BIT's and health, safety and environment).
art. 18 deserves 2 points: We are considering that the reference to "protection of human life or health" is sufficiently related with development policy objectives.
We are considering that the conditions imposed to the right to regulate in art.18 (that measures don't constitute a means of arbitrary and unjustificable discrimination or a disguised restriction on investors) are reasonable and compatible with the recognition of the policy space needed for promoting sustainable development.</t>
  </si>
  <si>
    <t>Art. 4.1 Unqualified FET standard, usual generic &amp; imprecise drafting, no detailing of obligation reach or application limits.
Art. 18: Subject to the requirement that such measures are not applied by a Contracting Party in a manner which would constitute a means of arbitrary or unjustifiable discrimination against, or a disguised restriction on investors of the other Contracting Party, nothing in this Agreement shall be construed so as to prevent the former Contracting Party from adopting or enforcing measures:
(a) necessary to protect human, animal or plant life or health;
(b) necessary to protect public morals or to maintain public order;
(c) necessary to secure compliance with the laws or regulations which are not inconsistent with the provisions of this Agreement including those relating to the prevention of deceptive and fraudulent practices or to deal with the effects of a default on contract;
(d) imposed for the protection of national treasures of artistic, historic or archaeological value;
(f) in pursuance of its obligations under the United Nations Charter for the maintenance of international peace and security.</t>
  </si>
  <si>
    <t>Iran, Islamic Republic of*</t>
  </si>
  <si>
    <t>We are considering that the reference to "protection of human life or health" is sufficiently related with development policy objectives as to consider it a positive measure worthing 1 point.
art. 18 deserves 2 points: We are considering that the reference to "protection of human life or health" is sufficiently related with development policy objectives.
We are considering that the conditions imposed to the right to regulate in art.18 (that measures don't constitute a means of arbitrary and unjustificable discrimination or a disguised restriction on investors) are reasonable and compatible with the recognition of the policy space needed for promoting sustainable development.</t>
  </si>
  <si>
    <t>Bangladesh*</t>
  </si>
  <si>
    <t>Yes.
Art. 17.11: measures to moderate the remedial powers of tribunals</t>
  </si>
  <si>
    <t xml:space="preserve">Yes. 
Art. 17.4.c) UNCITRAL
Art. 17.12: documents issued or submitted to an arbitral tribunal can be published by the host State. </t>
  </si>
  <si>
    <t>Yes.
Art. 17.7 a) investor has to withdraw its claim from domestic remedies before any arbitration can be sought.
Art.17.7. b) In the event that an investment dispute has been submitted for resolution under an international arbitration, the same
investment dispute shall not be submitted for resolution under courts of justice, administrative tribunals or agencies or any other binding dispute settlement mechanism established under the laws and regulations of the disputing Party.</t>
  </si>
  <si>
    <t>Japan-Myanmar BIT</t>
  </si>
  <si>
    <t>The Preamble recognices that that the Treaty objectives can be achieved without relaxing health, safety and environmental measures of general application; and the importance of the cooperative relationship between labour and management in promoting investment between both Contracting Parties.
Art.11: Each Contracting Party shall ensure that measures and efforts are undertaken to prevent and combat corruption regarding matters covered by this Agreement.
Art. 19: Subject to the requirement that such measures are not applied by a Contracting Party in a manner which would constitute a means of arbitrary or unjustifiable discrimination against, or a disguised restriction on investors of the other Contracting Party nothing in this Agreement shall be construed so as to prevent the former Contracting Party from adopting or enforcing measures:
(a) necessary to protect human, animal or plant life or health;
(b) necessary to protect public morals or to maintain public order;
(c) necessary to secure compliance with the laws or regulations which are not inconsistent with the provisions of this Agreement including those relating to the prevention of deceptive and fraudulent practices or to deal with the effects of a default on contract;
(d) imposed for the protection of national treasures of artistic, historic or archaeological value; or
(19.2.b) in pursuance of its obligations under the United Nations Charter for the maintenance of international peace and security.</t>
  </si>
  <si>
    <t>One point is given for the recognition of compatibility between both objectives (the BIT's and health, safety and environment).
Art.19: We are considering that the reference to "protection of human life or health" is sufficiently related with development policy objectives.
We are considering that the conditions imposed to the right to regulate in art.19 (that measures don't constitute a means of arbitrary and unjustificable discrimination or a disguised restriction on investors) are reasonable and compatible with the recognition of the policy space needed for promoting sustainable development.</t>
  </si>
  <si>
    <t>Art. 4.1 Unqualified FET standard, usual generic &amp; imprecise drafting, no detailing of obligation reach or application limits.
Art. 19: Subject to the requirement that such measures are not applied by a Contracting Party in a manner which would constitute a means of arbitrary or unjustifiable discrimination against, or a disguised restriction on investors of the other Contracting Party, nothing in this Agreement shall be construed so as to prevent the former Contracting Party from adopting or enforcing measures:
(a) necessary to protect human, animal or plant life or health;
(b) necessary to protect public morals or to maintain public order;
(c) necessary to secure compliance with the laws or regulations which are not inconsistent with the provisions of this Agreement including those relating to the prevention of deceptive and fraudulent practices or to deal with the effects of a default on contract;
(d) imposed for the protection of national treasures of artistic, historic or archaeological value;
(f) in pursuance of its obligations under the United Nations Charter for the maintenance of international peace and security.</t>
  </si>
  <si>
    <t>Art.19: We are considering that the reference to "protection of human life or health" is sufficiently related with development policy objectives.
We are considering that the conditions imposed to the right to regulate in art.19 (that measures don't constitute a means of arbitrary and unjustificable discrimination or a disguised restriction on investors) are reasonable and compatible with the recognition of the policy space needed for promoting sustainable development.</t>
  </si>
  <si>
    <t>Yes.
Art. 18.11: measures to moderate the remedial powers of tribunals</t>
  </si>
  <si>
    <t xml:space="preserve">Yes. 
Art. 18.4.c) UNCITRAL
Art. 18.12: documents issued or submitted to an arbitral tribunal can be published by the host State. </t>
  </si>
  <si>
    <t>Yes.
Art. 18.7 a) investor has to withdraw its claim from domestic remedies before any arbitration can be sought.
Art.18.7. b) In the event that an investment dispute has been submitted for resolution under an international arbitration, the same investment dispute shall not be submitted for resolution under courts of justice, administrative tribunals or agencies or any other binding dispute settlement mechanism established under the laws and regulations of the disputing Party.</t>
  </si>
  <si>
    <t>Japan, China and Republic of Korea Trilateral Investment Treaty</t>
  </si>
  <si>
    <t>The Preamble recognizes that the Treaty objectives can be achieved without relaxing health, safety and environmental measures of general application; and that the investors’ compliance with the laws and regulations of a Contracting Party in the territory of which the investors are engaged in investment activities, will contribute to the economic, social and environmental progress;
Art.18.1: Each Contracting Party may take any measure: 
(a) which it considers necessary for the protection of its essential security interests (i) taken in time of war, or armed conflict, or other emergency in that Contracting Party or in international relations; or (ii) relating to the implementation of national policies or international agreements respecting the non-proliferation of weapons; (b) in pursuance of its obligations under the United Nations Charter for the maintenance of international peace and security.</t>
  </si>
  <si>
    <t>One point is given for the recognition of compatibility between both objectives (the BIT's and health, safety and environment).
The mention in art.18 to international peace and security is too broad to be considered as protecting national public policy objectives and, therefore, shouldn't be given 1 point.</t>
  </si>
  <si>
    <t>Art.5.1 states that the FET treatment does not require treatment in addition to or beyond any reasonable and appropriate standard of treatment accorded in accordance with generally accepted rules of international law.
Art.18.1: Each Contracting Party may take any measure: 
(a) which it considers necessary for the protection of its essential security interests (i) taken in time of war, or armed conflict, or other emergency in that Contracting Party orin international relations; or (ii) relating to the implementation of national policies or international agreements respecting the non-proliferation of weapons;
(b) in pursuance of its obligations under the United Nations Charter for the maintenance of international peace and security.</t>
  </si>
  <si>
    <t>The reference to the minimum standard of treatment under customary international law may raise the threshold of State liability and help to preserve States’ ability to adapt their policies to pursue public policy objectives.
The mention in art.18 to international peace and security is too broad to be considered as protecting national public policy objectives and, therefore, alone wouldn't be enought to be given 1 point.</t>
  </si>
  <si>
    <t>No.
Art.15.3.d) UNCITRAL</t>
  </si>
  <si>
    <t>Yes.
Art.15.7: When the disputing investor submits a written request for consultation to the disputing Contracting Party, the disputing Contracting Party may require, without delay, the investor concerned to go through the domestic administrative review procedure specified by the laws and regulations of that Contracting Party before the submission to the arbitration. The domestic administrative review procedure shall not exceed four months from the date on which an application for the review is filed.</t>
  </si>
  <si>
    <t>4. Japan - India BIT</t>
  </si>
  <si>
    <t>The Parties (...) 
- FURTHER RECOGNISING that the economic development,nsocial development and environmental protection are interdependent and mutually reinforcing components of sustainable development and that the economic partnership can play an important role in promoting sustainable development;
- REAFFIRMING their rights to pursue their economic andn development goals and their rights to realise their national policy objectives; 
Art.1 FTA objectives: no non-commercial objective is mentioned.
Art.99: Environmental Measures:  The Contracting Parties recognise that it is inappropriate to encourage investment by investors of the other Contracting Party and of a non-Contracting Party by relaxing domestic health, safety or environmental measures, or by lowering its labour standards. To this effect each Contracting Party should not waive or otherwise derogate from such measures and standards as an encouragement for the establishment, acquisition or expansion of investments in its Area by investors of the other Contracting Party and of a non-Contracting Party.</t>
  </si>
  <si>
    <t>The Investment Chapter doesn't have a Preamble or specific objectives mentioned. Therefore, the FTA Preamble is the text analyzed.
Art.99: this clause deserves 1 point when applied to the Preamble.</t>
  </si>
  <si>
    <t>Art.87.1: FET provision qualified by reference to the MST/CIL standard.
Art.99: Environmental Measures:  The Contracting Parties recognise that it is inappropriate to encourage investment by investors of the other Contracting Party and of a non-Contracting Party by relaxing domestic health, safety or environmental measures, or by lowering its labour standards. To this effect each Contracting Party should not waive or otherwise derogate from such measures and standards as an encouragement for the establishment, acquisition or expansion of investments in its Area by investors of the other Contracting Party and of a non-Contracting Party.</t>
  </si>
  <si>
    <t>Art.99: this clause deserves 0 points when applied to the FET.</t>
  </si>
  <si>
    <t>Yes 
Art.96.18.b): moderation of the remedial powers of tribunals.</t>
  </si>
  <si>
    <t>No.
Art.96.4.c) UNCITRAL Rules</t>
  </si>
  <si>
    <t>Yes.
Art.96.2 and 6: If the investor has submitted the dispute for resolution under one of the international arbitrations, no proceedings may be initated by the investor before courts of justice or administrative tribunals.</t>
  </si>
  <si>
    <t>5. Japan - Peru BIT</t>
  </si>
  <si>
    <t>http://www.portugalglobal.pt/PT/Biblioteca/InformacaoEconomicaRegulamentar/Anexos/ServiaAprovacaoAcordoInvestimentosDecreto1_10.pdf</t>
  </si>
  <si>
    <t xml:space="preserve">Recognising that these objectives can be achieved without relaxing health, safety and environmental measures of general application.
Art.19.1: General and Security Exceptions: Subject to the requirement that such measures are not applied in a manner which would constitute a means of arbitrary or unjustifiable discrimination against the other Contracting Party, or a disguised restriction on investments of investors of the other Contracting Party, nothing in this Agreement (other than Article 14) shall be construed to prevent a Contracting Party from adopting or enforcing measures: (a) necessary to protect human, animal or plant life or health; 
Article 26 Health, Safety and Environmental Measures and Labour Standard:  The Contracting Parties recognise that it is inappropriate to encourage investment by investors of the other Contracting Party and of a non-Contracting Party by relaxing domestic health, safety or environmental measures, or by lowering its labour standards. To this effect each Contracting Party should not waive or otherwise derogate from such measures and standards as an encouragement for the establishment, acquisition or expansion of investments in its Area by investors of the other Contracting Party and of a non-Contracting Party. </t>
  </si>
  <si>
    <t>One point would have be given for the recognition of compatibility between both objectives (the BIT's and health, safety and environment).
Art.19.1 is a concrete on protecting the State's policy space and extends this protection to issues that can be considered as equivalent to sustainable development or human rights.
Article 23 Taxation: 1. Nothing in this Agreement shall apply to taxation measures except as expressly provided for in this Article.
2. Nothing in this Agreement shall affect the rights and obligations of either Contracting Party under any tax convention. In the event of any inconsistency between this Agreement and any such convention, that convention shall prevail to the extent of the inconsistency. 
Art.26 alone would have deserved 1 point</t>
  </si>
  <si>
    <t xml:space="preserve">Art.5.1: Each Contracting Party shall in its Area accord to investments of investors of the other Contracting Party treatment in accordance with customary international law minimum standard of treatment of aliens, including fair and equitable treatment and full protection and security.
Art.5.2: 2. For the purpose of paragraph 1, the concept of “fair  and equitable treatment” and “full protection and security” do not require treatment in addition to or beyond that which is required by the customary international law minimum standard of treatment of aliens. 
Art.19.1: General and Security Exceptions: Subject to the requirement that such measures are not applied in a manner which would constitute a means of arbitrary or unjustifiable discrimination against the other Contracting Party, or a disguised restriction on investments of investors of the other Contracting Party, nothing in this Agreement (other than Article 14) shall be construed to prevent a Contracting Party from adopting or enforcing measures: (a) necessary to protect human, animal or plant life or health; 
Article 26 Health, Safety and Environmental Measures and Labour Standard:  The Contracting Parties recognise that it is inappropriate to encourage investment by investors of the other Contracting Party and of a non-Contracting Party by relaxing domestic health, safety or environmental measures, or by lowering its labour standards. To this effect each Contracting Party should not waive or otherwise derogate from such measures and standards as an encouragement for the establishment, acquisition or expansion of investments in its Area by investors of the other Contracting Party and of a non-Contracting Party. </t>
  </si>
  <si>
    <t>Art.19.1 is a concrete on protecting the State's policy space and extends this protection to issues that can be considered as equivalent to sustainable development or human rights.
Art.26 alone would have deserved 0 points (when applied to FET)</t>
  </si>
  <si>
    <t>Yes.
Art. 18.19.b): measures to moderate the remedial powers of tribunals</t>
  </si>
  <si>
    <t>No.
Art.18.4.c): UNCITRAL Rules</t>
  </si>
  <si>
    <t xml:space="preserve">Yes.
Art.18.2: in the event that the disputing investor has submitted the investment dispute for resolution under one of the international conciliations or arbitrations referred to in paragraph 4, the same investment dispute shall not be submitted for resolution under courts of justice, administrative tribunals or agencies or any other binding dispute settlement mechanism established under the national law. </t>
  </si>
  <si>
    <t>http://www.portugalglobal.pt/PT/Biblioteca/InformacaoEconomicaRegulamentar/Anexos/UzbequistaoAprovacaoAcordoInvestimentosDecreto2_10.pdf</t>
  </si>
  <si>
    <t>6. Japan - Uzbekistan BIT</t>
  </si>
  <si>
    <t>Preamble: "Recognizing that these objectives can be achieved without relaxing health, safety and environmental measures of general application"
Art.17.1.: "Nothing in this Agreement other than Article 12 shall be construed to prevent a Contracting Party from adopting or enforcing measures: (a) necessary to protect human, animal or plant life or health".
Art.23: "The Contracting Parties recognize that it is inappropriate to encourage investment by investors of the other Contracting Party and of a non-Contracting Party by relaxing its health, safety or environmental measures, or by lowering its labor standards. To this effect each Contracting Party should not waive or otherwise derogate from such measures and standards as an encouragement for the establishment, acquisition or expansion in its Area of investments by investors of the other Contracting Party and of a non-Contracting Party"</t>
  </si>
  <si>
    <t>The preamble recognizes, through ambiguous language, the parties' right to regulate. The quote from the preamble deserves 1 point. However Art. 17.1 (a) makes it worth of two points
Art.21: "Nothing in this Agreement shall affect the rights and obligations of either Contracting Party under any convention for the avoidance of double taxation. In the event of any inconsistency between this Agreement and any such convention, that convention shall prevail to the extent of the inconsistency".
Art.23 alone would have deserved 1 point (when applied to the Preamble).</t>
  </si>
  <si>
    <t>Art.3.1 "1. Each Contracting Party shall accord to investments of the other Contracting Party fair and equitable treatment as well as full protection and security" (...) Art.3.3 "Each Contracting Party shall observe any obligation it may have entered into with regard to investments and investment activities of investors of the other Contracting Party"
Art.17.1: "Nothing in this Agreement other than Article 12 shall be construed to prevent a Contracting Party from adopting or enforcing measures: (a) necessary to protect human, animal or plant life or health"
Art.23: "The Contracting Parties recognize that it is inappropriate to encourage investment by investors of the other Contracting Party and of a non-Contracting Party by relaxing its health, safety or environmental measures, or by lowering its labor standards. To this effect each Contracting Party should not waive or otherwise derogate from such measures and standards as an encouragement for the establishment, acquisition or expansion in its Area of investments by investors of the other Contracting Party and of a non-Contracting Party"</t>
  </si>
  <si>
    <t>Art. 17.1 (a) deserves two points as it states that the FET clause us not intended to override the State's right to regulate in orde to pursue legitimate sustainable development or human right promotion.
Art.23 alone would have deserved 0 points (when applied to FET).</t>
  </si>
  <si>
    <t>Uzbekistan*</t>
  </si>
  <si>
    <t>No
Art.16.5 "The decision of arbitration shall be final and binding upon both parties to the investment dispute. This decision shall be executed by the laws and regulations concerning the execution of decision in force in the country in whose Area such execution is sought"</t>
  </si>
  <si>
    <t>No
Art.16.3 UNCITRAL rules</t>
  </si>
  <si>
    <t xml:space="preserve">Yes
Art.16.6: "So long as an investor of either Contracting Party is seeking judicial or administrative settlement in the Area of the other Contracting Party or arbitral decision in accordance with any applicable previously agreed dispute settlement procedures, concerning an investment dispute, or in the event that a final judicial settlement on such dispute has been made, such dispute shall not be submitted to arbitration referred to in the provisions of this Article". </t>
  </si>
  <si>
    <t>Art.16.6 impedes the investor to initiate an international arbitration if a court in the first instance in either Contrating Party has rendered its final decision on the merits.</t>
  </si>
  <si>
    <t>Albania</t>
  </si>
  <si>
    <t>7. Japan - Thailand</t>
  </si>
  <si>
    <t>The FTA preamble and the FTA's art.1 (when specifying the treaty objectives) don’t mention any public policy or general interest objectives.
Article 111: Environmental Measures. Each Party recognises that it is inappropriate to encourage investment by relaxing its environmental measures. To this effect, each Party shall not waive or otherwise derogate from such environmental measures as an encouragement for investment activities in its Area.</t>
  </si>
  <si>
    <t>The Investment Chapter doesn't have a Preamble, so the FTA's Preamble is the text analyzed.
Art.111: the point is given for this article.
Art.9.1: Unless otherwise provided for in this Agreement, the provisions of this Agreement shall not apply to any taxation measures. 
Art.90.2: Nothing in this Chapter shall impose any obligation on either Party regarding measures pursuant to immigration laws and regulations.
Att.90.6: This Chapter shall not apply to laws, regulations or procedures and practices governing the procurement by governmental agencies of goods and services purchased for governmental purposes and not with a view to commercial resale or with a view to use in the production of goods or the supply of services for commercial sale.
Article 110: Taxation Measures as Expropriation</t>
  </si>
  <si>
    <t>Art.95: Each Contracting Party shall in its Area accord to investments of investors of the other Contracting Party treatment in accordance with customary international law minimum standard of treatment of aliens, including fair and equitable treatment and full protection and security.  The concept of “fair and equitable treatment” do not require treatment in addition to or beyond that which is required by the customary international law minimum standard of treatment of aliens, and do not create additional substantive rights.
Article 111: Environmental Measures. Each Party recognises that it is inappropriate to encourage investment by relaxing its environmental measures. To this effect, each Party shall not waive or otherwise derogate from such environmental measures as an encouragement for investment activities in its Area.</t>
  </si>
  <si>
    <t>Interesting: Article 100 (Acquired Treatment): Each Party shall maintain, in accordance with its laws and regulations, the level of treatment which has been accorded to investors of the other Party and their investments with respect to investment activities.
Art.111: this provision, when applied to FET, is not given any point.</t>
  </si>
  <si>
    <t>Yes (PT)</t>
  </si>
  <si>
    <t>Yes 
Art.106.12: moderation of the remedial powers of tribunals.</t>
  </si>
  <si>
    <t>No.
Art.106.3.c: UNCITRAL Rules</t>
  </si>
  <si>
    <t>Yes.
Art.106.3: if the investor concerned has not submitted the investment dispute for resolution to courts of justice or administrative tribunals under the law of the Party that is a party to the investment dispute, that investor may submit the investment dispute to one of the following international conciliations or arbitrations (...).
Art.106.3 (final): In respect of a particular claim, exercise of the right under this paragraph to submit an investment dispute to an arbitration shall be deemed to have been made to the exclusion of any other dispute settlement procedures specified in this paragraph and proceedings before courts of justice or administrative tribunals under the law of the disputing Party, unless the arbitration proceedings have been terminated before a final award on the merit of the case has been rendered.</t>
  </si>
  <si>
    <t>Interesting: art.106.3.final is the only example we have found where the exception of the waiver is activated if the final award hasn't been rendered in the arbitration proceedings and not in the justice tribunals.</t>
  </si>
  <si>
    <t>Yes(PT/FR)</t>
  </si>
  <si>
    <t>8. Japan - Malaysia</t>
  </si>
  <si>
    <t xml:space="preserve">The FTA preamble and the FTA's art.1 (when specifying the treaty objectives) don’t mention any public policy or general interest objectives.
Article 90: Each Country shall not encourage investments by investors of the other Country by relaxing its environmental measures. </t>
  </si>
  <si>
    <t xml:space="preserve">The Investment Chapter doesn't have a Preamble, so the FTA's Preamble is the text analyzed.
Art.90: the point is given for this article.
Art.9.1: Unless otherwise provided for in this Agreement, the provisions of this Agreement shall not apply to any taxation measures. </t>
  </si>
  <si>
    <t xml:space="preserve">Art. 77: Each Country shall accord to investments of investors of the other Country fair and equitable treatment and full protection and security. 
Article 90: Each Country shall not encourage investments by investors of the other Country by relaxing its environmental measures. </t>
  </si>
  <si>
    <t>Unqualified FET standard, usual generic &amp; imprecise drafting, no detailing of obligation reach or application limits.
Art.90: this provision, when applied to FET, is not given any point.</t>
  </si>
  <si>
    <t>Yes.
Art.85.14.b: moderation of the remedial powers of tribunals.
No.
Art.85.18: An investor of a Country whose investments are not made in compliance with the laws and regulations of the other Country which are not inconsistent with this Agreement shall not be entitled to submit an investment dispute to conciliation or arbitration...</t>
  </si>
  <si>
    <t>Art.85.18: except for the circular argument used, this provision could have been considered a policy space space recognition.</t>
  </si>
  <si>
    <t>No.
Art.85.3.c: UNCITRAL Rules</t>
  </si>
  <si>
    <r>
      <t xml:space="preserve">No.
Art.85.2: Nothing in this Article shall be construed so as to prevent an investor who is a party to an investment dispute (hereinafter referred to in this Article as “disputing investor”) from seeking administrative or judicial settlement within the Country that is a party to the investment dispute.
Yes.
Art.85.4: If the investment dispute cannot be settled through such consultations within five months from the date on which the disputing investor requested for the consultations in writing </t>
    </r>
    <r>
      <rPr>
        <b/>
      </rPr>
      <t xml:space="preserve">and if the disputing investor concerned has not submitted the investment dispute for resolution under administrative or judicial settlement, </t>
    </r>
    <r>
      <t>the disputing investor may (...)</t>
    </r>
  </si>
  <si>
    <t>Interesting case of subsidiarity: the treaty doesn't allow to initiate and arbitral proceeding if the investor has already submitted the dispute under administrative settlement, but does allow it the other way around (to initiate judicial proceedings even if the arbitration as begun).</t>
  </si>
  <si>
    <t>9. Japan - Mexico</t>
  </si>
  <si>
    <t>The FTA preamble and the FTA's art.1 (when specifying the treaty objectives) don’t mention any public policy or general interest objectives.
Art.74: Environmental Measures. Each Party recognises that it is inappropriate to encourage investment by relaxing its environmental measures. To this effect, each Party shall not waive or otherwise derogate from such environmental measures as an encouragement for investment activities in its Area.</t>
  </si>
  <si>
    <t>The Investment Chapter doesn't have a Preamble, so the FTA's Preamble is the text analyzed.
Art.57.4: Nothing in this Chapter shall impose any obligation on either Party regarding measures pursuant to immigration laws and regulations.
Art.57.4.final: the provision included in this article is a circular argument and following the methodology, its content will not be considered as worthing score.
Art.74: the point is given for this article.</t>
  </si>
  <si>
    <t>Art.60: Each Contracting Party shall in its Area accord to investments of investors of the other Contracting Party treatment in accordance with customary international law minimum standard of treatment of aliens, including fair and equitable treatment and full protection and security.  The concept of “fair and equitable treatment” do not require treatment in addition to or beyond that which is required by the customary international law minimum standard of treatment of aliens, and do not create additional substantive rights.
Art.57.4.final: Nothing in this Chapter shall be construed to prevent a Party from providing a service or performing a function such as law enforcement, correctional services, income security or insurance, social security or insurance, social welfare, public education, public training, health, and child care, in a manner that is not inconsistent with this Chapter. 
Art.74: Environmental Measures. Each Party recognises that it is inappropriate to encourage investment by relaxing its environmental measures. To this effect, each Party shall not waive or otherwise derogate from such environmental measures as an encouragement for investment activities in its Area.</t>
  </si>
  <si>
    <t>Art.57.4.final: the provision included in this article is a circular argument and, following the methodology, its content will not be considered as worthing score.
Art.74: this provision, when applied to the FET clause doesn't deserve any points.</t>
  </si>
  <si>
    <t xml:space="preserve">Yes.
Art.82.4 and 5: The Secretary-General shall appoint the presiding arbitrator from the roster of presiding arbitrators referred to in paragraph 5 (The Parties may establish, and thereafter maintain, a roster of 20 presiding arbitrators experienced in international law and investment matters. The roster members shall be appointed by agreement of the Parties and without regard to nationality).  </t>
  </si>
  <si>
    <t xml:space="preserve">
Yes.
Art.84.2: An interpretation of a provision of this Agreement adopted by the Joint Committee shall be binding on a Tribunal established under this Section. Such interpretation shall be made publicly available through the means that each Party considers appropriate. 
Yes.
Art.92.1: moderation of the remedial powers of tribunals.
</t>
  </si>
  <si>
    <t xml:space="preserve">Yes.
Art.94.4: Either disputing party may make available to the public in a timely manner all documents, including an award, submitted to, or issued by, a Tribunal established under this Section, subject to redaction of: (a) confidential business information; (b) information which is privileged or otherwise protected from disclosure under the applicable law of either Party; and (c) information which the Party must withhold pursuant to the relevant arbitral rules, as applied. 
No
Art.79.1.c: UNCITRAL Rules.
</t>
  </si>
  <si>
    <t>Yes.
Art.81.2.b and c): investors must waive in writing their right to initiate or continue before any administrative tribunal or court under the law of either Party, or other dispute settlement procedures, any proceedings with respect to any measure alleged to constitute a breach referred to in paragraph 1 of Article 76;</t>
  </si>
  <si>
    <t>10. Japan - Pakistan BIT</t>
  </si>
  <si>
    <t>This BIT doesn't include a FET clause</t>
  </si>
  <si>
    <t>No
Art.12: Settlement of Disputes Between the Parties</t>
  </si>
  <si>
    <t>Art.12: cannot be considered equivalent to the requirement set in the methodology of "allowing State parties to issue binding interpretations</t>
  </si>
  <si>
    <r>
      <t xml:space="preserve">Yes.
Art.10.3: So long as an investor of either Contracting Party is pursuing adnlinistrative or judicial settlement within the territory of the other Contracting Party concerning a dispute that may arise out of investment made by such investor, or in the event that a final judicial settlement on such dispute has been made, </t>
    </r>
    <r>
      <rPr>
        <b/>
      </rPr>
      <t>such dispute shall not be submitted to arbitration referred to in the provisions of the present Article.</t>
    </r>
  </si>
  <si>
    <t>11. Japan - Bangladesh BIT</t>
  </si>
  <si>
    <t>No
Art.12.2: Settlement of Disputes Between the Parties</t>
  </si>
  <si>
    <r>
      <t xml:space="preserve">Yes.
Art.10.3: So long as an investor of either Contracting Party is pursuing adnlinistrative or judicial settlement within the territory of the other Contracting Party concerning a dispute that may arise out of investment made by such investor, or in the event that a final judicial settlement on such dispute has been made, </t>
    </r>
    <r>
      <rPr>
        <b/>
      </rPr>
      <t>such dispute shall not be submitted to arbitration referred to in the provisions of the present Article.</t>
    </r>
  </si>
  <si>
    <t>12. Japan - Turkey BIT</t>
  </si>
  <si>
    <t>No
Art.13.2: Settlement of Disputes Between the Parties</t>
  </si>
  <si>
    <t>Yes (only in Slovak)</t>
  </si>
  <si>
    <t>Provided by the Slovak embassy in Madrid</t>
  </si>
  <si>
    <t>Art.13.2: cannot be considered equivalent to the requirement set in the methodology of "allowing State parties to issue binding interpretations</t>
  </si>
  <si>
    <r>
      <t xml:space="preserve">Yes.
Art.11,2: So long as an investor of either Contracting Party is pursuing adnlinistrative or judicial settlement within the territory of the other Contracting Party concerning a dispute that may arise out of investment made by such investor, or in the event that a final judicial settlement on such dispute has been made, </t>
    </r>
    <r>
      <rPr>
        <b/>
      </rPr>
      <t>such dispute shall not be submitted to arbitration referred to in the provisions of the present Article.</t>
    </r>
  </si>
  <si>
    <t xml:space="preserve">Turkey </t>
  </si>
  <si>
    <t>KOREA, REPUBLIC OF</t>
  </si>
  <si>
    <t>Turkey *</t>
  </si>
  <si>
    <t>1. Korea, Republic of - Cameroon</t>
  </si>
  <si>
    <t>PREAMBLE: "Desiring to achieve these objectives in a manner consistent with the protection of health, safety, and the environment and the promotion of consumer protection and internationally recognized labour rights" 
Annex: Expropriation (art.3.b): "Except in rare circumstances, such as, for example, when an action or a series of actions is extremely severe or disproportionate in light of its purpose or effect, non-discriminatory regulatory actions by a Contracting Party that are designed and applied to protect legitimate public welfare objectives, such as public health, safety, the environment, and real estate price stabilization (through, for example, measures to improve the housing conditions for low-income households), do not constitute indirect expropriations".</t>
  </si>
  <si>
    <t>Syria</t>
  </si>
  <si>
    <t>The Annex about indirect expropriation is very interesting, but it doesn't enter under our methodology</t>
  </si>
  <si>
    <t>Art.2.2: The concepts of "fair and equitable treatment" and "full protection and security" do not require treatment in addition to or beyond that which is required by customary
international law minimum standard of treatment of aliens and do not create additional substantive rights.
There's a definition of Fair and Equitable Treatment (open-ended list of obligations): "the obligation not to deny justice in criminal, civil, or administrative adjudicatory proceedings in accordance with the principle of due process embodied in the principal legal systems of the world"</t>
  </si>
  <si>
    <t>Yes
Art.11.10: includes a list detailing the remedial powers of tribunals.
No.
Art. 11.11 Arbitration awards shall be final and binding upon the parties to the dispute. Each Contracting Party shall, in its territory, make provision for the effective enforcement of awards made pursuant to this Article and shall carry out without delay any such
award issued in a proceeding to which it is a party.</t>
  </si>
  <si>
    <t>Yes
Art. 11.2 (b) possibility to submit the case to UNCITRAL</t>
  </si>
  <si>
    <t>The possible submission to the UNCITRAL rules is not enough by itself to give a positive evaluation</t>
  </si>
  <si>
    <t>Yes
Art.11.4: the investor waives in writing the right to initiate any other dispute settlement procedure with respect to the same dispute and withdraws from any such procedure in progress before its conclusion,</t>
  </si>
  <si>
    <t>Total</t>
  </si>
  <si>
    <t>Belarus</t>
  </si>
  <si>
    <t>2. Korea, Republic of - Kenya</t>
  </si>
  <si>
    <t>Preamble: "Desiring to achieve these objectives in a manner consistent with the protection of health, safety, and the environment and the promotion of consumer protection and internationally recognized labour rights"
Art 15 (c): Nothing in this Agreement shall be construed: (c) to prevent a Contracting Party from taking any action in pursuance of its obligations under the United Nations Charter for the maintenance of international peace and security</t>
  </si>
  <si>
    <t>There is clear reference to a sustainable development element constituted by the labour right protection</t>
  </si>
  <si>
    <t>Art. 2.2: "Each Contracting Party shall accord to investments of an investor of the other Contracting Party treatment in accordance with customary international law, including fair and equitable treatment and full protection and security".
Art. 2.3 The concepts of "fair and equitable treatment" and "full protection and security" do not require treatment in addition to or beyond that which is required by that standard, and do not create additional substantive rights. The obligations in paragraph 2 to provide: (a) "fair and equitable treatment" includes the obligation not to deny justice in criminal, civil, or administrative adjudicatory proceedings in accordance with the principle of due process embodied in the principal legal systems of the world;</t>
  </si>
  <si>
    <t>The 2.3 (a) clause  provides an open-ended list of obligations specifying what the standards includes without providing the specific obligations of the State.</t>
  </si>
  <si>
    <t>Democratic People's Republic of Korea</t>
  </si>
  <si>
    <t>Turkmenistan</t>
  </si>
  <si>
    <t>6</t>
  </si>
  <si>
    <t>Yes
Art. 11.9 Measures to moderate the remedial powers of tribunals in ISDS</t>
  </si>
  <si>
    <t xml:space="preserve">No
Art.11.2 (b) possibility to submit the case to UNCITRAL.
</t>
  </si>
  <si>
    <t xml:space="preserve">The submission of the case to the UNCITRAL convention is not by itself enough to  grant the required openess of the ISDS toe valuate it as positivve </t>
  </si>
  <si>
    <t>http://www.comercio.es/acuerdos</t>
  </si>
  <si>
    <t xml:space="preserve">Yes
Art. 11.4: Once the investor has submitted the dispute to either a court or an administrative tribunal of the disputing Contracting Party or any of the arbitration mechanisms provided for in paragraph 2, the choice of the procedure shall be final.
</t>
  </si>
  <si>
    <t>Mauritania</t>
  </si>
  <si>
    <t>3. Republic of Korea - Colombia FTA</t>
  </si>
  <si>
    <t>The Investment Chapter doesn't include a Preamble, so the general FTA Preamble is the text analyzed.
- Desiring to raise living standards, promote economic growth and stability, create new employment opportunities, and improve the general welfare in their territories by liberalizing and expanding trade and investment between their territories; 
- Recognizing that this Agreement should be implemented with a view to promoting sustainable development in a manner consistent with environmental protection and conservation;
Art.8.11 (Investment and Environment) contains a circular argument and, following the methodology, is not taken into account in the analysis.</t>
  </si>
  <si>
    <t>Due to the second paragraph, the Preamble deserves 2 points</t>
  </si>
  <si>
    <t>Art.8.5 includes the FET clause, qualifying the treatment by reference to the MST/CIL. It also clarifies the obligations through an open ended list of obligations.
Art.8.11 (Investment and Environment) contains a circular argument and, following the methodology, is not taken into account in the analysis.</t>
  </si>
  <si>
    <t>No.
Art.8.19.2: the arbitrators shall be independent from the Parties and the claimant, and not be affiliated with or receive instructions from any of them.</t>
  </si>
  <si>
    <t>The measures included are not considered enough warranty of independence (there is no Code of Conduct of concrete measures, beyond the desire of independence).</t>
  </si>
  <si>
    <t>Yes.
Art.8.16.2 excludes from ISDS the measures taken for environmental purposes (art.811).
Art.8.26: includes measures to moderate the remedial powers of tribunals in ISDS (monetary damages and restitution of property and excluding punitive damages). It explicitly state that the tribunal shall not be competent to rule on the legality of the measure as a matter of domestic law.</t>
  </si>
  <si>
    <t>http://www.comercio.es/es-ES/inversiones-exteriores/acuerdos-internacionales/acuerdos-promocion-proteccion-reciproca-inversiones-appris/Paginas/lista-appri-vigor.aspx</t>
  </si>
  <si>
    <t xml:space="preserve">No.
Art.8.18.1.b.iii: UNCITRAL.
Art.8.24: a tribunal, at the request of a disputing party or on its own initiative, may appoint one or more experts to report to it in writing on any factual issue concerning  environmental, health, safety, or other scientific matters raised by a disputing party in a  proceeding, subject to the terms and conditions agreed by the disputing parties.
</t>
  </si>
  <si>
    <t>Art.8.24 is an interesting measure, but cannot be considered enough.</t>
  </si>
  <si>
    <t>No.
Art.8.18.2: The respondent may require the claimant to initiate the domestic non-judicial administrative review procedure, in accordance with applicable laws and regulations of the respondent before submission of a claim for settlement under paragraph 1(b).  Such procedure shall normally not exceed three months from the date of its initiation by the claimant and any decision made under the domestic administrative review procedure shall not prevent the claimant from submitting the investment dispute to the arbitration set out in paragraph 1.
Yes. 
Art.8.18.4: Once the investor has submitted the dispute to either a competent court or administrative tribunal of the Party, in whose territory the investment has been admitted, or any of the arbitration mechanisms set out in paragraph 1, the choice of the procedure shall be final and the investor shall not submit the same dispute to a different forum.</t>
  </si>
  <si>
    <t>The requirement to litigate only during 3 months is not considered enough. 
But art.8.18.4 does qualify under the requirements of Subsidiarity.</t>
  </si>
  <si>
    <t>Republic of Korea - China FTA</t>
  </si>
  <si>
    <t>The Investment Chapter doesn't include a Preamble, so the general FTA Preamble is the text analyzed.
- Preamble: Desiring to raise living standards, promote economic growth and stability, create new employment opportunities, and improve the general welfare in their territories by liberalizing and expanding trade and investment between their territories; 
Art.1.2.d: Objectives: creating new employment opportunities. 
Article 12.16: Environmental Measures:  Each Party recognizes that it is inappropriate to encourage investment by investors of the other Party by relaxing its environmental measures. To this effect each Party should not waive or otherwise derogate from such environmental measures as an encouragement for the establishment, acquisition or expansion of investments in its territory.</t>
  </si>
  <si>
    <t>Art. 12.16 is enough for 1 point (Parties should not derogate...) when applied to the Preamble.</t>
  </si>
  <si>
    <t>Art.12.5 includes the FET clause, qualifying the treatment by reference to the MST/CIL. It also clarifies the obligations through an open ended list of obligations.
Article 12.16: Environmental Measures:  Each Party recognizes that it is inappropriate to encourage investment by investors of the other Party by relaxing its environmental measures. To this effect each Party should not waive or otherwise derogate from such environmental measures as an encouragement for the establishment, acquisition or expansion of investments in its territory.</t>
  </si>
  <si>
    <t>One point due to Art.12.5, but not to art.12.16 (which when applied to FET deserves 0 points).</t>
  </si>
  <si>
    <t>Yes.
Art.12.12.9: includes measures to moderate the remedial powers of tribunals in ISDS (monetary damages and restitution of property and excluding punitive damages).</t>
  </si>
  <si>
    <t xml:space="preserve">No.
Art.12.12.3: UNCITRAL.
</t>
  </si>
  <si>
    <t>No.
Art.12.12.7: the disputing Party may require, without delay, the investor concerned to go through the domestic administrative review procedure specified by the laws and regulations of that Party before the submission to the arbitration set out in paragraph 3. The domestic administrative review procedure shall not exceed four months from the date on which an application for the review is filed. If the procedure is not completed by the end of the four months, it shall be deemed to be completed and the disputing investor may submit the investment dispute to the arbitration set out in paragraph 3.
Yes. 
Art.12.12.5: Once the investor has submitted the dispute to either a competent court or administrative tribunal of the Party, in whose territory the investment has been admitted, or any of the arbitration mechanisms set out in paragraph 3, the choice of the procedure shall be final and the investor shall not submit the same dispute to a different forum.
Art.12.12.6: no claim may be submitted to the arbitration set out in paragraph 3 unless the disputing investor gives the disputing Party written waiver of any right to initiate before any competent court of the disputing Party with respect to any measure of the disputing Party alleged to constitute a breach referred to in paragraph 1.</t>
  </si>
  <si>
    <t>The requirement to go through an administrative procedure only during 4 months is not considered enough. 
But arts.15.5 and 12.6 do qualify under the requirements of Subsidiarity.</t>
  </si>
  <si>
    <t>Republic of Korea - Vietnam FTA</t>
  </si>
  <si>
    <t>The Investment Chapter doesn't include a Preamble, so the general FTA Preamble is the text analyzed.
- Preamble: Desiring to promote economic growth and create new employment opportunities.
- Art.1.2.d: Objectives: no-none commercial objectives.</t>
  </si>
  <si>
    <t>Art.9.5 includes the FET clause, qualifying the treatment by reference to the MST/CIL. It also clarifies the obligations through an open ended list of obligations.</t>
  </si>
  <si>
    <t>One point due to Art.9.5.</t>
  </si>
  <si>
    <t>No.
Art.9.21.2: the arbitrators shall be independent from the Parties and the claimant, and not be affiliated with or receive instructions from any of them.</t>
  </si>
  <si>
    <t>Yes.
Art.9.24: The interpretation by the Joint Committee of a provision of this Agreement15 shall be binding on a Tribunal established under this Section and an award under this Section shall be consistent with that interpretation.
Art.9.25: includes measures to moderate the remedial powers of tribunals in ISDS (monetary damages and restitution of property and excluding punitive damages).</t>
  </si>
  <si>
    <t>No.
Art.9.19.1.c): UNCITRAL.</t>
  </si>
  <si>
    <t>Yes. 
Art.9.19.3: Once the investor has submitted the dispute to either a competent court or administrative tribunal of the Party, in whose territory the investment has been admitted, or any of the arbitration mechanisms set out in paragraph 3, the choice of the procedure shall be final and the investor shall not submit the same dispute to a different forum. 
Art.9.18.e): no claim may be submitted to the arbitration unless the disputing investor gives the disputing Party written waiver of any right to initiate before any competent court of the disputing Party with respect to any measure of the disputing Party alleged to constitute a breach referred to in paragraph 1. (except for proceedings for interim injunctive relief, not involving the payment of damages, before an administrative tribunal or court under the domestic laws and regulations of the disputing Party).</t>
  </si>
  <si>
    <t>Senegal*</t>
  </si>
  <si>
    <t>Republic of Korea, Japan and China Trilateral Investment Treaty</t>
  </si>
  <si>
    <t>The Preamble recognices that the Treaty objectives can be achieved without relaxing health, safety and environmental measures of general application; and that the investors’ compliance with the laws and regulations of a Contracting Party in the territory of which the investors are engaged in investment activities, will contribute to the economic, social and environmental progress;
Art.18.1: Each Contracting Party may take any measure: 
(a) which it considers necessary for the protection of its essential security interests (i) taken in time of war, or armed conflict, or other emergency in that Contracting Party orin international relations; or (ii) relating to the implementation of national policies or international agreements respecting the non-proliferation of weapons;
(b) in pursuance of its obligations under the United Nations Charter for the maintenance of international peace and security.</t>
  </si>
  <si>
    <t>One point is given for the recognition of compatibility between both objectives (the BIT's and health, safety and environment).
The mention in art.18 to international peace and security is too broad to be considered as protecting national public policy objectives.</t>
  </si>
  <si>
    <t>"The reference to the minimum standard of treatment under customary international law may raise the threshold of State liability and help to preserve States’ ability to adapt their policies to pursue public policy objectives.
The mention in art.18 to international peace and security is too broad to be considered as protecting national public policy objectives and, therefore, shouldn't be given 1 point."</t>
  </si>
  <si>
    <t>Viet Nam*</t>
  </si>
  <si>
    <t>Republic of Korea - Uruguay BIT</t>
  </si>
  <si>
    <t>Equatorial Guinea</t>
  </si>
  <si>
    <t>brr</t>
  </si>
  <si>
    <t>The Parties wish to achieve the objectives of the Agreement in a way consistent with the protection of healthcare, security and the environment and the promotion of consumer protection and internationally recognised labour rights
Art. 15. National Security Safeguards.</t>
  </si>
  <si>
    <r>
      <t xml:space="preserve">
</t>
    </r>
    <r>
      <rPr>
        <color rgb="FF000000"/>
      </rPr>
      <t>Although the list of public objectives of the Preamble doesn't mention sustainable development or human rights, it is close to one of our requirements for two points: "explicitly clarifies that the IIA objectives are not only about investment protection and promotion, but it is also intended to serve other public policy interests, such as sustainable development, human rights promotion, job creation, technology and know-how transfer, etc.".</t>
    </r>
  </si>
  <si>
    <t>Art. 2.3 qualifies the FET standard by reference to the minimum standard of treatment of aliens under customary international law (MST/CIL) and clarifies the obligations that the Parties assume through an open-ended list of of obligations.
15. Exceptions in cases of Security (measures considered necessary for the protection of its essential security interests and in pursuance of its obligations under the United Nations Charter for the maintenance of international peace and security.</t>
  </si>
  <si>
    <t>The reference to the minimum standard of treatment under customary international law may raise the threshold of State liability and help to preserve States’ ability to adapt their policies to pursue public policy objectives.
The mention in art.15 to international peace and security is too broad to be considered as protecting national public policy objectives and, therefore, shouldn't be given 1 point.</t>
  </si>
  <si>
    <t>Yes
11.10 This clause includes a list of measures limiting the available remedies to (a) a declaration of infrigement of the Agreement; (b) monetary damages; (c) restitution of property and (d) any other remedy agreed in common by both Parties</t>
  </si>
  <si>
    <t>No.
11.2.iii) UNCITRAL</t>
  </si>
  <si>
    <t>Yes
11.4. Condition the initiation of proceedings to the investor's waiver of any right to start/continue further proceedings</t>
  </si>
  <si>
    <t>4. Republic of Korea - Rwanda BIT</t>
  </si>
  <si>
    <t>"Desiring to achieve these objectives in a manner consistent with the protection of health, safety, and the environment and the promotion of consumer protection and internationally recognized labour rights"</t>
  </si>
  <si>
    <r>
      <t xml:space="preserve">
</t>
    </r>
    <r>
      <rPr>
        <color rgb="FF000000"/>
      </rPr>
      <t>Although the list of public objectives of the Preamble doesn't mention sustainable development or human rights, it is close to one of our requirements for two points: "explicitly clarifies that the IIA objectives are not only about investment protection and promotion, but it is also intended to serve other public policy interests, such as sustainable development, human rights promotion, job creation, technology and know-how transfer, etc.".</t>
    </r>
  </si>
  <si>
    <t>Art.2. "(...) 2.Each Contracting Party shall accord to investments of an investor of the other Contracting Party treatment in accordance with customary international law, including fair and equitable treatment and full protection and security. 3. For greater certainty, paragraph 2 prescribes the customary international law minimum standard of treatment of aliens as the minimum standard of treatment to be afforded to  investments of an investor of the other Contracting Party. The concepts of "fair and equitable treatment" and "full protection and security" do not require treatment in addition to or beyond that which is required by that standard, and do not create additional substantive rights. 
The obligation in paragraph 2 to provide: (a) "fair and equitable treatment" includes the obligation not to deny justice in criminal, civil, or administrative adjudicatory proceedings in accordance with the principle of due process embodied in the principal legal systems of the world; and (b) "full protection and security" requires each Party to provide the level of police protection required under customary international law."</t>
  </si>
  <si>
    <t>The reference in Art.2.2  to the minimum standard of treatment under customary international law may raise the threshold of State liability and help to preserve States’ ability to adapt their policies to pursue public policy objectives. Therefore, it is worth one point.
This article also includes an open-ended positive list of what has to be understood as FET treatment.</t>
  </si>
  <si>
    <t>No
Art.11.11: Arbitration awards shall be final and binding upon the parties to the dispute. Each Contracting Party shall, in its territory, make provision for the effective enforcement of awards made pursuant to this Article and shall carry out without delay any such award issued in a proceeding to which it is a party.
No. Art.10: forms of relief provided by the Agreement.</t>
  </si>
  <si>
    <t>Art.11.11 does not allow appeal mechanisms.
Art.10: with the Agreement of the parties to the dispute, ""the Agreement allows any other form of relief"". This clause opens the possibility of one Party exerting pressure on the other Party to accept the withdraw or amend of a measure.</t>
  </si>
  <si>
    <t>No
Art. 11.2. UNCITRAL rules</t>
  </si>
  <si>
    <t>Yes
Art.11.4 ". The consent under paragraph 3 only applies on the condition that (a) the investor waives in writing the right to initiate any other dispute settlement procedure with respect to the same dispute and withdraws from any such procedure in progress before its conclusion, if the investor submits the claim to arbitration on its own behalf; or (b) the investor and the investment waive in writing the right to initiate any other dispute settlement procedure with respect to the same dispute and withdraw from any such procedure in progress before its conclusion, if the investor submits the claim to arbitration on behalf of a juridical person of the Contracting Party in dispute that the investor owns or controls directly or indirectly".</t>
  </si>
  <si>
    <t>Art.11.4. conditions the initiation of the ISDS proceedings to the investor's waiver of any right to start proceedings under national courts or tribunals.</t>
  </si>
  <si>
    <t>Moldova</t>
  </si>
  <si>
    <t>5. Republic of Korea - Congo Republic BIT</t>
  </si>
  <si>
    <t>3. Unqualified FET standard, usual generic &amp; imprecise drafting, no detailing of obligation reach or application limits</t>
  </si>
  <si>
    <t>No
8.3.(c) UNCITRAL</t>
  </si>
  <si>
    <t>Interesting (see what 'interim injunctive relief' implies):
Art.8.4. The investor, notwithstanding that it may have submitted the dispute to the international arbitration under paragraph 3, may seek interim injunctive relief, not involving the payment of damages, before the judicial or administrative tribunals of the Contracting Party that is a party to the dispute for the preservation of its rights and interests.</t>
  </si>
  <si>
    <t>6. Republic of Korea - Peru FTA</t>
  </si>
  <si>
    <t xml:space="preserve">The Parties, resolved to:
- PROMOTE broad-based economic development in order to reduce poverty and generate opportunities for sustainable economic growth;
- CREATE new employment opportunities and effectively improve labor conditions and living standards in their respective territories;
- PROMOTE transparency and prevent and combat corruption, including bribery, and human rights violations-related rackets in international trade and investment;
- IMPLEMENT this Agreement in a manner consistent with environmental protection and conservation and basic human and fundamental rights protection and promote sustainable development;
Art.9.9.1: Nothing in this Chapter shall be construed to prevent a Party from adopting, maintaining, or enforcing any measure otherwise consistent with this Chapter that it considers appropriate to ensure that investment activity in its territory is undertaken in a manner sensitive to environmental concerns.
Art.9.9.2: The Parties recognize that it is inappropriate to encourage investment by relaxing their health, safety, or environmental measures. Accordingly, a Party should not waive or otherwise derogate from, or offer to waive or otherwise derogate from, such measures as an encouragement for the establishment, acquisition, expansion, or retention in its territory of an investment of an investor. </t>
  </si>
  <si>
    <t>The investment chapter of the FTA doesn't have a Preamble, so the FTA preamble is the text analyzed.
Art.9.9.1: circular argument (not considered in the evaluation of the agreement).
Art.9.9.2: 1 point when applied to the Preamble.</t>
  </si>
  <si>
    <t xml:space="preserve">Art.9.5.1: FET clause, limited to MST/CIL.
Art.9.5.2: The concepts of “fair and equitable treatment” and “full protection and security” in paragraph 1 do not require treatment in addition to or beyond that which is required by that
standard, and do not create additional substantive rights. The obligation in paragraph 1 to provide: (a) “fair and equitable treatment” includes the obligation not to deny justice in criminal, civil, or administrative adjudicatory proceedings in accordance with the principle of due process embodied in the principal legal systems of the world;
Art.9.9.1: Nothing in this Chapter shall be construed to prevent a Party from adopting, maintaining, or enforcing any measure otherwise consistent with this Chapter that it considers appropriate to ensure that investment activity in its territory is undertaken in a manner sensitive to environmental concerns.
Art.9.9.2: The Parties recognize that it is inappropriate to encourage investment by relaxing their health, safety, or environmental measures. Accordingly, a Party should not waive or otherwise derogate from, or offer to waive or otherwise derogate from, such measures as an encouragement for the establishment, acquisition, expansion, or retention in its territory of an investment of an investor. </t>
  </si>
  <si>
    <t>Art. 9.5.2: open ended, positive list.
Two points for the policy space safeguard included in the Preamble: "IMPLEMENT this Agreement in a manner consistent with environmental protection and conservation and basic human and fundamental rights protection and promote sustainable development";
Art.9.9.1: circular argument (not considered in the evaluation of the agreement).
Art.9.9.2: zero points (when applied to FET).</t>
  </si>
  <si>
    <t>Yes.
Art.9.9: The remedy shall be limited to one or both of the following: (i) payment of monetary damages and applicable interest; and (ii) restitution of property, in which case the award shall provide that the disputing Party may pay monetary damages and any applicable interest in lieu of restitution.</t>
  </si>
  <si>
    <t>No
Art.9.16.3.c) UNCITRAL Rules</t>
  </si>
  <si>
    <t>Yes.
Art.9.16.4: Once the investor has submitted the dispute to either the courts or administrative tribunals of the disputing Party or any of the arbitration mechanisms provided for in paragraph 3, the choice of the procedure shall be definitive and exclusive.
Yes.
Art.9.5.b.iii): requirement to waives its right to initiate any proceedings before any of the other dispute settlement fora referred to in paragraph 3 in relation to the matter under dispute.</t>
  </si>
  <si>
    <t>7. Republic of Korea - Jamaica BIT (MVP)</t>
  </si>
  <si>
    <t>When specifying the treaty objectives it doesn’t mention any public policy or general interest objectives.
Art.10.1: "Where a matter is governed simultaneously both by this Agreement and by another international agreement to which both Contracting Parties are parties, or by general principles of  international law, nothing in this Agreement shall prevent either Contracting Party or any of its investors who own investments in the territory of the other Contracting Party from taking advantage of whichever rules are the more favourable to his or its case"</t>
  </si>
  <si>
    <t>Art.10.1 is understood to be recognizing some policy space, as States can take advanatge of any other international agreement (to which both Parties are party) if they consider it more favourable.</t>
  </si>
  <si>
    <t>Art.2.3: "Investments of investors of either Contracting Party shall at all times be accorded fair and equitable treatment and shall enjoy full protection and security in the territory of the other Contracting Party" 
Art.10.1: "Where a matter is governed simultaneously both by this Agreement and by another international agreement to which both Contracting Parties are parties, or by general principles of  international law, nothing in this Agreement shall prevent either Contracting Party or any of its investors who own investments in the territory of the other Contracting Party from taking advantage of whichever rules are the more favourable to his or its case"</t>
  </si>
  <si>
    <t>Art.2.3: Unqualified FET standard, usual generic &amp; imprecise drafting, no detailing of obligation reach or application limits
Art.10.1 is understood to be recognizing some policy space, as States can take advanatge of any other international agreement (to which both Parties are party) if they consider it more favourable.</t>
  </si>
  <si>
    <t>No
Art.8.4. "The award made by ICSID shall be final and binding on the parties to the dispute. Each Contracting Party shall ensure
the recognition and enforcement of the award in accordance with its relevant laws and regulations"</t>
  </si>
  <si>
    <t>8. Republic of Korea - Libya</t>
  </si>
  <si>
    <t xml:space="preserve">When specifying the treaty objectives it doesn’t mention any public policy or general interest objectives.
Art.10.1: "Where a matter is governed simultaneously both by this Agreement and by another international agreement to which both Contracting Parties are parties, or by general  principles of international law, nothing in this Agreement shall prevent either Contracting Party or any of its investors from taking advantage of whichever rules are the more favourable to its case" </t>
  </si>
  <si>
    <t xml:space="preserve">Art.2.2: "Investments made by investors of each Contracting Party shall at all times be accorded fair and equitable treatment and shall enjoy full protection and security in the territory of the other Contracting Party"
Art.10.1: "Where a matter is governed simultaneously both by this Agreement and by another international agreement to which both Contracting Parties are parties, or by general  principles of international law, nothing in this Agreement shall prevent either Contracting Party or any of its investors from taking advantage of whichever rules are the more favourable to its case" </t>
  </si>
  <si>
    <t>Art.2.2: Unqualified FET standard, usual generic &amp; imprecise drafting, no detailing of obligation reach or application limits
Art.10.1 is understood to be recognizing some policy space, as States can take advanatge of any other international agreement (to which both Parties are party) if they consider it more favourable.</t>
  </si>
  <si>
    <t>No
Art.9.6: "The Arbitral Tribunal shall reach its decision by a majority of votes. Such decision shall be binding on each party. The award shall be enforced in accordance with domestic law"</t>
  </si>
  <si>
    <t>Yes
Art.9.3: "If any dispute cannot be settled within six (6) months from the date on which the dispute has been raised by either Party and if the investor of the other Contracting Party waives the rights to initiate any proceedings under paragraph 2 of this Article with respect to the same dispute, it shall, at the request of the investor of the other Contracting Party, be submitted to an ad hoc Arbitral Tribunal in accordance with the provisions of this Article"</t>
  </si>
  <si>
    <t>Art.9.3 conditions the initiation of the ISDS proceedings to the investor's waiver of any right to start proceedings under national courts of or tribunals.</t>
  </si>
  <si>
    <t>http://www.seco.admin.ch/themen/00513/00594/04638/?lang=en</t>
  </si>
  <si>
    <t>9. Republic of Korea - Lebanon BIT (MVP)</t>
  </si>
  <si>
    <t>Art.3.1: "Each Contracting Party shall ensure fair and equitable treatment within its territory of the investments of the other Contracting Party"</t>
  </si>
  <si>
    <t xml:space="preserve">Art.3.1: Unqualified FET standard, usual generic &amp; imprecise drafting, no detailing of obligation reach or application limits
</t>
  </si>
  <si>
    <t>No
Art.8.3: " The awards of arbitration shall be final and binding on both parties to the dispute. Each Contracting Party shall carry out without delay any such award and such award shall be enforced in accordance with domestic law"</t>
  </si>
  <si>
    <t>Yes
Art. 8.2: "(...) The choice made as per subparagraphs a) [domestic courts], b) [ICSID], c) [Arbitration of the Intenational Chamber of Commerce] and d) [UNCITRAL rules] herein above is final"</t>
  </si>
  <si>
    <t>Art.8.2 impedes the investor to submit for resolution under courts of Justice (or administrative tribunals) the same investment dispute that has been submitted under ISDS arbitrations.</t>
  </si>
  <si>
    <t>10. Republic of Korea - Costa Rica BIT</t>
  </si>
  <si>
    <t xml:space="preserve">When specifying the treaty objectives it doesn’t mention any public policy or general interest objectives.
Art.10.1: Where a matter is governed simultaneously both by this Agreement and by another international agreement to which both Contracting Parties are parties, or by general principles of international law, nothing in this Agreement shall prevent either Contracting Party or any of its investors from taking advantage of whichever rules are the more favourable to its case. </t>
  </si>
  <si>
    <t xml:space="preserve">Art.2.2 and art.3.1: Unqualified FET standard, usual generic &amp; imprecise drafting, no detailing of obligation reach or application limits
Art.10.1: Where a matter is governed simultaneously both by this Agreement and by another international agreement to which both Contracting Parties are parties, or by general principles of international law, nothing in this Agreement shall prevent either Contracting Party or any of its investors from taking advantage of whichever rules are the more favourable to its case. </t>
  </si>
  <si>
    <t>Art.3.4: 4. Nothing in this Article shall be construed so as to oblige one Contracting Party to extend to investments of investors of the other Contracting Party deductions, fiscal exemptions or any other similar advantages resulting from double taxation agreements or any other agreement regarding tax matters concluded by one Contracting Party and any third State. 
Art.10.1 is understood to be recognizing some policy space, as States can take advanatge of any other international agreement (to which both Parties are party) if they consider it more favourable.</t>
  </si>
  <si>
    <t>Morocco*</t>
  </si>
  <si>
    <t>11. Republic of Korea - Guatemala BIT</t>
  </si>
  <si>
    <t xml:space="preserve">Art.2.2, art.3.1 and art.3.2: Unqualified FET standard, usual generic &amp; imprecise drafting, no detailing of obligation reach or application limits
Art.10.1: Where a matter is governed simultaneously both by this Agreement and by another international agreement to which both Contracting Parties are parties, or by general principles of international law, nothing in this Agreement shall prevent either Contracting Party or any of its investors from taking advantage of whichever rules are the more favourable to its case. </t>
  </si>
  <si>
    <t>Art.3.3: If one of the Contracting Parties grants special advantages to the investors of any third State by virtue of an agreement relative to the establishment of a free trade zone, a customs union, a common market, an economic organization or by virtue of a double taxation agreement, such Contracting Party shall not be obliged to grant those advantages to the investors of the other Contracting Party. 
Art.10.1 is understood to be recognizing some policy space, as States can take advanatge of any other international agreement (to which both Parties are party) if they consider it more favourable.</t>
  </si>
  <si>
    <t>12. Republic of Korea - Mexico BIT</t>
  </si>
  <si>
    <t xml:space="preserve">Art.3.3: This Agreement shall not be applicable to tax measures. Nothing in this Agreement shall affect the rights and obligations of either Contracting Party derived from any tax convention. In the event of any inconsistency between the provisions of this Agreement and any tax convention, the provisions of the latter shall prevail. </t>
  </si>
  <si>
    <t>Art.2.2: Unqualified FET standard, usual generic &amp; imprecise drafting, no detailing of obligation reach or application limits</t>
  </si>
  <si>
    <t>No
Art.8.4.c.: UNCITRAL Rules</t>
  </si>
  <si>
    <t xml:space="preserve">Yes
Art.8.6-8: A disputing investor may submit a claim to arbitration only if he consents to arbitration in accordance with the procedures set out in this Agreement and waives his right to initiate before any administrative tribunal or court under the law of a Contracting Party, or other dispute settlement procedures, any proceedings with respect to the measure of the disputing Contracting Party that is alleged to be a breach of this Agreement.
Art.8.9: the investor concerned that submits a claim to arbitration may initiate proceedings for injunctive, declaratory or other extraordinary relief, not involving the payment of damages, before an administrative tribunal or court under the law
of the disputing Contracting Party. </t>
  </si>
  <si>
    <t>Kyrgyzstan</t>
  </si>
  <si>
    <t>LUXEMBOURG (BELGO-LUXEMBOURG UNION)</t>
  </si>
  <si>
    <t>Ecuador</t>
  </si>
  <si>
    <t>2 (and 4). Belgo-Luxembourg Union - Côte d'Ivoire BIT</t>
  </si>
  <si>
    <t>https://www.admin.ch/opc/fr/classified-compilation/0.97.html#0.975</t>
  </si>
  <si>
    <t xml:space="preserve">Art. 10.1: Any dispute relating to investments between an investor of one Party Contracting and the other Contracting Party is subject to the competent court agreed between parties to the dispute. If there is no agreement about the competence, the resto of the article is applied (ISDS).
Art. 10.3: within six months of its notification , the dispute is subject to the option of the investor , either to the competent jurisdiction of the State where the investment was made, or to international arbitration. To this end, each Contracting Party agrees in advance and irrevocably to the that any dispute be submitted to arbitration. Such consent implies that each Party Contracting waives to require the exhaustion of administrative remedies or judiciary .
Art.10.4: If recourse to international arbitration , the dispute is submitted to one of the organizations of Arbitration at the choice of the investor: CIADI, other under UNCITRAL rules, International Chamber Commerce, Stockholm Chamber of Commerce.
</t>
  </si>
  <si>
    <t xml:space="preserve">Madagascar </t>
  </si>
  <si>
    <t xml:space="preserve">BIT </t>
  </si>
  <si>
    <t>3 (and 5). Belgo-Luxembourg Union - Bosnia Herzegovina BIT</t>
  </si>
  <si>
    <t xml:space="preserve">Yes (FR) </t>
  </si>
  <si>
    <t>Unqualified FET standard, usual generic &amp; imprecise drafting, no detailing of obligationreach or application limits</t>
  </si>
  <si>
    <t>When specifying the treaty objectives it doesn’t mention any public policy or general interest objectives. 
Article 5 and 6 recognise the State's right to regulate to establish labour and environmental standards, state as inappropriate to override them to promote investment (ensuring the parties do not waive or derogate such legislation) and reaffirm their commitment with international obligations.
Article 14 states that the provisions of the agreement shall not in any way limit the right of either Contracting Party to apply prohibitions or restrictions of any kind or take any other action, which is directed to the protection of its essential security interests, or to the protection of public health or the prevention of diseases and pests in animals or plants.</t>
  </si>
  <si>
    <t>It should be given 2 points:
- Art. 14: recognizes the right to regulate and mentions public health.
- It reafirms the Parties commitment with international obligations (labour and environmental).
Art.5 and 6 recognize the right to regulate mentioning labour and environmental standards, but through ambiguous language: 1 point (when applied to the Preamble).</t>
  </si>
  <si>
    <t>Kosovo</t>
  </si>
  <si>
    <t>Art.3.1: Unqualified FET standard, usual generic &amp; imprecise drafting, no detailing of obligation reach or application limits.
Article 5 and 6: 
- recognise the right of each Contracting Party to establish its own levels of domestic environmental and labour protection, develop environmental and labour policies and priorities, and to adopt or modify accordingly its environmental and labour legislation, each Contracting Party shall strive to [...] continue to improve this legislation.
- recognise that it is inappropriate to encourage investment by relaxing domestic labour/environmental legislation; shall strive to ensure that it does not waive or otherwise derogate from such legislation as an encouragement for the establishment, maintenance or expansion in its territory of an investment.
- reaffirm their commitments under the international environmental and labour agreements, which they have accepted and shall strive to ensure that such commitments are fully recognised and implemented by their domestic legislation.
Article 14 states that the provisions of the agreement shall not in any way limit the right of either Contracting Party to apply prohibitions or restrictions of any kind or take any other action, which is directed to the protection of its essential security interests, or to the protection of public health or the prevention of diseases and pests in animals or plants.</t>
  </si>
  <si>
    <t>- No special value is given to the clauses that state as “inappropriate” to “override environmental regulation to promote or protect investment” or to the compromise to “ensure that parties do not waive or derogate such legislation”.
- The language of art.14 is stronger: the mention to "public health" plus the recognition of the State's right to regulates deserves 2 points.</t>
  </si>
  <si>
    <t>Confirm with CGD that they don't have any problem including Kosovo in the analysis</t>
  </si>
  <si>
    <t>https://www.admin.ch/opc/fr/classified-compilation/20112337/index.html</t>
  </si>
  <si>
    <t>EFTA-Ukraine</t>
  </si>
  <si>
    <t>Yes
8.2: Once the investor has submitted the dispute to the competent court of the Contracting Party concerned or to the ICSID, the choice of one of the two procedures shall be final.
Yes
Addendum Article 8: It's mutually understood that the People's Republic of China requires that the investor concerned exhausts the domestic administrative review procedure specified by the laws and regulations of the People's Republic of China, before submission of the dispute to internationa arbitration under Article 8, paragraph 2. The People's Republic of China declares that such procedure will take a maximum period of three months.</t>
  </si>
  <si>
    <t>7. Belgo-Luxembourg Union - Lybia BIT (MVP)</t>
  </si>
  <si>
    <t xml:space="preserve">Yes </t>
  </si>
  <si>
    <t>Mexico*</t>
  </si>
  <si>
    <t>Mozambique*</t>
  </si>
  <si>
    <t>Gambia</t>
  </si>
  <si>
    <t>NETHERLANDS</t>
  </si>
  <si>
    <t>1. The Netherlands-Zambia BIT</t>
  </si>
  <si>
    <t xml:space="preserve">When specifying the treaty objectives it doesn’t mention any public policy or general interest objectives. </t>
  </si>
  <si>
    <t>Art.3.1: Unqualified FET standard, usual generic &amp; imprecise drafting, no detailing of obligation reach or application limits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</si>
  <si>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 10.3.B: UNCITRAL</t>
  </si>
  <si>
    <t>2 (y 4). The Netherlands-Burundi BIT</t>
  </si>
  <si>
    <t>http://www.state.gov/e/eb/ifd/bit/117402.htm</t>
  </si>
  <si>
    <t>The Parties recognise that an agreement relating to the access of such investments is by nature a stimulus for capital and technology flows as well as economic development; and that the Parties are unanimous that the objectives of the Treaty can be achieved without impairing measures relating to the protection of health, security and the environment</t>
  </si>
  <si>
    <t>One point is given for the recognition of compatibility between both objectives (the BIT's and health, safety and environment).
In our opinion, technology flows (in the same way as economic development) shouldn't be considered directly as a pro-development issue, as it can perfectly happen without having a positive impact on the sustainable development of the countries population (specially the most vulnerable sectors).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</si>
  <si>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Yes
Art. 9.2.c) UNCITRAL</t>
  </si>
  <si>
    <t>3 (and 5). The Netherlands-Algeria BIT</t>
  </si>
  <si>
    <t>The Parties recognise that an agreement relating to the access of such investments is by nature a stimulus for capital and technology flows as well as economic development</t>
  </si>
  <si>
    <t>JP: in my opinion, technology flows (in the same way as economic development) shouldn't be considered directly as a pro-development issue, as it can perfectly happen without having a positive impact on the sustainable development of the countries population (specially the most vulnerable sectors).</t>
  </si>
  <si>
    <t>6 (and 7). The Netherlands - Benin  BIT (MVP)</t>
  </si>
  <si>
    <t xml:space="preserve">When specifying the treaty objectives it doesn’t mention any public policy or general interest objectives. 
</t>
  </si>
  <si>
    <t>Art.4. "En ce qui concerne les taxes, droits et charges, ainsi que les déductions et exonérations fiscales, chaque Partie Contractante accordera aux ressortissants de l'autre Partie Contractante ayant entrepris quelque activité économique sur son territoire, un traitement qui ne sera pas moins favorable que celui qu'elle accorde à ses propres ressortissants ou à ceux d'un État tiers se trouvant dans les mêmes conditions, en tout cas le traitement qui soit le plus favorable aux ressortissants concernés. Il ne sera cependant pas tenu compte, dans ce contexte, des avantages fiscaux particuliers accordés par ladite Partie Contractante: a) en vertu d'une convention tendant à éviter la double imposition; ou b) du fait de sa participation à une union douanière, à une union économique à une union monétaire ou à une institution analogue; ou bien c) sur la base de la réciprocité avec un État tiers.</t>
  </si>
  <si>
    <t>Art.3.1:" Chaque Partie Contractante s'engage :  à assurer un traitement juste et équitable des investissements effectués par des ressortissants de l'autre Partie Contractante; et à ne pas entraver, par des mesures déraisonnables ou discriminatoires, le fonctionnement, la gestion, l'entretien, l'utilisation, la jouissance ou la cession de ces investissements pour lesdits ressortissants."</t>
  </si>
  <si>
    <t xml:space="preserve">Unqualified FET standard, usual generic &amp; imprecise drafting, no detailing of obligation reach or application limits.
</t>
  </si>
  <si>
    <t>Interesting: this BIT has all its ISDS rules concentrated in one short article, with no reference to the usual content of these provisions.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</si>
  <si>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</si>
  <si>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Colombia*</t>
  </si>
  <si>
    <t xml:space="preserve">No
Art. 9: "Chacune des Parties Contractantes consent à soumettre tout différend surgissant entre une Partie Contractante et un ressortissant de l'autre Partie Contractante au sujet d'un investissement effectué par ce ressortissant sur le territoire de l'autre Partie Contractante, au Centre international pour le règlement des différends relatifs aux investissements, en vue d'un règlement par conciliation ou arbitrage, conformément à la Convention sur le règlement des différends relatifs aux investissements entre États et ressortissants d'autres États, ouverte à la signature le 18 mars 1965 à Washington. </t>
  </si>
  <si>
    <t>When there is a dispute between a investor from a Contracting Party and the other Contrating Party, the only option provided is attending to the ICSID.</t>
  </si>
  <si>
    <t>8. The Netherlands - Malawi BIT (MVP)</t>
  </si>
  <si>
    <t>Rwanda*</t>
  </si>
  <si>
    <t>When specifying the treaty objectives it doesn’t mention any public policy or general interest objectives. 
FET is mention in the preamble</t>
  </si>
  <si>
    <t>Art.3.1: "Each Contracting Party shall ensure fair and equitable treatment of the investments of nationals of the other Contracting Party and shall not impair, by unreasonable or discriminatory measures, the operation, management, maintenance, use, enjoyment or disposal thereof by those nationals. Each Contracting Party shall accord to such investments full physical security and protection"</t>
  </si>
  <si>
    <t xml:space="preserve">Unqualified FET standard, usual generic &amp; imprecise drafting, no detailing of obligation reach or application limits.
</t>
  </si>
  <si>
    <t>No
Art.9: "Each Contracting Party hereby consents to submit any legal dispute arising between that Contracting Party and a national of the other Contracting Party concerning an investment of that national in the territory of the former Contracting Party to the International Centre for Settlement of Investment Disputes for settlement by conciliation or arbitration under the Convention on the Settlement of Investment Disputes between States and Nationals of other States, opened for signature at Washington on 18 March 1965. A legal person which is a national of one Contracting Party and which before such a dispute arises is controlled by nationals of the other Contracting Party shall, in accordance with Article 25 (2) (b) of the Convention, for the purpose of the Convention be treated as a national of the other Contracting Party"</t>
  </si>
  <si>
    <t>9. The Netherlands - Dominican Republic BIT (MVP)</t>
  </si>
  <si>
    <t>"Recognising that the development of economic and business tics will promote internationally accepted labour standards; Considering that these objectives can he achieved without undermining policies with respect to health, social security and the environment; 
FET is mentioned in the preamble</t>
  </si>
  <si>
    <t xml:space="preserve">The preamble recognizes, through ambiguous language, the parties' right to regulate.
Art.4: "With respect to taxes, fees, charges and to fiscal deductions and exemptions, each Contracting Party shall accord to nationals of the other Contracting Party who are engaged in any economic activity in its territory, treatment not less favourable than that accorded to its own nationals or to those of any third State who are in the same circumstances, whichever is more favourable to the nationals concerned. For this purpose, however, any special fiscal advantages accorded by that Party, shall
!lot be taken into account: a) under an agreement to avoid double taxation; or b) by virtue of its participation in a customs union, economic union or similar institution; or c) on the basis of reciprocity with a third State. </t>
  </si>
  <si>
    <t>Art. 3.1. "Each Contracting Party shall ensure fair ami equitable treatment of the investments of nationals of the other Contracting Party and shall not impair, by unreasonable or discriminatory measures, the operation, management, maintenance, use, enjoyment or disposal thereof by those nationals. Each Contracting Party shall accord to such investments full physical security and protection"</t>
  </si>
  <si>
    <t>No
Art.9.4: " The arbitral awards shall be final and binding on the parties to the dispute and shall be executed under the laws of the Contracting Party in whose territory the investment was made"</t>
  </si>
  <si>
    <t>Art.9.4 does not allow appeal mechanisms</t>
  </si>
  <si>
    <t>10. The Netherlands - Nicaragua BIT</t>
  </si>
  <si>
    <t xml:space="preserve">Interesting: the Preamble includes a mention to the FET treatment.
Art.4 establishes an "equitable fiscal clause". The policy space included in that clause cannot be considered enough as to deserve 1 point. </t>
  </si>
  <si>
    <t>11. The Netherlands - Uganda</t>
  </si>
  <si>
    <t>Interesting: the Preamble includes a mention to the FET treatment.
Art.4 establishes an ""equitable fiscal clause"". The policy space included in that clause cannot be considered enough as to deserve 1 point.</t>
  </si>
  <si>
    <t>12. The Netherlands - Guatemala BIT</t>
  </si>
  <si>
    <t>Interesting: the Preamble includes a mention to the FET treatment.
Art.5 establishes an ""equitable fiscal clause"". The policy space included in that clause cannot be considered enough as to deserve 1 point.</t>
  </si>
  <si>
    <t>Art.4.1: Unqualified FET standard, usual generic &amp; imprecise drafting, no detailing of obligation reach or application limits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</si>
  <si>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Art.10.c): UNCITRAL Rules.</t>
  </si>
  <si>
    <t>Related with UNCITRAL rules (art.10.c): the fact that the improvement in transparency and openness would only happen if the claimant decides so, greatly reduces the relevance of the reform. In this sense, this clause alone shouldn't be considered as a relevant improvement.</t>
  </si>
  <si>
    <t>NEW ZEALAND</t>
  </si>
  <si>
    <t>1 (and 3). New Zealand - Malaysia FTA</t>
  </si>
  <si>
    <t>The FTA Preamble states that they are "aware that economic development, social development and environmental protection are components of sustainable development and that free trade agreements can play an important role in promoting sustainable development" and affirm "the rights of their Governments to regulate in order to meet national policy objectives". Art. 1.2 (FTA's objectives) doesn't mention any non-commercial objective.
The Preamble of the Investment Chapter states that "The objectives of this Chapter are to: (a) encourage and promote the open flow of investment between the Parties on investment-related matters; (b) to create a favourable environment for investors of the other Party and their investments; and (c) provide for protection of investors of the other Party and their investments within each Party’s territory. 
Article 15: Nothing in this Chapter shall be construed to prevent a Party from adopting, maintaining, or enforcing any measure otherwise consistent with this Chapter that it considers appropriate to ensure that investment activity in its territory is undertaken in a manner sensitive to environmental concerns.</t>
  </si>
  <si>
    <t>The Investment Chapter has a Preamble with the objectives of the chapter specified, so that has to be the text analyzed, except for dispositions that provide interpretations rules for the whole treaty. The FTA Preamble recognizes the right to regulate, but without mentioing sustainable development: 1 point.
The conditions of art.15 partly empties the content of the safeguard clause: it is a circular argument and, therefore, will no be taken into account in the analysis.</t>
  </si>
  <si>
    <t>Article 10. Minimum Standard of Treatment
The FET clause clarifies with an open-ended definition the States' obligations under this clause (not to deny justice in any legal or administrative proceedings).
Article 15: Nothing in this Chapter shall be construed to prevent a Party from adopting, maintaining, or enforcing any measure otherwise consistent with this Chapter that it considers appropriate to ensure that investment activity in its territory is undertaken in a manner sensitive to environmental concerns.</t>
  </si>
  <si>
    <t xml:space="preserve">By using "require" it has to be understood as "open definition" of FET obligations (US FTA's uses "includes").
The conditions of art.15 partly empties the content of the safeguard clause: it is a circular argument and, therefore, cannot be taken into account as a positive measure (not as a 2, in any case). </t>
  </si>
  <si>
    <t xml:space="preserve">Yes
29. Awards: this Article provides a closed list of possible remedies after a settlement. The available remedies are monetary damages and applicable interest, the restitution of property and Tribunal and attorney costs.
This Article excludes punitive damages from the available remedies.
26. Within 60 days, the Agreement shall be interpreted jointly by both Parties, which will become binding for the Tribunal settling a dispute.
</t>
  </si>
  <si>
    <t>Yes
28. Transparency of Arbitral Proceedings: 
1. Subject to paragraph 2, the disputing Party may make publicly available the tribunal awards and decisions as well as its written submissions to the Tribunal
No
21.1.b UNCITRAL</t>
  </si>
  <si>
    <t>Yes
21.1 resort to one of the fora under subparagraphs (a) to (c) shall exclude resort to the others.
21.7 Once a dispute has been submitted to international arbitration in accordance with this Section, the disputing investor waives its right to initiate or continue before any competent court or tribunal of a Party, or other dispute settlement procedures, any further proceedings with respect to the same dispute.</t>
  </si>
  <si>
    <t xml:space="preserve">Art.60 fits with: "Allow the State Parties to issue binding interpretations on how the provisions should be interpreted"
</t>
  </si>
  <si>
    <t>2 (and 4). ASEAN-New Zealand-Australia FTA</t>
  </si>
  <si>
    <t>Art.6 mentions the minimum standard of treatment under customary international law (MST/CIL) and clarifies with an open-ended definition the States' obligations under this clause (not to deny justice in any legal or administrative proceedings)</t>
  </si>
  <si>
    <t>No.
Art. 23.2: Arbitrators shall have expertise or experience in public international law, international trade or international investment rules, and be independent of, and not be affiliated with or take instructions from the disputing Party, the nondisputing Party, or disputing investor.
Art. 23.5: The disputing parties may establish rules relating to expenses incurred by the tribunal, including arbitrators’ remuneration.</t>
  </si>
  <si>
    <t xml:space="preserve">Although art.23.2 is better than nothing, I think it doesn't fulfill our criteria (prohibitions of double dipping as lawyers and arbitrators or the introduction of a code of conduct for arbitrators) as the institutional safeguards of independence are missing. 
On the other hand, the ruling of arbitrators remuneration is one of the desired criteria, but this BIT leaves it open to the parties to decide, which is still not good enough.
</t>
  </si>
  <si>
    <t>Yes
Art. 28.3: a tribunal may not award punitive damages (moderate the remedial powers of tribunals)
Art. 27.3: allow parties to issue binding interpretations of the treaty.</t>
  </si>
  <si>
    <t>3 (and 6). New Zealand - China FTA</t>
  </si>
  <si>
    <t>The FTA's Preamble upholds "the rights of their governments to regulate in order to meet national policy objectives, and preserving their flexibility to safeguard the public welfare" and reminds "that economic development, social development and environmental protection are interdependent and mutually reinforcing components of sustainable development and that closer economic partnership can play an important role in promoting sustainable development". 
ART.2 (FTA'S objectives) doesn't mention any non-commercial objetctive.
The FTA's Investment Chapter on its art. 136 stablishes the Chapter's objectives and does not mention any public policy or general interest objectives.</t>
  </si>
  <si>
    <t xml:space="preserve">The Investment Chapter has a Preamble with the objectives of the Chapter specified, so that has to be the text analyzed. Therefore, following the methodology, the FTA's Preamble text would only be considered if it included any interpretation rule that applied to the entire treaty. 
We have considered that the mention to the "right to regulate" and "to preserve the flexibility to safeguard the public welfare" can guied the interpretation of the treaty and, as a consequence, deserves 1 point (alls into the second type of 1 point situations: clear recognition of the right to regulate but no mention to sustainable development or similar).
</t>
  </si>
  <si>
    <t>Article 143. Fair and Equitable Treatment: 
1. FET clause must be interpreted in accordance with commonly accepted rules of international law. 
2. FET clause includes an open-ended list of obligations (not denied justice or treated unfairly or inequitably in any legal or administrative proceeding).</t>
  </si>
  <si>
    <t>This clause fails to make a reference to the "minimum standard of treatment under customary international law" that could raise the threshold of State liability and help to preserve States’ ability to adapt their policies to pursue public policy objectives.
In any case the open-ended list of obligations grants 1 point.</t>
  </si>
  <si>
    <r>
      <t xml:space="preserve">Yes
158. Awards: this Article provides a closed list of possible remedies after a settlement. The available remedies are monetary damages and applicable interest, the restitution of property and Tribunal and attorney costs.
This Article excludes punitive damages from the available remedies.
</t>
    </r>
    <r>
      <rPr/>
      <t>155. Interpretation of Agreement
Within 60 days, the Agreement shall be interpreted jointly by both Parties, which will become binding for the Tribunal settling a dispute</t>
    </r>
  </si>
  <si>
    <t>Art. 155 fits in "Allow the State Parties to issue binding interpretations on how the provisions should be interpreted"</t>
  </si>
  <si>
    <t>Yes.
157. Publication of Information and Documents Relating to Arbitral Proceedings
No
153.1.(b) UNCITRAL</t>
  </si>
  <si>
    <t>Yes
153.3 withdrawal from domestic court is a condition for submission to international dispute settlement 
Yes
153.2. the state party may require the investor concerned to go through any applicable domestic administrative review procedures specified by the laws and regulations of the state party, which may not exceed 3 months, before the submission of the claim to arbitration under international arbitration</t>
  </si>
  <si>
    <t>Review art.153.2 to ensure it deserves a "Yes"</t>
  </si>
  <si>
    <t>7. New Zealand - Thailand</t>
  </si>
  <si>
    <t>Preamble: "Affirming the rights of their governments to regulate in order to meet national policy objectives; Aware that closer social and political relationships and economic partnerships can play an important role in promoting sustainable development. 
Art.1 (of the FTA): General objectives: no non-comercial objective is included.
Art. 9.1 (objectives of the Investment Chapter): no non-comercial agreement is mentioned.
Art.15.2 (of Chapter 15): subject to the requirement that such measures are not applied in a manner which would constitute a means of arbitrary or unjustifiable discrimination between the Parties where like conditions prevail, or a disguised restriction on trade in services, nothing in this Agreement shall be construed to prevent the adoption or enforcement by a Party of measures: (b) necessary to protect human, animal or plant life or health; (f) relating to the conservation of exhaustible natural resources if such measures are made effective in conjunction with restrictions on domestic production or consumption; (g) inconsistent with the requirement for national treatment provided that the difference in treatment is aimed at ensuring the equitable or effective imposition or collection of direct taxes in respect of services or service suppliers of the other Party.
Art.15.8: Provided that such measures are not used as a means of arbitrary or unjustified discrimination against persons of the other Party or as a disguised restriction on trade in goods and services or investment, nothing in this Agreement shall preclude the adoption by New Zealand of measures it deems necessary to accord more favourable treatment to Maori in respect of matters covered by this Agreement including in fulfilment of its obligations under the Treaty of Waitangi.</t>
  </si>
  <si>
    <t xml:space="preserve">The Investment Chapter has a Preamble with the objectives of the chapter specified, so that has to be the text analyzed, except for dispositions that provide interpretations rules for the whole treaty. The FTA Preamble recognizes the right to regulate, but without mentioing sustainable development: 1 point. The mention to the awareness about sustainable development is not enough to deserve extra point.
Art.15.2 (and 15.8) is worth 2 points under our methodology as we are considering that the reference to "protection of human life or health" and to the "conservation of living or non-living exhaustible natural resources" is sufficiently related with development policy objectives. We are considering that the conditions imposed to the right to regulate in art.15 (that measures don't constitute a means of arbitrary and unjustificable discrimination or a disguised restriction on trade and investment) are reasonable and compatible with the recognition of the policy space needed for promoting sustainable development.
Interesting: ARTICLE 15.6 (Chapter 15): Measures for Macro-Economic and Financial Stability Notwithstanding any other provision of this Agreement, a Party shall not be prevented from taking measures for prudential reasons, including for the protection of investors, depositors, policy holders or persons to whom a fiduciary duty is owed by a financial service supplier, or to ensure the integrity and stability of the financial system or the stability of the macroeconomy.
ARTICLE 15.7. Taxation Measures: 1. Except as provided in this Article, nothing in this Agreement shall apply to taxation measures. </t>
  </si>
  <si>
    <t>This FTA has omitted the FET clause.</t>
  </si>
  <si>
    <t>In the methodology, the omission of the FET clause is given 1 point</t>
  </si>
  <si>
    <t>Yes.
Art.15.7.4: Any tribunal established under Article 9.16 (ISDS) shall accept a decision of the Parties as to whether the measure in question is a taxation measure.</t>
  </si>
  <si>
    <t>No.
Art.9.16.2.b) UNCITRAL Rules</t>
  </si>
  <si>
    <t>NORWAY</t>
  </si>
  <si>
    <t>1 (and 4) EFTA-Ukraine FTA</t>
  </si>
  <si>
    <r>
      <t xml:space="preserve">The FTA Preamble: 
- "reaffirms commitment to democracy, human rights and fundamental  political and economic freedoms in accordance with their obligations under international law, including principles and objectives set out in the United Nations Charter and the Universal Declaration of Human Rights";  
- "their commitment to economic and social development, the protection of health and safety, and the respect for the fundamental rights of workers, including the principles set out in the ILO Conventions"; 
- "aims to create new employment opportunities, and improve health and living standards in their respective territories"; 
- </t>
    </r>
    <r>
      <rPr>
        <b/>
      </rPr>
      <t>"is determined to implement this Agreement with the objectives to preserve and protect the environment and to ensure the use of natural resources in accordance with the objective of sustainable development"</t>
    </r>
    <r>
      <t>; 
- "affirms their commitment to the rule of law, to prevent and combat corruption in international trade and investment and to promote the principles of transparency and good governance"; 
- "acknowledges the significance of responsible corporate conduct and its contribution to sustainable economic development and affirming their support to efforts for the promotion of relevant international standards".
Art. 1.1 (FTA' objectives) doesn't include any non-commercial objective.
4.8.1: Nothing in this Chapter shall be construed to prevent a Party from adopting, maintaining or enforcing any measure consistent with this Chapter that is in the public interest, such as measures to meet health, safety or environmental concerns or reasonable measures for prudential purposes.</t>
    </r>
  </si>
  <si>
    <t>As the Investment Chapter doesn't include a Preamble, the FTA Preamble has to be the text analyzed. When it says that: "is determined to implement this Agreement with the objectives to preserve and protect the environment and to ensure the use of natural resources in accordance with the objective of sustainable development" it is stablishing the mandate to make both objectives compatible.
This case falls into:
- the example given for 2 points' cases ('the treaty is meant to be in line with the parties' international sustainable development or human rights obligations').
The conditions of art.4.8 partly empties the content of the safeguard clause: it is a circular argument and, therefore, will not be taken into account for the analysis.</t>
  </si>
  <si>
    <t>Art. 4.3: FET clause.
Art. 4.8.1 Nothing in this Chapter shall be construed to prevent a Party from adopting, maintaining or enforcing any measure consistent with this Chapter that is in the public interest, such as measures to meet health, safety or environmental concerns or reasonable measures for prudential purposes.</t>
  </si>
  <si>
    <t xml:space="preserve">The conditions of art.4.8 partly empty the content of the safeguard clause: it is a circular argument and, therefore, should be analyzed in the context of the rest of the Chapter. In this case, it deserves a zero as there is no other positive content to consider. </t>
  </si>
  <si>
    <t>This Agreement does not have Investor-State Dispute Settlement provisions</t>
  </si>
  <si>
    <t>This score has to be interpreted as 2 out of 4 and not 2 out of 6.</t>
  </si>
  <si>
    <t>2 (and 5, 7) Norway - Peru BIT</t>
  </si>
  <si>
    <t>No
9.2.b) UNCITRAL</t>
  </si>
  <si>
    <t xml:space="preserve"> Norway - Chile BIT</t>
  </si>
  <si>
    <t>Yes
8.2 Once the investor has submitted the dispute to the competent tribunal of the Contracting Party in whose territory the investment was made or to international arbitration the election of one or the other procedure will be final.</t>
  </si>
  <si>
    <t>POLAND</t>
  </si>
  <si>
    <t>1 (and 4, 7, 10) Poland - Iran, Islamic Republic of BIT</t>
  </si>
  <si>
    <t>Yes
11.3. The arbitration shall be conducted according to the arbitration rules of the United Nations Commission on International Trade Law (UNCITRAL)</t>
  </si>
  <si>
    <t>Interesting: the only option for international Arbitration is UNCITRAL!!! (No ICSID)</t>
  </si>
  <si>
    <t>Yes
Art. 11.4: A dispute primarily referred to the competent courts of the Contracting Party in whose territory the investment is made, as long as it is pending, cannot be referred to arbitration save with the parties agreement; and in the event that a final judgement is rendered it cannot be referred to arbitration.</t>
  </si>
  <si>
    <t xml:space="preserve">This case is slightly different to the Austria-Tajikistan BIT, where we considered that it doesn't comply with our requirements of subsidiarity. Here, while proceedings are pending in national courts there is a waiver for the referral to international arbitration. </t>
  </si>
  <si>
    <t>Poland - Chile BIT</t>
  </si>
  <si>
    <t>No
8.2.c) UNCITRAL</t>
  </si>
  <si>
    <t>Yes
8.3 Initiation of proceedings under national courts or international arbitration, implies a waiver of the right to initiate proceedings under any other proceedings</t>
  </si>
  <si>
    <t>2 (and 5,8, 11) Poland - Bangladesh BIT</t>
  </si>
  <si>
    <t>Art.3.2: Unqualified FET standard, usual generic &amp; imprecise drafting, no detailing of obligation reach or application limits</t>
  </si>
  <si>
    <t>No
7.2. UNCITRAL</t>
  </si>
  <si>
    <t>3 (and 6,9,12) Poland - Jordan BIT</t>
  </si>
  <si>
    <t>The preamble, when specifying the treaty objectives, doesn’t mention any public policy or general interest objectives. 
Art.9.1: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</si>
  <si>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Art.9.1: the statement that Parties (and investors) can take advantage of whichever international agreement is more favourable to his case could be interpreted as recognizing certain policy space for States and a call for Parties to balance interests.</t>
  </si>
  <si>
    <t>Art.3.2: Unqualified FET standard, usual generic &amp; imprecise drafting, no detailing of obligation reach or application limits
Art.9.1: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</si>
  <si>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PORTUGAL</t>
  </si>
  <si>
    <t>1. Portugal - Jordan BIT</t>
  </si>
  <si>
    <t>Preamble: "Concordando que um enquadramento estável para o
investimento irá maximizar uma efectiva utilização dos
recursos económicos e melhorar os níveis de qualidade
de vida"</t>
  </si>
  <si>
    <t>The score should be zero. It mentions public policy objectives ("improving the living standards") but without the required concretion or precision</t>
  </si>
  <si>
    <t>3.2: Unqualified FET standard, usual generic &amp; imprecise drafting, no detailing of obligation reach or application limits</t>
  </si>
  <si>
    <t>No
10.2.c) UNCITRAL</t>
  </si>
  <si>
    <t>Yes
10.5. The decision to submit the dispute to one of the above mentioned procedures is final.
"Um investidor que tenha submetido a disputa a: um tribunal nacional competente ou a um dos tribunais arbitrais previstos (ICSID or UNCITRAL) não tem direito a submeter o seu caso noutro tribunal ou tribunal arbitral. A escolha do investidor relativamente ao tribunal ou ao tribunal arbitral é definitiva e vinculativa"</t>
  </si>
  <si>
    <t>2 (and 4) Portugal - Serbia BIT</t>
  </si>
  <si>
    <t>The parties recognise that the mutual promotion and protection of investments on the basis of this Agreement will stimulate economic sustainable development</t>
  </si>
  <si>
    <t>The score should be zero. The difference with, for example, the Finland - Nepal BIT's Preamble (awarded with 1 point) is that this agreement includes a recognition of compatibility between both objectives (the BIT's and health, safety and environment).</t>
  </si>
  <si>
    <t>Yes
10.3 The decision to submit the dispute to one of the above mentioned procedures is final
10.4 Without prejudice to paragraph 3 of this article, if the investor chooses to solve the dispute in the national courts of the Party where the investment was made and if no decision has been awarded after a twenty four (24) month period, the investor may submit the dispute to international arbitration in accordance with paragraph 2 of this article, notifying the national court of this decision.</t>
  </si>
  <si>
    <t>3 (and 5) Portugal - Uzbekistan BIT</t>
  </si>
  <si>
    <t>2.1 Unqualified FET standard, usual generic &amp; imprecise drafting, no detailing of obligation reach or application limits</t>
  </si>
  <si>
    <t>6. Portugal - Bosnia and Herzegovina BIT</t>
  </si>
  <si>
    <t>2.2 Unqualified FET standard, usual generic &amp; imprecise drafting, no detailing of obligation reach or application limits</t>
  </si>
  <si>
    <t>No.
8.2.c) UNCITRAL</t>
  </si>
  <si>
    <t>Yes
3. The decision to submit the dispute to one of the above mentioned procedures is final.</t>
  </si>
  <si>
    <t>7. Portugal - Albania BIT (MVP)</t>
  </si>
  <si>
    <t>Art.2.1: "Ambas as Partes Contratantes promoverão e encorajarão, na medida do possível, a realização de investimentos por investidores da outra Parte Contratante no seu território, admitindo tais investimentos de acordo com a respectiva legislação. Em qualquer caso, concederão aos investimentos tratamento justo e equitativo"</t>
  </si>
  <si>
    <t>No
Art.9.2: "Se os diferendos não puderem ser resolvidos no prazo de seis meses contados da data em que uma das partes litigantes o tiver suscitado, qualquer das partes poderá submeter o diferendo"</t>
  </si>
  <si>
    <t>Art.9.2 recognizes the State's right to initiate arbitration but the Treaty does not establish obligations for the investor, therefore the Treaty is not recognizing any interest the State could claim to the arbitration tribunal.</t>
  </si>
  <si>
    <t>8. Portugal - Tunisia BIT (MVP)</t>
  </si>
  <si>
    <t>"Desejosos de reforçar as suas relaçoes económicas e de intensificar a cooperaçao entre os dois países, visando a favorecer o seu desenvolvimento"</t>
  </si>
  <si>
    <t>The quote highlighted here is not enough to get points because it lacks precision and concretion
FET is mentioned in the preamble</t>
  </si>
  <si>
    <t>Art2.2: "Os investimentos de uma das Partes Contratantes efectuados nas condiçoes fixadas pela legislaçao vigente no país de acolhimento beneficiarao de um tratamento justo e equitativo"</t>
  </si>
  <si>
    <t>9. Portugal - Algeria BIT (MVP)</t>
  </si>
  <si>
    <t>Art.3.1: "Cada Parte Contratante concederá, no seu território, aor investimentos da outra Parte Contratante un tratamento justo e equitativo e nao menos favoráble que o concedido aos investimentos dos seus próprios investidores au aos investimentos dos investidores de terceiros Estados"</t>
  </si>
  <si>
    <t>No
Art.9.3.b) UNCITRAL rules</t>
  </si>
  <si>
    <t>Yes
Art.9.2: "Seos diferendos nao puderem ser resolvidos amigavelmente no prazo de seis meses a partir da data em que forem suscitados por qualquer das Partes, podem ser submetidos, pelo investidor aos tribinais competentes da Parte Contratante em causa ou, em alternativa, à arbitragem internacional. O procedimento adoptado será definitivo"</t>
  </si>
  <si>
    <t>Art.9.2 impedes the investor to submit for resolution under courts of Justice the same investment dispute that has been submitted under the ISDS arbitrations.</t>
  </si>
  <si>
    <t>10. Portugal - Philippines BIT</t>
  </si>
  <si>
    <t>Art.2.1: Unqualified FET standard, usual generic &amp; imprecise drafting, no detailing of obligation reach or application limits</t>
  </si>
  <si>
    <t>No.
Art. 9.2.c) UNCITRAL Rules</t>
  </si>
  <si>
    <t>11. Portugal - Ukraine BIT</t>
  </si>
  <si>
    <t>12. Portugal - India BIT</t>
  </si>
  <si>
    <t xml:space="preserve">When specifying the treaty objectives it doesn’t mention any public policy or general interest objectives. 
Art.12.2: nothing in this Agreement precludes the host Contracting Party from taking action for the protection of its essential security interests, public order or in circumstances of extreme emergency in accordance with its laws applied in a non discriminatory basis. </t>
  </si>
  <si>
    <t>Art.12.2 doesn't mention any objective that could be equivalent to sustainable development and therefore is not considered a valid safeguard under our methodology</t>
  </si>
  <si>
    <t>The Treaty Protocol establishes that art.3 shall be applied without prejudice to the right of either Contracting Party to apply their tax laws. This might be considered a valuable policy space safeguard...</t>
  </si>
  <si>
    <t>No.
Art. 10.3.c) UNCITRAL Rules</t>
  </si>
  <si>
    <t>SLOVAKIA</t>
  </si>
  <si>
    <t>1. Slovak Republic- Iran, Islamic Republic of</t>
  </si>
  <si>
    <t>Preamble:
- Recognizing that investment is critical for sustainable development, and understanding that the promotion of investment requires co-operative efforts by investors and both Contracting Parties, whether the Host State to investments or the Home State of investors; 
- Seeking to ensure that investment is consistent with and facilitative of the protection of health, safety and the environment, the promotion and protection of internationally and domestically recognized labor rights; 
- Seeking to promote investment that contributes to the sustainable development of the Contracting Parties;
- Acknowledging the rights and responsibilities of the Contracting Parties to regulate investment within their territories in order to meet own policy objectives;
Art. 10
"1. The Contracting Parties recognize that it is inappropriate to encourage investment by relaxing labor, public health, safety or environmental measures. They shall not waive or otherwise derogate from, or offer to waive or otherwise derogate from, such measures as an encouragement for the establishment, acquisition, expansion or retention in their territories, of an investment.
2. Recognizing the right of each Contracting Party to establish its own level of environmental protection and its own sustainable development policies and priorities, and to adopt or modify its environmental laws and regulations, each Contracting Party shall ensure that its laws and regulations provide for appropriate levels of environmental protection and shall strive to continue to improve those laws and regulations.
3. Investors and investments should apply national, and internationally accepted, standards of corporate governance for the sector involved, in particular for transparency and accounting practices. Investors and their investments should strive to make the maximum feasible contributions to the sustainable development of the Host State and local community through appropriate levels of socially responsible practices.
Art. 11.1  Nothing in this Agreement shall be construed to prevent the Contracting Party from adopting or enforcing measures necessary: b) to protect human, animal or plant life or health; c) to ensure compliance with laws and regulations; d) for the conservation of living or non-living exhaustible natural resources.
Art 11.3 The provisions of this Agreement shll not apply to public health insurance, taxation measures and pension schemes.</t>
  </si>
  <si>
    <t>References to the promotion of corporate social accountability, intresting even if not relevant for the evaluation of the agreement.</t>
  </si>
  <si>
    <t>Art. 3.1 Each contracting party shall accord to investments of investors of the other Contracting Party, and to investors with respect to their investments, fair treatment and full protection of security in accordance with paragraphs 2 and 4. 
Art 3.2 A breach of the  obligation of fair treatment may be found only where a measure or series of measures constitutes: a) Denial of justice in criminal, civil or administrative proceedings. b) Fundamental breach of due process, including a fundamental breach of transparency, in judicial and administrative proceedings;  c) Manifest arbitrar Manifest arbitrar iness; or iness; or iness; or d) Targeted discrimination on the grounds of nationality.
Art. 10
"1. The Contracting Parties recognize that it is inappropriate to encourage investment by relaxing labor, public health, safety or environmental measures. They shall not waive or otherwise derogate from, or offer to waive or otherwise derogate from, such measures as an encouragement for the establishment, acquisition, expansion or retention in their territories, of an investment.
2. Recognizing the right of each Contracting Party to establish its own level of environmental protection and its own sustainable development policies and priorities, and to adopt or modify its environmental laws and regulations, each Contracting Party shall ensure that its laws and regulations provide for appropriate levels of environmental protection and shall strive to continue to improve those laws and regulations.
3. Investors and investments should apply national, and internationally accepted, standards of corporate governance for the sector involved, in particular for transparency and accounting practices. Investors and their investments should strive to make the maximum feasible contributions to the sustainable development of the Host State and local community through appropriate levels of socially responsible practices.
Art. 11.1  Nothing in this Agreement shall be construed to prevent the Contracting Party from adopting or enforcing measures necessary: b) to protect human, animal or plant life or health; c) to ensure compliance with laws and regulations; d) for the conservation of living or non-living exhaustible natural resources.
Art 11.3 The provisions of this Agreement shll not apply to public health insurance, taxation measures and pension schemes.</t>
  </si>
  <si>
    <t>2 points because it includes a closed list of State's obligations under the FET clause</t>
  </si>
  <si>
    <t>No
Art. 18.1 three arbitrators, one chosen by each country plus one neutral one with different nationality.
No
Art.18.5: independence of arbitrators.</t>
  </si>
  <si>
    <t>Art 18.5 is not enough as to consider it equivalent to  "introduce of a code of conduct for arbitrators".
See Canada-Honduras FTA to compare with its Code of Conduct.</t>
  </si>
  <si>
    <t xml:space="preserve">Yes
Art. 21.2: Any award of damages shall be determined taking into account, inter alia, an equitable balance between the public interest and interest of those affected, the purpose of the measure, the current and past use of the property, the history of its acquisition, the amount of capital invested, depreciation, duration as a going concern of the undertaking, its record of profitability, capital already repatriated, replacement value and other relevant factors. Compensation shall neither include losses which are not actually incurred nor probable or unreal profits. Compensation may be adjusted to reflect aggravating conduct by an investor or conduct that does not seek to mitigate damages.
Art 21.4: the tribunal may award only: a) monetary damages or restitution of property; and b) any costs of the arbitration proceedings and attorneys’ fees in accordance with this Agreement and the applicable arbitration rules.
Art.14.2: an investor may not submit a claim under this Agreement where the investor or the investment has violated the Host State law. The following violations shall always be considered sufficiently serious or material to require dismissal of the claim: a) Fraud; b) Tax evasion; c) Corruption and bribery; </t>
  </si>
  <si>
    <t xml:space="preserve">Art.14.2: it is very interesting, although it is not sure if it qualifies to the condition of "exclusing certain sectors from ISDS". </t>
  </si>
  <si>
    <t xml:space="preserve">Yes
Art 14.4 Slovakian full intention to apply UNCITRAL transparency rules
</t>
  </si>
  <si>
    <t>Yes
Art. 17.1. c) and  d): require the investor to waive of any right to start proceedings under national courts.</t>
  </si>
  <si>
    <t>2. Slovakia - Kazakhstan BIT</t>
  </si>
  <si>
    <t>Art.3.4: "The provisions of paragraphs (1) and (2) of this Article shall not also apply to any advantages which any Contacting Party accords to investors of any third State of virtue of agreement on avoidance of double taxation or any agreement relating wholly or mainly to taxation."</t>
  </si>
  <si>
    <t>Art.2.2 "Each Contracting Party shall in its territory of the State accord fair and equitable treatment and full protection and security to the investments and returns from investments of investors of the State of the other Contracting Party"</t>
  </si>
  <si>
    <t>No
Art.8.5: "The awards of arbitration shall be final and binding on the parties of the dispute. Each Contrating Party shall carry out promptly such award and shall make provision for effective enforcement in the territory of its State of such awards".</t>
  </si>
  <si>
    <t>Art.8.5 It does not allow appeal mechanisms</t>
  </si>
  <si>
    <t>No
Art.8.2. UNCITRAL rules</t>
  </si>
  <si>
    <t>Yes
Art.8.3: "An investor who has directed a dispute for consideration of a local court can address, nevertheless, to arbitration mentioned in paragraph  2(b) or 2(c) of this Article, if before rendering an award on a subject of consideration by local court the investor will declare that he will not continue the case more through national legal procedures and will withdraw it"</t>
  </si>
  <si>
    <t>It impedes the investor to initiate an international arbitration if a court in the first instance in either Contrating Party has rendered its final decision on the merits.</t>
  </si>
  <si>
    <t>3. Slovakia - Morocco</t>
  </si>
  <si>
    <t>When specifying the treaty objectives it doesn’t mention any public policy or general interest objectives.
Art.10.1: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</si>
  <si>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Art.2.2: 2.3: Unqualified FET standard, usual generic &amp; imprecise drafting, no detailing of obligation reach or application limits.
Art.10.1: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</si>
  <si>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4. Slovakia - Turkey BIT</t>
  </si>
  <si>
    <t>They have included FET in the Preamble: "Agreeing that fair and equitable treatment of investment is desirable in order to maintain a stable framework for investment and maximum effective utilization of economic resources".
Art.10.1: the statement that Parties (and investors) can take advantage of whichever international agreement is more favourable to his case could be interpreted as recognizing certain policy space for States and a call for Parties to balance interests.</t>
  </si>
  <si>
    <t>2.3: Unqualified FET standard, usual generic &amp; imprecise drafting, no detailing of obligation reach or application limits.
Art.10.1: Where a matter is governed simultaneously both by this Agreement and by another international agreement to which both Parties are signatories, nothing in this Agrement shall prevent either Party or of any of its investors, who own investments in the territory of the other Party, from taking advantage of whichever rules are more favourable to his case.</t>
  </si>
  <si>
    <t>No
ART.8.2: " If these disputes cannot be settled in this way within six months following the date of the
 written notification mentioned in paragraph l the investor concerned may submit the dispute 
to the competent court of the hosting Party, or alternatively the dispute can be submitted, as 
the investor may choose, to :
(a) ICSID; (b) an “ad hoc” Court of Arbitration laid down under the Arbitration Rules of UNCITRAL; (c) the Court of Arbitration of the Paris International Chamber of Commerce.</t>
  </si>
  <si>
    <t>5. Slovakia - Malaysia</t>
  </si>
  <si>
    <t>Art.2.2: "Investments of investors of either Contracting Party shall be accorded fair and equitable treatment and shall enjoy full and adequate protection and security in the territory of the other Contracting Party. "</t>
  </si>
  <si>
    <t>No
Art.8.3: "The award shall be final and binding on the parties to the dispute. Each Contracting Party. shall ensure the recognition and enforcement of the award in accordance with its relevant laws and regulations."</t>
  </si>
  <si>
    <t>It does not established appeal mechanisms and does not allow States to issue binding interpretations.</t>
  </si>
  <si>
    <t>No
Art.8.2 UNCITRAL rules</t>
  </si>
  <si>
    <t>6. Slovakia - Macedonia, The former Yugoslav Republic of BIT</t>
  </si>
  <si>
    <t>3.1 Unqualified FET standard, usual generic &amp; imprecise drafting, no detailing of obligation reach or application limits.</t>
  </si>
  <si>
    <t>No
8.3.c) UNCITRAL</t>
  </si>
  <si>
    <t>Yes
8.4. Submission of case to one arbitrator/tribunal is a waiver of the right for submission to any other arbitrator/tribunal</t>
  </si>
  <si>
    <t>-. Slovakia - Jordan BIT</t>
  </si>
  <si>
    <r>
      <rPr>
        <color rgb="FF000000"/>
      </rPr>
      <t>Slovakia - Viet Nam BIT:</t>
    </r>
    <r>
      <rPr>
        <color rgb="FF000000"/>
      </rPr>
      <t xml:space="preserve">
</t>
    </r>
    <r>
      <rPr>
        <color rgb="FF000000"/>
      </rPr>
      <t>Second most recent BIT was Slovakia - Viet Nam BIT.
Unfortunately we have been unable to source the text of this Agreement. Therefore we have not taken it into account in our analysis as of yet.</t>
    </r>
  </si>
  <si>
    <t>2.2. Unqualified FET standard, usual generic &amp; imprecise drafting, no detailing of obligation reach or application limits.</t>
  </si>
  <si>
    <t>Yes
8.6. Submission to international arbitration implies a waiver of the investor's right to submit its case to local judicial authorities</t>
  </si>
  <si>
    <t>-. Slovakia - Syria BIT</t>
  </si>
  <si>
    <t>This Agreement would have been outside our analytical scope. Having not been able to source the text for Slovakia - Vietnam BIT we took the fourth most recent available Slovak BIT</t>
  </si>
  <si>
    <t>No
8.2.c. UNCITRAL</t>
  </si>
  <si>
    <t>7. Slovakia - India BIT (MVP)</t>
  </si>
  <si>
    <t>When specifying the treaty objectives it doesn’t mention any public policy or general interest objectives.
Art.11.1: "Where a matter is governed simultaneously both by this Agreement and by another international agreement to which both Contracting Parties are signatories, nothing in this Agreement shall
prevent either Contracting Party or of any of its investors, who own investments in the territory of the other Contracting Party, from taking advantage of whichever rules are more favourable to his case".</t>
  </si>
  <si>
    <t>Art.11.1: the statement that Parties (and investors) can take advantage of whichever international agreement is more favourable to his case could be interpreted as recognizing certain policy space for States and a call for Parties to balance interests.</t>
  </si>
  <si>
    <t>Art.2.2: "Investment of investors of either Contracting Party shall at all times be accorded fair and equitable treatment and shall enjoy full protection and security in the territory of the other Contracting Party"
Art.11.1: "Where a matter is governed simultaneously both by this Agreement and by another international agreement to which both Contracting Parties are signatories, nothing in this Agreement shall
prevent either Contracting Party or of any of its investors, who own investments in the territory of the other Contracting Party, from taking advantage of whichever rules are more favourable to his case".</t>
  </si>
  <si>
    <t>2.2. Unqualified FET standard, usual generic &amp; imprecise drafting, no detailing of obligation reach or application limits.
Art.11.1: the statement that Parties (and investors) can take advantage of whichever international agreement is more favourable to his case could be interpreted as recognizing certain policy space for States and a call for Parties to balance interests.</t>
  </si>
  <si>
    <t>No
Art.8.3: "The award shall be final and binding on the parties to the dispute. Each Contracting Party shall ensure the recognition and enforcement of the award in accordance with its relevant laws and regulations"</t>
  </si>
  <si>
    <t>Art.8.3 does not allow appeal mechanisms and does not limitate Arbitration's awards</t>
  </si>
  <si>
    <t>8. Slovakia - Belarus BIT (MVP)</t>
  </si>
  <si>
    <t>When specifying the treaty objectives it doesn’t mention any public policy or general interest objectives.
Art.10.1. "Where a matter is governed simultaneously both by this Agreement and by another international agreement to which both Contracting Parties are signatories, nothing in this Agreement shall prevent either Contracting Party or any of its investors who own investments in the territory of the other Contracting Party from taking advantage of whichever rules are more favourable to this case"</t>
  </si>
  <si>
    <t>Art.2.2: "Under this Agreement investment of investors of each Contracting Party shall, at all times, be accorded fair and equitable treatment and shall enjoy adequate legal protection in the territory of the other Contracting Party. Neither Contracting Party shall, by unreasonable or discriminatory measures, in any way impair in its territory the management, maintenance, use, enjoyment or disposal of investments of investors of other Contracting Party. Each Contracting Party shall observe any obligation it may  have entered into with regard to investments of investors of the other Contracting Party"
Art.10.1. "Where a matter is governed simultaneously both by this Agreement and by another international agreement to which both Contracting Parties are signatories, nothing in this Agreement shall prevent either Contracting Party or any of its investors who own investments in the territory of the other Contracting Party from taking advantage of whichever rules are more favourable to this case"</t>
  </si>
  <si>
    <t>2.2. Unqualified FET standard, usual generic &amp; imprecise drafting, no detailing of obligation reach or application limits.
Art.10.1: the statement that Parties (and investors) can take advantage of whichever international agreement is more favourable to his case could be interpreted as recognizing certain policy space for States and a call for Parties to balance interests.</t>
  </si>
  <si>
    <t>No
"The arbitral awards shall be final and binding on both parties to the dispute. The Contracting Party concerned shall enforce the arbitral awards in accordance with its domestic laws"</t>
  </si>
  <si>
    <t>Art.8.3 does not allow appeal mechanisms</t>
  </si>
  <si>
    <t>No
8.2. UNCITRAL rules</t>
  </si>
  <si>
    <t>9 (and 10). Slovakia - Egypt</t>
  </si>
  <si>
    <t xml:space="preserve">When specifying the treaty objectives it doesn’t mention any public policy or general interest objectives.
Art.10.1: Where a matter is governed simultaneously by both this Agreement and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 </t>
  </si>
  <si>
    <r>
      <t xml:space="preserve">The provisions of paragraphs 1 and 2 of Article 3 shall not be construed so as to oblige one Contracting Party to extend to the investors of the other the benefit of any treatment, preference or privilege which may be extended by to former Contracting Party by virtue of: b) any international agreement or arrangement relating wholly or mainly to taxation </t>
    </r>
    <r>
      <rPr>
        <b/>
      </rPr>
      <t xml:space="preserve">or any domestic legislation relating wholly or mainly to taxation. 
</t>
    </r>
    <r>
      <t>Art.10.1 falls into one of the cases which our methodology considers woth 1 point (due to its ambiguous recognition of the States right to regulate).</t>
    </r>
  </si>
  <si>
    <t xml:space="preserve">2.3. Unqualified FET standard, usual generic &amp; imprecise drafting, no detailing of obligation reach or application limits.
Art.10.1: Where a matter is governed simultaneously by both this Agreement and another international agreement to which both Contracting Parties are parties, nothing in this Agreement shall prevent either Contracting Party or any of its investors who own investments in the territory of the other Contracting Party from taking advantage of whichever rules are more favourable to his case. </t>
  </si>
  <si>
    <t>Art.10.1 falls into one of the cases which our methodology considers woth 1 point (due to its ambiguous recognition of the States right to regulate).</t>
  </si>
  <si>
    <t>No
8.2.b. UNCITRAL</t>
  </si>
  <si>
    <t>11. Slovakia - Democratic People's Republic of Korea BIT</t>
  </si>
  <si>
    <r>
      <t>The provisions of paragraphs 1 and 2 of Article 3 shall not be construed so as to oblige one Contracting Party to extend to the investors of the other the benefit of any treatment, preference or privilege which may be extended by to former Contracting Party by virtue of:</t>
    </r>
    <r>
      <rPr>
        <b/>
      </rPr>
      <t xml:space="preserve"> b) any international agreement or arrangement relating wholly or mainly to taxation. 
</t>
    </r>
    <r>
      <t>Art.10.1 falls into one of the cases which our methodology considers woth 1 point (due to its ambiguous recognition of the States right to regulate).</t>
    </r>
  </si>
  <si>
    <t>12. Slovakia - Turkmenistan BIT</t>
  </si>
  <si>
    <t>The BIT Preamble doesn't include any non-commercial objective</t>
  </si>
  <si>
    <t>Art.2.2:  includes an unqualified FET standard guarantying a “fair and equitable treatment” to the foreign investor with the usual generic and imprecise drafting and without detailing the reach of the obligation or establishing any limits to its application.</t>
  </si>
  <si>
    <t>No
Art.8.2.c: UNCITRAL Rules</t>
  </si>
  <si>
    <t>SPAIN</t>
  </si>
  <si>
    <t>1. Spain - Mauritania BIT</t>
  </si>
  <si>
    <t>Art.3.1: includes an unqualified FET standard guarantying a “fair and equitable treatment” to the foreign investor with the usual generic and imprecise drafting and without detailing the reach of the obligation or establishing any limits to its application.</t>
  </si>
  <si>
    <t>No.
Art.11.2.2ª: UNCITRAL</t>
  </si>
  <si>
    <t>2 (and 4). Spain- Senegal BIT</t>
  </si>
  <si>
    <t xml:space="preserve">Art.3.1: Qualifies the FET standard by reference to International Law (but not to the to the minimum standard of treatment of aliens under customary international law (MST/CIL)). </t>
  </si>
  <si>
    <t>It is a good example of FET clause in which despite mentioning International Law as FET standard, it cannot be considered enought. This clause fails to make a reference to the "minimum standard of treatment under customary international law" that could raise the threshold of State liability and help to preserve States’ ability to adapt their policies to pursue public policy objectives.</t>
  </si>
  <si>
    <t>Nothing</t>
  </si>
  <si>
    <t xml:space="preserve">Spain-Libya BIT </t>
  </si>
  <si>
    <t>The Preamble mentions that the treaty investment objectives can be achieved without overriding national public policy objectives (public health, safety and the environment).
Art. 8.4: recognizes the State right to regulate to persue national environmental objectives but adds several very strict conditions to this right (provided that the measure is compatible with the Treaty's obligations; that are not applied in a manner that constitutes arbitrary or unjustifiable discrimination between investments or between investors, or is not a disguised restriction of the essence of the rights recognized in the Treaty).
Art. 8.5: states as inappropriate to override environmental regulation to promote or protect investment (ensuring the parties do not waive or derogate such legislation).</t>
  </si>
  <si>
    <t>Art. 8.4 doesn't add anything. The 2 points come directly from the content of the Preamble. Art.8.5 would have implied 1 point.</t>
  </si>
  <si>
    <t>ART.3.1: includes an unqualified FET standard guarantying a “fair and equitable treatment” to the foreign investor with the usual generic and imprecise drafting and without detailing the reach of the obligation or establishing any limits to its application.
Art. 8.4: recognizes the State right to regulate to persue national environmental objectives but adds several very strict conditions to this right (provided that the measure is compatible with the Treaty's obligations; that are not applied in a manner that constitutes arbitrary or unjustifiable discrimination between investments or between investors, or is not a disguised restriction of the essence of the rights recognized in the Treaty).
Art. 8.5: states as inappropriate to override environmental regulation to promote or protect investment (ensuring the parties do not waive or derogate such legislation).</t>
  </si>
  <si>
    <t>The conditions of art.8.4 empty the content of the recognition of the right to regulate. It is a circular argument and, therefore, the FET clause will be analyzed in the context of the rest of the Chapter, not considering this clause. In this case, it deserves a zero as the FET clause has no other positive content to consider.  (This is the difference between this case and the Canada-Serbia BIT. In the latest, the FET clause does contain limits to the FET protection and, therefore, the recognition of the right to regulate conditioned to the observation of the Agreement obligations is not as restrictive as it is in the Spain-Lybia case).
This agreement then includes several statements about the commitment of the Parties to continue developing environmental legislation, but as the tone is desiderative and non-binding it cannot be considered enough improvement as to score.
A zero is given to the clauses that state as “inappropriate” to “override environmental regulation to promote or protect investment” even when they compromise to “ensure that parties do not waive or derogate such legislation".</t>
  </si>
  <si>
    <t>3 (and 5). Spain - Vietnam BIT</t>
  </si>
  <si>
    <t>Art.3.1: Qualifies the FET standard by reference to International Law (but not to the to the minimum standard of treatment of aliens under customary international law (MST/CIL)). 
Art.3.1: Las inversiones realizadas por inversores de una Parte Contratante en el territorio de la otra Parte Contratante obtendrán un tratamiento justo y equitativo y disfrutarán de plena protección y seguridad de conformidad con el derecho internacional.</t>
  </si>
  <si>
    <t>No
Art.10.7: "El tribunal arbitral adoptará su decisión por mayoría de votos y dicha decisión será definitiva y vinculante para ambas Partes Contratantes"</t>
  </si>
  <si>
    <t>No
Art.11.2 UNCITRAL Rules</t>
  </si>
  <si>
    <t>6. Spain - Equatorial Guinea BIT</t>
  </si>
  <si>
    <t>Art.3.1: "Las inversiones realizadas por inversores de una Parte Contratante en el territorio de la otra Parte Contratante recibirán un trato justo y equitativo y disfrutarán de plena protección y seguridad. Ninguna de las Partes Contratantes deberá, en ningún caso, otorgar a tales inversiones un tratamiento menos favorable que el requerido por el derecho internacional"</t>
  </si>
  <si>
    <t>Qualifies the FET standard by reference to International Law (but not to the to the minimum standard of treatment of aliens under customary international law (MST/CIL). It is a good example of FET clause in which despite mentioning International Law as FET standard, it cannot be considered enought. This clause fails to make a reference to the "minimum standard of treatment under customary international law" that could raise the threshold of State liability and help to preserve States’ ability to adapt their policies to pursue public policy objectives.</t>
  </si>
  <si>
    <t>No. 
Art. 11.5: "Las decisiones arbitrales serán definitivas y vinculantes para las partes en la controversia. Cada Parte Contratante se compromete a ejecutar las sentencias de acuerdo con su legislación nacional"</t>
  </si>
  <si>
    <t>No. 
Art.11.2 UNCITRAL Rules</t>
  </si>
  <si>
    <t>The fact that the improvement in transparency and openness would only happen if the claimant decides so, greatly reduces the relevance of the reform. In this sense, this clause alone shouldn't be considered as a relevant improvement.</t>
  </si>
  <si>
    <t>7. Spain - Colombia BIT (MVP)</t>
  </si>
  <si>
    <t>Art.11.3: "Las disposiciones de este Acuerdo no se aplicarán a asuntos tributarios"</t>
  </si>
  <si>
    <t>Art.2.3: "Las inversiones realizadas por inversionistas de una Parte Contratante en el territorio de la otra Parte Contratante recibirán un tratamiento justo y equitativo y disfrutarán de plena protección y seguridad, no obstaculizando en modo alguno, mediante medidas arbitrarias o discriminatorias, la gestión, el mantenimiento, el uso, el disfrute y la venta o liquidación de tales inversiones"</t>
  </si>
  <si>
    <t>Art.2.3 includes an unqualified FET standard guarantying a “fair and equitable treatment” to the foreign investor with the usual generic and imprecise drafting and without detailing the reach of the obligation or establishing any limits to its application.</t>
  </si>
  <si>
    <t xml:space="preserve">No
Art.10.11: "Las decisiones arbitrales serán definitivas y vinculantes para las partes en la controversia. Cada Parte Contratante se compromete a ejecutar las sentencias de acuerdo con su legislación nacional". </t>
  </si>
  <si>
    <t>Art.11.11 does not allow appeal mechanismes and does not limitate arbitration's award</t>
  </si>
  <si>
    <t>No
Art.10.3: UNCITRAL rules</t>
  </si>
  <si>
    <t>Yes
Art.10.8: "Una vez que el inversionista haya remitido la controversia al tribunal competente de la Parte Contratante en cuyo territorio se hubiera admitido la inversión o a algunos de los procedimientos arbitrales antes indicados, la elección de uno u otro foro será definitiva"</t>
  </si>
  <si>
    <t>Art. 10.8 impedes the investor to submit for resolution under courts of Justice (or administrative tribunals) the same investment dispute that has been submitted under the ISDS arbitrations.</t>
  </si>
  <si>
    <t>8. Spain - Macedonia, The former Yugoslav Republic of BIT (MVP)</t>
  </si>
  <si>
    <t>Art.3.1: "Investments made by investors of one Contracting Party in the territory of the other Contracting Party shall be accorded fair and equitable treatment and shall enjoy full protection and security. In no case shall a Contracting Party accord to such investments treatment less favorable than that required by international law"</t>
  </si>
  <si>
    <t>Art.3.1 includes an unqualified FET standard guarantying a “fair and equitable treatment” to the foreign investor with the usual generic and imprecise drafting and without detailing the reach of the obligation or establishing any limits to its application and it fails to make a reference to the "minimum standard of treatment under customary international law" that could raise the threshold of State liability and help to preserve States’ ability to adapt their policies to pursue public policy objectives.</t>
  </si>
  <si>
    <t>No
Art.11.5: "The arbitration decisions  shall be final and binding for the parties to the dispute. Each Contracting Party undertakes to execute the decisions in accordance with its national law"</t>
  </si>
  <si>
    <t xml:space="preserve">Art.11.5 does not allow appeal mechanisms and States' binding interpetations </t>
  </si>
  <si>
    <t>No
Art.11.2: UNCITRAL rules</t>
  </si>
  <si>
    <t>Yes
Art.11.3: "Once the dispute has been submitted to the competent tribunal of the Contracting Party or to internatinal arbitration, the choice of one or the other procedure will be definitive"</t>
  </si>
  <si>
    <t>Art.11.3. impedes the investor tu submit for resolution under courts of Justice (or administrative tribunal) the same investment dispute that has been submitted under the ISDS arbitrations</t>
  </si>
  <si>
    <t>9. Spain - Moldova BIT (MVP)</t>
  </si>
  <si>
    <t>Art.4.4 includes a Public Health safeguard, but not for general aplication (only applies to the MFN and National Treatment clauses).
Art.12.2: "The treatment granted under this Agreement shall not apply tax matters"</t>
  </si>
  <si>
    <t>Art.3.1 "Investments made by investors of one Contracting Party in the territory of the other Contracting Party shall be accorded fair and equitable treatment and shall enjoy full protection and security. In no case shall a Contracting Party accord to such investments treatment less favourable than that required by international law"</t>
  </si>
  <si>
    <t>No
Art. 11.5: "The arbitration decisions shall be final and binding on the parties in the dispute. Each Contracting Party undertakes to execute the decisions in accordance with its national law"</t>
  </si>
  <si>
    <t>Art. 11.5 does not allow appeal mechanisms</t>
  </si>
  <si>
    <t>10. Spain - Uzbekistan BIT</t>
  </si>
  <si>
    <r>
      <t xml:space="preserve">The provisions of paragraphs 1 and 2 of Article 3 shall not be construed so as to oblige one Contracting Party to extend to the investors of the other the benefit of any treatment, preference or privilege which may be extended by to former Contracting Party by virtue of: b) any international agreement or arrangement relating wholly or mainly to taxation </t>
    </r>
    <r>
      <rPr>
        <b/>
      </rPr>
      <t xml:space="preserve">or any domestic legislation relating wholly or mainly to taxation. </t>
    </r>
  </si>
  <si>
    <t>No.
Art.11.2.2nd: UNCITRAL</t>
  </si>
  <si>
    <t>11. Spain - Bosnia Herzegovina BIT</t>
  </si>
  <si>
    <t xml:space="preserve">Art.12.2. The treatment granted under this Agreement shall not apply to tax matters. </t>
  </si>
  <si>
    <t>12. Spain - Jamaica BIT</t>
  </si>
  <si>
    <r>
      <t xml:space="preserve">Art.4.4 includes a Public Health safeguard, but not for general aplication (only applies to the MFN and National Treatment clauses).
Art.12.2. The treatment granted under this Agreement </t>
    </r>
    <r>
      <rPr>
        <b/>
      </rPr>
      <t xml:space="preserve">shall not apply to tax matters. </t>
    </r>
  </si>
  <si>
    <t>No.
Art.11.1.3rd: UNCITRAL</t>
  </si>
  <si>
    <t>SWEDEN</t>
  </si>
  <si>
    <t>1 (and 3). Sweden - Georgia BIT</t>
  </si>
  <si>
    <t>The parties recognize that the development of economic and business ties can promote respect for internationally recognized labour rights; and agree that these objectives can be achieved without relaxing health, safety and environmental measures of general application.</t>
  </si>
  <si>
    <t>2.3. Unqualified FET standard, usual generic &amp; imprecise drafting, no detailing of obligation reach or application limits.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</si>
  <si>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8.2.d) UNCITRAL</t>
  </si>
  <si>
    <t>2 (and 4). Sweden -  Panama BIT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</si>
  <si>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8.2.iii) UNCITRAL</t>
  </si>
  <si>
    <t>3 (and 6). Sweden - Morocco BIT</t>
  </si>
  <si>
    <t>2.1. Unqualified FET standard, usual generic &amp; imprecise drafting, no detailing of obligation reach or application limits.</t>
  </si>
  <si>
    <t>This is a 0 out of 4 (not 6).</t>
  </si>
  <si>
    <t>7. Sweden - Mozambique BIT (MVP)</t>
  </si>
  <si>
    <t>"agreeing that these objectives can be achieved without relaxing health, safety and environmental measures of general application"</t>
  </si>
  <si>
    <t>The preamble recognizes, through ambiguous language, the parties' right to regulate.
Art.3: "(2) The provisions of Paragraph (1) of this Article, shall not be construed so as to oblige a Contracting Party to extend to investors of the other Contracting Party the benefit of any treatment, preference or privilege resulting from any existing or future customs union, common market or free-trade area to which either of the Contracting Parties is or may be-
come a party. (3) The provisions of Paragraph (1) of this Article shall not apply to tax measures or to procedures provided in multilateral agreements concluded under the auspices of the World Intellectual Property Organization relating to the acquisition or maintenance of intellectual property rights"</t>
  </si>
  <si>
    <t>Art.2.4. "Each Contracting Party shall at all times ensure fair and equitable treatment of the investments by investors of the other Contracting Party and shall not impair the management, maintenance, use, enjoyment or disposal thereof nor the acquisition of goods and services or the sale of their production, through unreasonable or discriminatory measures"</t>
  </si>
  <si>
    <t>2.4. Unqualified FET standard, usual generic &amp; imprecise drafting, no detailing of obligation reach or application limits.</t>
  </si>
  <si>
    <t>Yes
Art.9.2 UNCITRAL rules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</si>
  <si>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8. Sweden - Nigeria BIT (MVP)</t>
  </si>
  <si>
    <t>Art.3.3: "The provisions of Paragraph (1) of this Article shall not be construed so as to oblige one Contracting Party to extend to investors of the other Contracting Party the benefit of any treatment, preference or privilege resulting from any international agreement or arrangement relating wholly or mainly to taxation or any domestic legislation relating wholly or mainly to taxation."</t>
  </si>
  <si>
    <t>Art.3.3: "Each Contracting Party shall at all times ensure fair and equitable treatment of the investments by investors of the other Contracting Party and shall not impair the management, maintenance, use, enjoyment or disposal thereof nor the acquisition of goods and services or the sale of their production, through unreasonable or discriminatory measures".</t>
  </si>
  <si>
    <t>Art.3.3: Unqualified FET standard, usual generic &amp; imprecise drafting, no detailing of obligation reach or application limits.</t>
  </si>
  <si>
    <t>9. Sweden - Kazakhstan BIT (MVP)</t>
  </si>
  <si>
    <t>Art.2.3 "Each Contracting Party shall at all times ensure fair and equitable treatment of the investments by investors of the other Contracting Party and shall not impair the management, maintenance, use, enjoyment or disposal thereof nor the acquisition of goods and services or the sale of their production, through unreasonable or discriminatory measures"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</si>
  <si>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8.2.iii: UNCITRAL Rules</t>
  </si>
  <si>
    <t>10. Sweden - Kyrgyzstan BIT</t>
  </si>
  <si>
    <t>Review (and think this would be a NO, as a prohibition would still apply for tax measures under the FET clause)</t>
  </si>
  <si>
    <t>The Preamble mentions the FET treatment as one of the treaty objectives.
Art.3.3: The provisions of Paragraph (I) of this Article (MFN and NT) shall not apply to tax measures.</t>
  </si>
  <si>
    <t>11. Sweden - Ecuador BIT</t>
  </si>
  <si>
    <t>Review (I think this is a NO, because it can still allow investors to challenge taxation measures as 'non fair or equitable' even if they are not disciminatory.</t>
  </si>
  <si>
    <t>Art.3.3:  Las disposiciones contenidas en el parrafo (1) de este Artfculo (MFN and NT) no serán interpretadas en el sentido de obligar a una de las Partes Contratantes a acordar a los inversionistas de la otra Parte Contratante el beneficio de cualquier tratamiento, preferencia o privilegio derivado de cualquier acuerdo o arreglo internacional relacionado total o parcialmente con materias fiscales o cualquier legislacion domestica relacionada total o parcialmente con materias impositivas.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</si>
  <si>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8.2.ii: UNCITRAL Rules</t>
  </si>
  <si>
    <t>12. Sweden - Tanzania</t>
  </si>
  <si>
    <t>Review (art.3.3): we think this is a NO, because it can still allow investors to challenge taxation measures as 'non fair or equitable' even if they are not disciminatory.
Review (art.3.4): we think this is a clear recognition of the State's policy space to regulate a sector with clear sustainable development implications (the development of local industries). But it's the first time it is mentioned in this sheet, so I want to be 100% sure that is coherent with the rest of the decisions.</t>
  </si>
  <si>
    <t>When specifying the treaty objectives it doesn’t mention any public policy or general interest objectives.
Art.3.3: The provisions of Paragraph (1) of this Article (MFN and NT) shall not be construed so as to oblige one Contracting Party to extend to investors of the other Contracting Party the benefit of any treatment, preference or privilege resulting from (...) any domestic legislation relating wholly or mainly to taxation.
Art.3.4: With respect to the United Republic of Tanzania it reserves the right to grant special incentives to its nationals and companies in order to stimulate the creation of local industries. Such incentives shall be considered compatible with this Article provided they do not significantiy affect the investment of investors of the other Contracting Party. In particular the principle of most favoured nation treatment shall be observed in case of foreign participation in such ventures.</t>
  </si>
  <si>
    <t>2 points given for the "local industries" safeguard of art.3.4</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</si>
  <si>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7.2: UNCITRAL Rules</t>
  </si>
  <si>
    <t>SWITZERLAND</t>
  </si>
  <si>
    <t>1. Switzerland - Madagascar</t>
  </si>
  <si>
    <t>Preamble: "convaincus que ces objectifs peuvent être atteints sans abaisser les normes d’application générale relatives à la santé, à la sécurité et à l’environnement"
Art.4.2: circular argument allowing health, environmental and security measures if they don't violate any disposition of the agreement</t>
  </si>
  <si>
    <t>It says "These objectives can be achieved without lowering the standards of general application relating to health, safety and the environment", which in our methodology deserves 1 point.
Art.4.2: under our methodology it is a circular argument and, as such, is considered that it doesn't provide any added value and is considered as it didn't exist.</t>
  </si>
  <si>
    <t>Art. 4.1: Unqualified FET standard, usual generic &amp; imprecise drafting, no detailing of obligation reach or application limits.
Art.4.2: circular argument allowing health, environmental and security measures if they don't violate any disposition of the agreement</t>
  </si>
  <si>
    <t>Art.4.2: under our methodology it is a circular argument and, as such, is considered that it doesn't provide any added value and is considered as it didn't exist.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</si>
  <si>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Art.12.2.B: UNCITRAL</t>
  </si>
  <si>
    <t>2. Switzerland - Georgia</t>
  </si>
  <si>
    <t>Preamble: 
"Recognizing the need to promote and protect foreign investments with the aim to foster the economic prosperity and sustainable development of both States; Convinced that these objectives can be achieved without relaxing health, safety, labour and environmental standards of general application; Affirming the mutual supportiveness of investment, environment and labour policies in this respect; Reaffirming their commitment to democracy, the rule of law, human rights and fundamental freedoms in accordance with their obligations under international law; Determined to encourage investors to respect internationally recognized corporate social responsibility standards and principles; and Confirming their commitment to prevent and combat corruption in international investment.
Art.3.3: The Contracting Parties recognize that it is inappropriate to weaken or reduce the level of protection provided by domestic health, safety, labour or environmental laws, regulations or standards with the sole intention to encourage investment. Accordingly, a Contracting Party shall not waive or otherwise derogate from, or offer to waive or otherwise derogate from, such laws, regulations or standards in order to encourage investment of an investor from the other Contracting Party. 
Art.7: Nothing in this Agreement shall be construed to prevent a Contracting Party from adopting, maintaining or enforcing any measure consistent with this Agreement that is in the public interest, such as measures to meet health, safety, labour or environmental concerns or reasonable measures for prudential purposes.</t>
  </si>
  <si>
    <t>This Preamble mentions several of the standard expressions included in our methodology. Most of them deserve 1 point but other could qualify as 2 points. The 2 points are given to this clause mainly because it explicitly mentions that the promotion and protection of investments is with the aim of foresting economic prosperity and sustainable development. The rest of the content is ok, but lacks the strength and assertiveness needed.
The second part of art.3.3 would have been enough to give the Preamble 1 point.
Art.7: although the title of art.7 is "the right to regulate", under our methodology it is a circular argument and, as such, is considered that it doesn't provide any added value and is considered as it didn't exist.</t>
  </si>
  <si>
    <t>4.1. Unqualified FET standard, usual generic &amp; imprecise drafting, no detailing of obligation reach or application limits.
Art.3.3: The Contracting Parties recognize that it is inappropriate to weaken or reduce the level of protection provided by domestic health, safety, labour or environmental laws, regulations or standards with the sole intention to encourage investment. Accordingly, a Contracting Party shall not waive or otherwise derogate from, or offer to waive or otherwise derogate from, such laws, regulations or standards in order to encourage investment of an investor from the other Contracting Party. 
Art.7: Nothing in this Agreement shall be construed to prevent a Contracting Party from adopting, maintaining or enforcing any measure consistent with this Agreement that is in the public interest, such as measures to meet health, safety, labour or environmental concerns or reasonable measures for prudential purposes.</t>
  </si>
  <si>
    <t>The content of art.3.3 is not enough to deserve 1 point.
Art.7: although the title of art.7 is "the right to regulate", under our methodology it is a circular argument and, as such, is considered that it doesn't provide any added value and is considered as it didn't exist.</t>
  </si>
  <si>
    <t>Revise</t>
  </si>
  <si>
    <t xml:space="preserve">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 10(2)(b) UNCITRAL
¿Art.10.3? The UNCITRAL Rules on Transparency in Treaty-based Investor-State Arbitration shall apply to the settlement of disputes between a Contracting Party and an investor of the other Contracting Party under paragraph (2), letters (a) and (b) of this Article. </t>
  </si>
  <si>
    <t>Art.10.2.b: Related with UNCITRAL rules: the fact that the improvement in transparency and openness would only happen if the claimant decides so, greatly reduces the relevance of the reform. In this sense, this clause alone shouldn't be considered as a relevant improvement.
Art.10.3: I don't know if art.10.3 tries to solve the limitations of art.10.2.b making the UNCITRAL Transparency Rules applicable directly and not dependent on the will of the investor. CHECK.</t>
  </si>
  <si>
    <t>3. Switzerland - Tunisia BIT</t>
  </si>
  <si>
    <t>The Parties recognise the need to encourage and protect international investments in order to promote economic prosperity and sustainable development of both States; and
are convinced that these objectives can be attained respecting legislation relative to healthcare, security and the environment</t>
  </si>
  <si>
    <t xml:space="preserve">The first part of the Preamble, although it mentions sustainable development, is not as explicit about "the right to regulate" as it would be desirable. The second part, falls under the 1 point-scenario.
</t>
  </si>
  <si>
    <t>4.1. Unqualified FET standard, usual generic &amp; imprecise drafting, no detailing of obligation reach or application limits.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</si>
  <si>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11(2)(b) UNCITRAL</t>
  </si>
  <si>
    <t>Art.11.2.b: Related with UNCITRAL rules: the fact that the improvement in transparency and openness would only happen if the claimant decides so, greatly reduces the relevance of the reform. In this sense, this clause alone shouldn't be considered as a relevant improvement.</t>
  </si>
  <si>
    <t>4. Switzerland - Kosovo BIT</t>
  </si>
  <si>
    <t>The Parties recognise the need to encourage and protect international investments in order to promote economic prosperity and sustainable development of both States; and
are convinced that these objectives are attainable without prejudice to general applicable norms relating to healthcare, security, labour and the environment; and
aim to encourage investors with respect to the norms and principles of social responsiblity of internationally recognised enterprises.</t>
  </si>
  <si>
    <t>No
Art.11(8) The arbitral sentence will be binding and will not be object of appeals or reviews other than those planned by the ICSID Convention or whichever rules the arbitral procedure chosen by the investor is based upon</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</si>
  <si>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11(2)(c) UNCITRAL</t>
  </si>
  <si>
    <t>5. Switzerland - Egypt BIT</t>
  </si>
  <si>
    <t>"Recognizing the need to promote and protect foreign investments with the aim to foster the economic prosperity and sustainable development of both States, Convinced that these objectives can be achieved without relaxing health, safety and environmental standards of general application"</t>
  </si>
  <si>
    <t>The first part of the Preamble, although it mentions sustainable development, is not as explicit about "the right to regulate" as it would be desirable. The second part, falls under the 1 point-scenario.
Art.2.2: "Regarding taxation, the Agreement for the avoidance of double taxation between the Contracting Parties shall prevail over this Agreement to the extent of inconsistency"</t>
  </si>
  <si>
    <t>4.1: "Investments and returns of investors of each Contracting Party shall at all times be accorded fair and equitable treatment and shall enjoy protection and security in the territory of the other Contracting Party. Neither Contracting Party shall in any way impair by unreasonable or discriminatory measures the management, maintenance, use, enjoyment, extension or disposal of such investments."</t>
  </si>
  <si>
    <t>Unqualified FET standard, usual generic &amp; imprecise drafting, no detailing of obligation reach or application limits.
It is interesting that Art. 4.5 excludes from the MFT clause the mechanisms for the settlement of investment disputes provided for in other international agreements related to investments concluded by the Contracting Party concerned</t>
  </si>
  <si>
    <t>Yes
Art 12.9: "The arbitral tribunal may award, separately or in combination, only: (a) monetary damages and any applicable interest; (b) restitution of property, in which case the award shall provide that the disputing Party may pay monetary damages and any applicable interest in lieu of restitution</t>
  </si>
  <si>
    <t>Yes.
The country is signatory to the UN's Convention on Transparency in Treaty-based Investor-State Arbitration.
No
Art.12.3 UNCITRAL rules</t>
  </si>
  <si>
    <t>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</si>
  <si>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Yes
Art. 12.2. "The investor may submit the investment dispute to the domestic administrative procedure in parallel or in conjunction with the procedure of amicable settlement referred to 10 paragraph (I) (...) If within six months the investment dispute carmot be settled through the procedure of amicable settlement and the investor is not satisfied with the outcome of the domestic administrative procedure, the investor may submit the dispute either to: (...) "</t>
  </si>
  <si>
    <t>It requires foreign investors to ltigate the dispute in domestic couts for a certain period of time (six months) before being able to recourse to international investment disputes settlement systems.</t>
  </si>
  <si>
    <t>6. EFTA - Ukraine FTA</t>
  </si>
  <si>
    <r>
      <t xml:space="preserve">The FTA Preamble: 
- "reaffirms commitment to democracy, human rights and fundamental  political and economic freedoms in accordance with their obligations under international law, including principles and objectives set out in the United Nations Charter and the Universal Declaration of Human Rights";  
- "their commitment to economic and social development, the protection of health and safety, and the respect for the fundamental rights of workers, including the principles set out in the ILO Conventions"; 
- "aims to create new employment opportunities, and improve health and living standards in their respective territories"; 
- </t>
    </r>
    <r>
      <rPr>
        <b/>
      </rPr>
      <t>"is determined to implement this Agreement with the objectives to preserve and protect the environment and to ensure the use of natural resources in accordance with the objective of sustainable development"</t>
    </r>
    <r>
      <t>; 
- "affirms their commitment to the rule of law, to prevent and combat corruption in international trade and investment and to promote the principles of transparency and good governance"; 
- "acknowledges the significance of responsible corporate conduct and its contribution to sustainable economic development and affirming their support to efforts for the promotion of relevant international standards".
Art. 1.1 (FTA' objectives) doesn't include any non-commercial objective.
4.8.1: Nothing in this Chapter shall be construed to prevent a Party from adopting, maintaining or enforcing any measure consistent with this Chapter that is in the public interest, such as measures to meet health, safety or environmental concerns or reasonable measures for prudential purposes.</t>
    </r>
  </si>
  <si>
    <t xml:space="preserve">The conditions of art.4.8 partly empty the content of the safeguard clause: it is a circular argument and, therefore, it has to be analyzed based in the related content in the rest of the Chapter. As this doesn't have any other positive content, the score must be zero. </t>
  </si>
  <si>
    <t>7. Switzerland - Serbia BIT (MVP)</t>
  </si>
  <si>
    <t>"Convinced that these objectives can be achieved without relaxing health, safety and environmental standards of general application"</t>
  </si>
  <si>
    <t>The preamble recognizes, through ambigous language, the parties' right to regulate</t>
  </si>
  <si>
    <t>Art.4: "Each Contracting Party shall accord to investments in its territory of investors of the other Contracting Party fair and equitable treatment as well as full and constant protection and security. Neither Contracting Party shall in any way impair by unreasonable or discriminatory measures the operation, management, maintenance, use, enjoyment, extension or disposal of such investments"</t>
  </si>
  <si>
    <t>No
Art.12.7: "The arbitral award shall be final and binding for the parties to the dispute and shall be executed without delay according to the law of the Contracting Party concerned"</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</si>
  <si>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12.b) UNCITRAL Rules</t>
  </si>
  <si>
    <t>8. Switzerland - Montenegro BIT</t>
  </si>
  <si>
    <t>One point is given for the recognition of compatibility between both objectives (the BIT's and health, safety and environment).</t>
  </si>
  <si>
    <t xml:space="preserve">Art.4: Each Contracting Party shall accord to investments in its territory of investors of the other Contracting Party fair and equitable treatment as well as full and constant protection and security. </t>
  </si>
  <si>
    <t>9. Switzerland - Azerbaijan BIT (MVP)</t>
  </si>
  <si>
    <t>Art.4.1: "Investments and returns of investors of each Contracting Party shall at all times be accorded fair and equitable treatment and shall enjoy full protection and security in the territory of the other Contracting Party. Neither Contracting Party shall in any way impair by unreasonable or discriminatory measures the management, maintenance, use, enjoyment, extension, or disposal of such investments"</t>
  </si>
  <si>
    <t>Art.4.1: Unqualified FET standard, usual generic &amp; imprecise drafting, no detailing of obligation reach or application limits.</t>
  </si>
  <si>
    <t>No
Art.8.7: "The arbitral award shall be final and binding on the parties to the dispute and shall be executed according to national law"</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</si>
  <si>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8.2.a) UNCITRAL Rules</t>
  </si>
  <si>
    <t>10. Switzerland - Kyrgyzstan BIT</t>
  </si>
  <si>
    <t>Art.4.2: Unqualified FET standard, usual generic &amp; imprecise drafting, no detailing of obligation reach or application limits.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</si>
  <si>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8.2.c) UNCITRAL Rules</t>
  </si>
  <si>
    <t>11. Switzerland - Nigeria BIT</t>
  </si>
  <si>
    <t>Review (art.3.4): I think this is a clear recognition of the State's policy space to regulate a sector with clear sustainable development implications (the development of local industries). This time (in contrast with the mention in the Sweden BIT) it's not an absolute recognition, but a safeguard for MFN and NT clauses. I think it doesn't matter because it allows the State to introduce a "discriminatory behaviour" to benefit local industries, so this leaves the investor without the possibility of claiming a violation of the FET clause).
Check if the final sentence doesn't limit the policy space recognize in the rest of the provision.</t>
  </si>
  <si>
    <t>Preamble: "Recognizing the right of the Contracting Parties to lay down the conditions for the admission of foreign investments and the duty of the investor to respect the sovereignty of the host country and to observe its laws".
Art.3.4: Notwithstanding art.3.2 and 3.3 (MFN and NT), each Contracting Party may grant special incentives to its own investors as part of its development policy in order to stimulate the creation of local enterprises, provided that such incentives do not adversely affect Investments of investors of the other Contracting Party or activities relating to such investments.</t>
  </si>
  <si>
    <t>The content of this Preamble doesn't deserve any point. Policy space for sustainable development requires more than the possibility of "laying down the conditions for the admission of foreing investments" (for example, ruling strategic sectors once the investors have been admited). This content is slightly better than nothing, but not good enough.
The 2 points are given due to art.3.4</t>
  </si>
  <si>
    <t>12. Switzerland - Costa Rica BIT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</si>
  <si>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9.4.b) UNCITRAL Rules</t>
  </si>
  <si>
    <t>UNITED KINGDOM</t>
  </si>
  <si>
    <t>1. United Kingdom - Colombia BIT</t>
  </si>
  <si>
    <t>No: When specifying the treaty objectives it doesn’t mention any public policy or general interest objectives.
No. Art.4.4: Where, in exceptional circumstances, payments and capital movements cause or threaten to cause serious difficulties for the operation of monetary policy or exchange rate policy in either Contracting Party, the Contracting Party concerned may take safeguard measures with regard to payments and capital movements.
Yes: Art.8: Nothing in this Agreement shall be construed to prevent a Party from adopting, maintaining, or enforcing any measure that it considers appropriate to ensure that an investment activity in its territory is undertaken in a manner sensitive to environmental concerns, provided that such measures are non-discriminatory and proportionate to the objectives sought.
No: Art. 13.5: For greater certainty, nothing in this Agreement shall affect the rights and obligations of any Contracting Party under any international agreement or arrangement relating wholly or mainly to taxation. In the event of any inconsistency between this Agreement and any such agreement or arrangement, that agreement or arrangement shall prevail over this Agreement to the extent of the inconsistency.</t>
  </si>
  <si>
    <t xml:space="preserve">"Monetary policy or exchange rate policy" (art.4.4) or "taxation" (art.13.5) cannot be considered as equivalent to sustainable development safeguards.
Art.8 has to be considered as an environmental safeguard. </t>
  </si>
  <si>
    <t>Yes
Art.2.4: 
For greater certainty:
(a) The concepts of “fair and equitable treatment” and “full protection and
security” do not require additional treatment to that required in
accordance with international law;
(b) “Fair and equitable treatment” includes the prohibition against the
denial of justice in criminal, civil, or administrative proceedings in
accordance with the principle of due process embodied in the main
legal systems of the world;
(c) A determination that there has been a breach of another provision of
this Agreement or another international agreement does not establish
that the obligation to accord fair and equitable treatment has been
breached;</t>
  </si>
  <si>
    <t>Art.2.4 offers  a positive open-ended list of State obligations under the FET clause.</t>
  </si>
  <si>
    <t>Art. 9.12: Before ruling on the merits, the tribunal shall 
consider whether either the claim of the claimant or the objection of the respondent
 is frivolous or an abuse of process, and shall provide the disputing parties a 
reasonable opportunity for comments. In the event of a claim which is frivolous or
 an abuse of process, the tribunal shall award costs against the claimant.</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</si>
  <si>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Art.9.4.c: UNCITRAL
Art. 9.5: If after a period of three (3) months from the Notification of Intent to submit
the dispute to international arbitration there is no agreement to one of the above
alternative procedures, the dispute shall at the request in writing of the investor
concerned (“Request for Arbitration”) be submitted to arbitration under the 
arbitration rules of the ICSID.</t>
  </si>
  <si>
    <t>Art.9.2: With regard to acts of a governmental authority, in order to submit a claim to arbitration or to a local court or administrative tribunal in accordance with this Article, local administrative remedies shall be exhausted, should it be required by the law of the Contracting Party. Such procedure shall in no case exceed six (6) months from the date of the written notification by the investor.
Art.9.9: Once the investor has submitted the dispute to one of the procedures in paragraphs 3 and 4, the choice of the procedure shall be final.</t>
  </si>
  <si>
    <t>2 (and 4 and 7). United Kingdom - Mexico BIT</t>
  </si>
  <si>
    <t>Art.3.2: qualifies the FET standard by reference to the customary  international law minimum standard of treatment of aliens.</t>
  </si>
  <si>
    <t>Yes
18. The Agreement limits the available remedies to monetary damages and restitution of property.
18.5. A tribunal may not award punitive damages</t>
  </si>
  <si>
    <t>Yes
11.5.(b) A disputing investor may submit a claim to arbitration only if the investor and the enterprise waive their right to initiate or continue before any administrative tribunal or court under the laws of a contracting party
Annex to Article 11 (Applicable Only in the Case of Mexico) If the investor, or an enterprise that an investor owns or controls, submits the dispute referred to in Article 11(1) or 11(2) of this Agreement to the Contracting Party’s competent judicial or administrative courts, the same dispute may not be submitted to arbitration as provided in Section One, Chapter III of this Agreement.</t>
  </si>
  <si>
    <t>3 (and 5 and 8). United Kingdom - Serbia BIT</t>
  </si>
  <si>
    <t>2.2 Unqualified FET standard, usual generic &amp; imprecise drafting, no detailing of obligation reach or application limits.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</si>
  <si>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8(2): if after a period of three months from written notification of the claim no agreement is reached on one of the above alternative procedures, the dispute shall at the request in writing of the investor concerned be submitted to arbitration under the Arbitration Rules of the UNCITRAL as then in force. The parties to the dispute may agree in writing to modify these Rules.</t>
  </si>
  <si>
    <t>6 (and 9). United Kingdom - Mozambique BIT</t>
  </si>
  <si>
    <t>10. United Kingdom - Bosnia and Herzegovina BIT</t>
  </si>
  <si>
    <t>When specifying the treaty objectives it doesn’t mention any public policy or general interest objectives.
Art.7: The provisions of this Agreement relative to the grant of treatment not less favourable than that accorded to the nationals or companies of either Contracting Party or of any third State shall not be construed so as to oblige one Contracting Party to extend to the nationals or companies of the other the benefit of any treatment, preference or privilege resulting from: (b) any international agreement or arrangement relating wholly or mainly to taxation or any domestic legislation relating wholly or mainly to taxation.</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</si>
  <si>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Art.8.2.c) UNCITRAL Rules.</t>
  </si>
  <si>
    <t>11. United Kingdom - Gambia BIT</t>
  </si>
  <si>
    <t>12. United Kingdom - Viet Nam BIT</t>
  </si>
  <si>
    <t>Art.3.3 establishes that the Government of Vietnam may maintain certain measures exceptioned from the application of the MFN and NT clauses. The measures (or sectors affected) are listed in an annex. This safeguard will no be considered as positive, as it doesn't avoid States to be sued by investors if they consider that a non-discriminatory measure is unfair or unequitable.</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</si>
  <si>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Art.8.b.ii) UNCITRAL Rules.</t>
  </si>
  <si>
    <t>USA</t>
  </si>
  <si>
    <t>1 (and 3). USA-Panama FTA</t>
  </si>
  <si>
    <t>The FTA's Preamble states that the Parties aim to "implement this Agreement in a manner consistent with environmental protection and conservation, promote sustainable development, and strengthen their cooperation on environmental matters"; to "protect and preserve the environment and enhance the means for doing so, including through the conservation of natural resources in their respective territories"; and to "preserve their flexibility to safeguard the public welfare". 
Art.1.2 (FTA's objectives) doesn't mention any non-commercial issue.
The FTA’s Investment Chapter doesn’t specify the treaty objectives nor does it mention any public policy or general interest objectives.</t>
  </si>
  <si>
    <t>As the Investment Chapter doesn't include a Preamble, the FTA Preamble and Objective's section has to be the text analyzed. When it says that: "Parties aim to implement this Agreement in a manner consistent with environmental protection and conservation, promote sustainable development, and strengthen their cooperation on environmental matters" it is stablishing the mandate to make both objectives compatible.
The problem is that the Objective's section (art.1.2) crearly states that: "The Parties shall interpret and apply the provisions of this Agreement in the light of its objectives set out in paragraph 1 and in accordance with applicable rules of international law" and no non-commercial issues are included in that paragraph...
Therefore, it should be considered one case where the right to regulate is recognized but no sustainable development objectives are mentioned.</t>
  </si>
  <si>
    <t>It mentions the minimum standard of treatment of aliens under customary international law (MST/CIL) and offers a positive open-ended list of State obligations.</t>
  </si>
  <si>
    <t>The reference to the minimum standard of treatment under customary international law may raise the threshold of State liability and help to preserve States’ ability to adapt their policies to pursue public policy objectives.</t>
  </si>
  <si>
    <t>Yes
Art. 10.26. 1 and 3: moderate the remedial powers of tribunals.
Art. 10.22.3: allow the parties to issue binding interpretations.</t>
  </si>
  <si>
    <t>Yes
Art. 10.16.3.c): UNCITRAL
Art. 10.20.3 and 10.24: interested parties and experts allowed to make submissions.
Art. 10.21.1: documents made publicly available.
Art. 10.21.2: hearings to be public.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</si>
  <si>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Yes
Art. 10.18.4: waiver (no arbitration if claimant has submitted the same breach to a national court or tribunal).</t>
  </si>
  <si>
    <t>2 (and 4). USA-Colombia FTA</t>
  </si>
  <si>
    <t>The FTA's preamble: The Parties aim to "PROTECT, enhance, and enforce basic workers’ rights, strengthen their cooperation on labor matters, and build on their respective international commitments on labor matters"; "IMPLEMENT this Agreement in a manner consistent with environmental protection and conservation, promote sustainable development, and strengthen their cooperation on environmental matters"; "PRESERVE their ability to safeguard the public welfare". 
There is no article where the Agreement general objectives are described.
The FTA’s Investment Chapter doesn’t specify the treaty objectives nor does it mention any public policy or general interest objectives.</t>
  </si>
  <si>
    <t>As the Investment Chapter doesn't include a Preamble, the FTA Preamble has to be the text analyzed. When it says that: "Parties aim to implement this Agreement in a manner consistent with environmental protection and conservation, promote sustainable development, and strengthen their cooperation on environmental matters" it is stablishing the mandate to make both objectives compatible.
It should be granted 2 points. The difference with the US-Panama FTA is that in the lattest, there is an article with the listing of the FTA objectives and no non-commercial objective is mentioned.</t>
  </si>
  <si>
    <t>Yes
Art. 10.26. 1 and 3: moderate the remedial powers of tribunals
Art. 10.22.3: allow the parties to issue binding interpretations.</t>
  </si>
  <si>
    <t>Yes
Art. 10.18.2: waiver (no arbitration if claimant has submitted the same breach to a national court or tribunal).</t>
  </si>
  <si>
    <t>3 (and 6). USA-Rwanda BIT</t>
  </si>
  <si>
    <t>Art. 12 includes a clear affirmation that the agreement guarantees the State’s right to adopt measures needed to ensure that investments are undertaken in a manner sensitive to environmental concerns.
Art. 12.1: The Parties recognize that it is inappropriate to encourage investment by weakening or reducing the protections afforded in domestic environmental laws.</t>
  </si>
  <si>
    <t>It recognizes the right to regulate and mentions environmental concerns.
Art.21.1: when applied to the Preamble, this clause deserves1 point.</t>
  </si>
  <si>
    <t>Art. 5.1 and 2 mentions the minimum standard of treatment of aliens under customary international law (MST/CIL) and offers a positive open-ended list of State obligations.
Art. 12.1: The Parties recognize that it is inappropriate to encourage investment by weakening or reducing the protections afforded in domestic environmental laws.
Art.12.2: Nothing in this Treaty shall be construed to prevent a Party from adopting, maintaining, or enforcing any measure otherwise consistent with this Treaty that it considers appropriate to  ensure that investment activity in its territory is undertaken in a manner sensitive to environmental concerns.</t>
  </si>
  <si>
    <t>The reference to the minimum standard of treatment under customary international law may raise the threshold of State liability and help to preserve States’ ability to adapt their policies to pursue public policy objectives.
hen applied to the FET clause, a zero is given to the clauses that state as “inappropriate” to “override environmental regulation to promote or protect investment” even when they compromise to “ensure that parties do not waive or derogate such legislation”.
The conditions of art.12.2 partly empties the content of the safeguard clause (States can only regulate to ensure compliance with domestic law if this law is not inconsistent with the Agreement): it is a circular argument and, therefore, should be analyzed in the context of the rest of the Chapter. In this case, it deserves a 1 given the content of art.5.1 and 2.</t>
  </si>
  <si>
    <t>Yes
Art. 34. 1 and 3: moderate the remedial powers of tribunals.
Art. 30.3 and 31: allow the parties to issue binding interpretations.</t>
  </si>
  <si>
    <t>Yes
Art. 24.3.c): UNCITRAL
Art. 28.3 and 32: interested parties and experts allowed to make submissions.
Art. 29.1: documents made publicly available.
Art. 29.2: hearings to be public.
This country is signatory to the UN's Convention on Transparency in Treaty-based Investor-State Arbitration (December 10th 2014). This implies that UNCITRAL's transparency rules are directly applicable in the case of a dispute in which the other State is also party to the Convention.</t>
  </si>
  <si>
    <t>Art. 26.2: waiver (no arbitration if claimant has submitted the same breach to a national court or tribunal).</t>
  </si>
  <si>
    <t>7. USA - Morocco FTA</t>
  </si>
  <si>
    <t xml:space="preserve">Preamble:
- Desiring to raise living standards, promote economic growth and stability, create new employment opportunities, and improve the general welfare in their territories by liberalizing and expanding trade and investment between them;
- Desiring to liberalize and expand bilateral agricultural trade and investment and thereby make their agricultural sectors more competitive, foster rural development, and increase prosperity in their territories;
- Desiring to protect human, animal, and plant health conditions in the Parties’ territories,
- Desiring to strengthen the development and enforcement of labor and environmental laws and policies, promote basic workers’ rights and sustainable development, and implement this Agreement in a manner consistent with environmental protection and conservation;
ARTICLE 10.10: INVESTMENT AND ENVIRONMENT Nothing in this Chapter shall be construed to prevent a Party from adopting, maintaining, or enforcing any measure otherwise consistent with this Chapter that it considers appropriate to ensure that investment activity in its territory is undertaken in a manner sensitive to environmental concerns. </t>
  </si>
  <si>
    <t>From the whole text of the Preamble, only the mention to the "desire of the Parties to implement the Agreement in a manner consistent with the environmental protection and conservation" is considered to deserve 1 point.
ARTICLE 21.3: TAXATION: 1. Except as set out in this Article, nothing in this Agreement shall apply to taxation measures.
Art.10.10: the environmental safeguard provided in art.10.10 is not considered sufficient, as it includes a circular argument which invalids it positive content.</t>
  </si>
  <si>
    <t xml:space="preserve">Art.10.5: Each Party shall accord to covered investments treatment in accordance with customary international law, including fair and equitable treatment and full protection and security. For greater certainty, paragraph 1 prescribes the MST-CIL as the minimum standard of treatment to be afforded to covered investments. The concepts of FET do not require treatment in addition to or beyond that which is required by that standard, and do not create additional substantive rights. The obligation in paragraph 1 to provide: (a) “fair and equitable treatment” includes the obligation not to deny justice in criminal, civil, or administrative adjudicatory proceedings in accordance with the principle of due process embodied in the principal legal systems of the world;
ARTICLE 10.10: INVESTMENT AND ENVIRONMENT Nothing in this Chapter shall be construed to prevent a Party from adopting, maintaining, or enforcing any measure otherwise consistent with this Chapter that it considers appropriate to ensure that investment activity in its territory is undertaken in a manner sensitive to environmental concerns. </t>
  </si>
  <si>
    <t>1 point due to: MST-CIL and the open-ended list of provisions included under the FET clause.
Art.10.10: the environmental safeguard provided in art.10.10 is not considered sufficient, as it includes a circular argument which invalids it positive content.</t>
  </si>
  <si>
    <t xml:space="preserve">Yes.
Art.10.22: A decision issued by the Joint Committee under paragraph 1 shall be binding on the tribunal, and any decision or award issued by the tribunal must be consistent with that decision.
Art. 10.25: moderate the remedial powers of tribunals </t>
  </si>
  <si>
    <t xml:space="preserve">Interesting: (art.10.19.10): If a separate regional or multilateral agreement concerning investment enters into force between the Parties that establishes an appellate body for purposes of reviewing awards rendered by tribunals constituted pursuant to international trade or investment arrangements to hear investment disputes, the Parties shall strive to reach an agreement that would have such appellate body review awards rendered under Article 10.25 in arbitrations commenced after the regional or multilateral agreement enters into force between the Parties. 
Interesting: ANNEX 10-D: POSSIBILITY OF A BILATERAL APPELLATE MECHANISM.n Within three years after the date of entry into force of this Agreement, the Parties shall consider whether to establish a bilateral appellate body or similar mechanism to review awards rendered under Article 10.25 in arbitrations commenced after they establish the appellate body or similar mechanism. </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</si>
  <si>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Art.10.15.3.c: UNCITRAL Rules.
No
Art.10.19.3: The tribunal shall have the authority to accept and consider amicus curiae submissions from a person or entity that is not a disputing party. 
Art.10.20.1: the respondent shall, after receiving the following documents, promptly transmit them to the non-disputing Party and make them available to the public: (a) the notice of intent; (b) the notice of arbitration; (c) pleadings, memorials, and briefs submitted to the tribunal by a disputing party and any written submissions submitted pursuant to Article 10.19.2 and 10.19.3 and Article 10.24; (d) minutes or transcripts of hearings of the tribunal, where available; and (e) orders, awards, and decisions of the tribunal. 
Art.10.20.2: The tribunal shall conduct hearings open to the public.</t>
  </si>
  <si>
    <t xml:space="preserve">
Art.10.19.3 is not considered enough, as the methodology requires that the 'right to intervene' is recognized to all interested parties (and not left to the arbitrators discretion, as it is in this FTA).</t>
  </si>
  <si>
    <t>Yes. 
Art.10.17: No claim may be submitted to arbitration unless the notice of arbitration is accompanied by the claimant's written waiver of any right to initiate or continue before any administrative tribunal or cort under the law of either Party.</t>
  </si>
  <si>
    <t>8. USA - Mozambique BIT (MVP)</t>
  </si>
  <si>
    <t>"Recognizing that the development of economic and business ties can promote respect for internationally recognized worker rights; Agreeing that these objectives can be achieved without relaxing health, safely and environmental measures of general application"</t>
  </si>
  <si>
    <t>The preamble of this treaty recognizes, through ambiguous language, the parties' right to regulate.
Art.XII: tax matters</t>
  </si>
  <si>
    <t>Yes.
This country is signatory to the UN's Convention on Transparency in Treaty-based Investor-State Arbitration (December 10th 2014). This implies that UNCITRAL's transparency rules are directly applicable in the case of a dispute in which the other State is also party to the Convention.
No.
Art.9.3.a).iii: UNCITRAL Rules</t>
  </si>
  <si>
    <t xml:space="preserve">Yes.
Art.9.3.a: Provided that the national or company concerned has not submitted the dispute for resolution under paragraph 2 (a): the courts or administrative tribunals of the Party that is a party to the dispute </t>
  </si>
  <si>
    <t>9 (and 10). USA - Jordan BIT</t>
  </si>
  <si>
    <t>The Agreement objectives can be achieved without relaxing health, safety and environmental measures of general application.</t>
  </si>
  <si>
    <t>The Agreement has a "LETTER OF SUBMITTAL" before the Preamble, that presents the Agreement, its goals, structure, etc. It states that the Preamble: "does not impose binding obligations, its statement of goals may assist in interpreting the Treaty".
Art.13.1: No provision of this Treaty shall impose obligations with respect to tax matters, except that...</t>
  </si>
  <si>
    <t>Art.2.3: 2.2 Unqualified FET standard, usual generic &amp; imprecise drafting, no detailing of obligation reach or application limits.</t>
  </si>
  <si>
    <t>11. USA - Azerbaijan BIT</t>
  </si>
  <si>
    <t>12. USA - Honduras</t>
  </si>
  <si>
    <t>The Agreement has a "LETTER OF SUBMITTAL" before the Preamble, that presents the Agreement, its goals, structure, etc. It states that the Preamble: "does not impose binding obligations, its statement of goals may assist in interpreting the Treaty".
Art.13.1: No provision of this Treaty shall impose obligations with respect to tax matters, except that [...]. The dispute settlement provisions of Article IX and X apply to tax matters in relation to alleged violations of the BIT’s expropriation article.</t>
  </si>
  <si>
    <t>Developing Country Human Development Index (at year of IIA signment)</t>
  </si>
  <si>
    <t>IIA's development content (% of maximum posible)</t>
  </si>
  <si>
    <t>Côte d'Ivoire</t>
  </si>
  <si>
    <t>US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</si>
</sst>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dd/MM/yyyy"/>
    <numFmt numFmtId="166" formatCode="D/M/YYYY"/>
    <numFmt numFmtId="167" formatCode="#,##0.0"/>
    <numFmt numFmtId="168" formatCode="d-m"/>
    <numFmt numFmtId="169" formatCode="dd/mm/yyyy"/>
    <numFmt numFmtId="170" formatCode="d/m/yyyy"/>
  </numFmts>
  <fonts count="51">
    <font>
      <sz val="11.0"/>
      <color rgb="FF000000"/>
      <name val="Calibri"/>
    </font>
    <font>
      <b/>
    </font>
    <font/>
    <font>
      <sz val="10.0"/>
    </font>
    <font>
      <b/>
      <u/>
    </font>
    <font>
      <sz val="11.0"/>
    </font>
    <font>
      <b/>
      <u/>
    </font>
    <font>
      <b/>
      <u/>
    </font>
    <font>
      <b/>
      <sz val="10.0"/>
    </font>
    <font>
      <b/>
      <sz val="11.0"/>
      <color rgb="FF000000"/>
      <name val="Arial"/>
    </font>
    <font>
      <b/>
      <u/>
      <sz val="11.0"/>
      <color rgb="FF0000FF"/>
      <name val="Calibri"/>
    </font>
    <font>
      <b/>
      <u/>
      <sz val="11.0"/>
      <color rgb="FF000000"/>
      <name val="Calibri"/>
    </font>
    <font>
      <sz val="10.0"/>
      <color rgb="FF222222"/>
    </font>
    <font>
      <b/>
      <sz val="10.0"/>
      <color rgb="FF000000"/>
    </font>
    <font>
      <b/>
      <sz val="11.0"/>
      <color rgb="FF000000"/>
      <name val="Calibri"/>
    </font>
    <font>
      <b/>
      <sz val="11.0"/>
    </font>
    <font>
      <sz val="10.0"/>
      <color rgb="FFFF0000"/>
    </font>
    <font>
      <b/>
      <u/>
      <color rgb="FF0000FF"/>
    </font>
    <font>
      <b/>
      <sz val="10.0"/>
      <color rgb="FFFF0000"/>
    </font>
    <font>
      <name val="Calibri"/>
    </font>
    <font>
      <color rgb="FF000000"/>
      <name val="Calibri"/>
    </font>
    <font>
      <color rgb="FF000000"/>
    </font>
    <font>
      <sz val="10.0"/>
      <color rgb="FF000000"/>
      <name val="Calibri"/>
    </font>
    <font>
      <u/>
      <color rgb="FF0000FF"/>
    </font>
    <font>
      <b/>
      <color rgb="FFFF0000"/>
    </font>
    <font>
      <sz val="11.0"/>
      <color rgb="FF000000"/>
      <name val="Arial"/>
    </font>
    <font>
      <b/>
      <color rgb="FF000000"/>
    </font>
    <font>
      <b/>
      <u/>
      <color rgb="FF000000"/>
    </font>
    <font>
      <sz val="10.0"/>
      <color rgb="FF000000"/>
    </font>
    <font>
      <sz val="11.0"/>
      <color rgb="FF000000"/>
    </font>
    <font>
      <sz val="11.0"/>
      <name val="Calibri"/>
    </font>
    <font>
      <b/>
      <u/>
    </font>
    <font>
      <sz val="10.0"/>
      <name val="Calibri"/>
    </font>
    <font>
      <name val="Arial"/>
    </font>
    <font>
      <sz val="10.0"/>
      <color rgb="FFFF0000"/>
      <name val="Calibri"/>
    </font>
    <font>
      <b/>
      <u/>
    </font>
    <font>
      <b/>
      <sz val="10.0"/>
      <name val="Calibri"/>
    </font>
    <font>
      <b/>
      <u/>
    </font>
    <font>
      <sz val="11.0"/>
      <color rgb="FF231F20"/>
      <name val="Arial"/>
    </font>
    <font>
      <color rgb="FFFF0000"/>
    </font>
    <font>
      <b/>
      <sz val="10.0"/>
      <color rgb="FFFFFFFF"/>
    </font>
    <font>
      <sz val="11.0"/>
      <color rgb="FF000000"/>
      <name val="Inconsolata"/>
    </font>
    <font>
      <b/>
      <sz val="10.0"/>
      <color rgb="FF000000"/>
      <name val="Calibri"/>
    </font>
    <font>
      <b/>
      <u/>
      <sz val="10.0"/>
      <name val="Calibri"/>
    </font>
    <font>
      <b/>
      <u/>
      <sz val="10.0"/>
      <name val="Calibri"/>
    </font>
    <font>
      <u/>
      <sz val="11.0"/>
      <color rgb="FF000000"/>
      <name val="Calibri"/>
    </font>
    <font>
      <b/>
      <name val="Arial"/>
    </font>
    <font>
      <color rgb="FF000000"/>
      <name val="Arial"/>
    </font>
    <font>
      <b/>
      <name val="Calibri"/>
    </font>
    <font>
      <sz val="10.0"/>
      <color rgb="FF222222"/>
      <name val="Calibri"/>
    </font>
    <font>
      <b/>
      <u/>
      <color rgb="FF000000"/>
    </font>
  </fonts>
  <fills count="16">
    <fill>
      <patternFill patternType="none"/>
    </fill>
    <fill>
      <patternFill patternType="lightGray"/>
    </fill>
    <fill>
      <patternFill patternType="solid">
        <fgColor rgb="FFFFF2CC"/>
        <bgColor rgb="FFFFF2CC"/>
      </patternFill>
    </fill>
    <fill>
      <patternFill patternType="solid">
        <fgColor rgb="FFB7E1CD"/>
        <bgColor rgb="FFB7E1CD"/>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E6B8AF"/>
        <bgColor rgb="FFE6B8AF"/>
      </patternFill>
    </fill>
    <fill>
      <patternFill patternType="solid">
        <fgColor rgb="FFD9EAD3"/>
        <bgColor rgb="FFD9EAD3"/>
      </patternFill>
    </fill>
    <fill>
      <patternFill patternType="solid">
        <fgColor rgb="FFFFFF00"/>
        <bgColor rgb="FFFFFF00"/>
      </patternFill>
    </fill>
    <fill>
      <patternFill patternType="solid">
        <fgColor rgb="FFEEEEEE"/>
        <bgColor rgb="FFEEEEEE"/>
      </patternFill>
    </fill>
    <fill>
      <patternFill patternType="solid">
        <fgColor rgb="FFD0E0E3"/>
        <bgColor rgb="FFD0E0E3"/>
      </patternFill>
    </fill>
    <fill>
      <patternFill patternType="solid">
        <fgColor rgb="FFB7B7B7"/>
        <bgColor rgb="FFB7B7B7"/>
      </patternFill>
    </fill>
    <fill>
      <patternFill patternType="solid">
        <fgColor rgb="FFCCFFCC"/>
        <bgColor rgb="FFCCFFCC"/>
      </patternFill>
    </fill>
    <fill>
      <patternFill patternType="solid">
        <fgColor rgb="FFA2BD90"/>
        <bgColor rgb="FFA2BD90"/>
      </patternFill>
    </fill>
    <fill>
      <patternFill patternType="solid">
        <fgColor rgb="FFC0C0C0"/>
        <bgColor rgb="FFC0C0C0"/>
      </patternFill>
    </fill>
  </fills>
  <borders count="1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C0C0C0"/>
      </left>
      <right style="thin">
        <color rgb="FF000000"/>
      </right>
      <top style="thin">
        <color rgb="FFC0C0C0"/>
      </top>
      <bottom style="thin">
        <color rgb="FF000000"/>
      </bottom>
    </border>
    <border>
      <left style="thin">
        <color rgb="FFC0C0C0"/>
      </left>
      <right style="thin">
        <color rgb="FF000000"/>
      </right>
      <bottom style="thin">
        <color rgb="FF000000"/>
      </bottom>
    </border>
    <border>
      <left style="thin">
        <color rgb="FFC0C0C0"/>
      </left>
      <right style="thin">
        <color rgb="FF000000"/>
      </right>
      <top style="thin">
        <color rgb="FF000000"/>
      </top>
      <bottom style="thin">
        <color rgb="FF000000"/>
      </bottom>
    </border>
    <border>
      <left style="thin">
        <color rgb="FF000000"/>
      </left>
      <right style="thin">
        <color rgb="FF000000"/>
      </right>
      <top style="thin">
        <color rgb="FFC0C0C0"/>
      </top>
      <bottom style="thin">
        <color rgb="FF000000"/>
      </bottom>
    </border>
    <border>
      <right style="thin">
        <color rgb="FF000000"/>
      </right>
    </border>
    <border>
      <bottom style="thin">
        <color rgb="FF000000"/>
      </bottom>
    </border>
    <border>
      <left style="thin">
        <color rgb="FF000000"/>
      </left>
      <right style="thin">
        <color rgb="FF000000"/>
      </right>
    </border>
    <border>
      <left style="thin">
        <color rgb="FF000000"/>
      </left>
      <right style="thin">
        <color rgb="FF000000"/>
      </right>
      <top style="thin">
        <color rgb="FF000000"/>
      </top>
    </border>
    <border>
      <bottom style="thin">
        <color rgb="FFDDDDDD"/>
      </bottom>
    </border>
    <border>
      <left style="thin">
        <color rgb="FFDDDDDD"/>
      </left>
    </border>
    <border>
      <left style="thin">
        <color rgb="FFDDDDDD"/>
      </left>
      <top style="thin">
        <color rgb="FFDDDDDD"/>
      </top>
    </border>
  </borders>
  <cellStyleXfs count="1">
    <xf borderId="0" fillId="0" fontId="0" numFmtId="0" applyAlignment="1" applyFont="1"/>
  </cellStyleXfs>
  <cellXfs count="66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top" wrapText="1"/>
    </xf>
    <xf borderId="0" fillId="0" fontId="3" numFmtId="0" xfId="0" applyAlignment="1" applyFont="1">
      <alignment shrinkToFit="0" wrapText="1"/>
    </xf>
    <xf borderId="0" fillId="0" fontId="2" numFmtId="0" xfId="0" applyAlignment="1" applyFont="1">
      <alignment readingOrder="0"/>
    </xf>
    <xf borderId="0" fillId="2" fontId="4" numFmtId="0" xfId="0" applyAlignment="1" applyFill="1" applyFont="1">
      <alignment readingOrder="0" shrinkToFit="0" wrapText="1"/>
    </xf>
    <xf borderId="0" fillId="0" fontId="0" numFmtId="0" xfId="0" applyAlignment="1" applyFont="1">
      <alignment readingOrder="0" shrinkToFit="0" wrapText="1"/>
    </xf>
    <xf borderId="0" fillId="3" fontId="0" numFmtId="49" xfId="0" applyAlignment="1" applyFill="1" applyFont="1" applyNumberFormat="1">
      <alignment horizontal="left" readingOrder="0" shrinkToFit="0" wrapText="1"/>
    </xf>
    <xf borderId="0" fillId="2" fontId="1" numFmtId="0" xfId="0" applyAlignment="1" applyFont="1">
      <alignment readingOrder="0"/>
    </xf>
    <xf borderId="0" fillId="3" fontId="5" numFmtId="0" xfId="0" applyAlignment="1" applyFont="1">
      <alignment horizontal="right" readingOrder="0" shrinkToFit="0" vertical="bottom" wrapText="1"/>
    </xf>
    <xf borderId="0" fillId="2" fontId="2" numFmtId="0" xfId="0" applyAlignment="1" applyFont="1">
      <alignment shrinkToFit="0" wrapText="1"/>
    </xf>
    <xf borderId="0" fillId="3" fontId="5" numFmtId="0" xfId="0" applyAlignment="1" applyFont="1">
      <alignment horizontal="left" readingOrder="0"/>
    </xf>
    <xf borderId="0" fillId="2" fontId="2" numFmtId="0" xfId="0" applyFont="1"/>
    <xf borderId="0" fillId="2" fontId="3" numFmtId="0" xfId="0" applyAlignment="1" applyFont="1">
      <alignment shrinkToFit="0" wrapText="1"/>
    </xf>
    <xf borderId="0" fillId="0" fontId="6" numFmtId="0" xfId="0" applyAlignment="1" applyFont="1">
      <alignment readingOrder="0" shrinkToFit="0" wrapText="1"/>
    </xf>
    <xf borderId="1" fillId="4" fontId="3" numFmtId="0" xfId="0" applyAlignment="1" applyBorder="1" applyFill="1" applyFont="1">
      <alignment horizontal="center" shrinkToFit="0" vertical="bottom" wrapText="1"/>
    </xf>
    <xf borderId="0" fillId="3" fontId="5" numFmtId="0" xfId="0" applyAlignment="1" applyFont="1">
      <alignment horizontal="center" readingOrder="0" shrinkToFit="0" vertical="bottom" wrapText="1"/>
    </xf>
    <xf borderId="2" fillId="4" fontId="3" numFmtId="0" xfId="0" applyAlignment="1" applyBorder="1" applyFont="1">
      <alignment horizontal="center" shrinkToFit="0" vertical="bottom" wrapText="1"/>
    </xf>
    <xf borderId="0" fillId="3" fontId="5" numFmtId="0" xfId="0" applyAlignment="1" applyFont="1">
      <alignment horizontal="right" shrinkToFit="0" vertical="bottom" wrapText="1"/>
    </xf>
    <xf borderId="0" fillId="0" fontId="7" numFmtId="0" xfId="0" applyAlignment="1" applyFont="1">
      <alignment shrinkToFit="0" wrapText="1"/>
    </xf>
    <xf borderId="0" fillId="0" fontId="0" numFmtId="0" xfId="0" applyAlignment="1" applyFont="1">
      <alignment horizontal="right" readingOrder="0" shrinkToFit="0" wrapText="1"/>
    </xf>
    <xf borderId="3" fillId="4" fontId="8" numFmtId="0" xfId="0" applyAlignment="1" applyBorder="1" applyFont="1">
      <alignment shrinkToFit="0" vertical="bottom" wrapText="1"/>
    </xf>
    <xf borderId="0" fillId="0" fontId="2" numFmtId="0" xfId="0" applyAlignment="1" applyFont="1">
      <alignment readingOrder="0" shrinkToFit="0" wrapText="1"/>
    </xf>
    <xf borderId="4" fillId="0" fontId="3" numFmtId="0" xfId="0" applyAlignment="1" applyBorder="1" applyFont="1">
      <alignment readingOrder="0" shrinkToFit="0" vertical="bottom" wrapText="1"/>
    </xf>
    <xf borderId="0" fillId="0" fontId="2" numFmtId="0" xfId="0" applyAlignment="1" applyFont="1">
      <alignment shrinkToFit="0" wrapText="1"/>
    </xf>
    <xf borderId="0" fillId="4" fontId="9" numFmtId="0" xfId="0" applyAlignment="1" applyFont="1">
      <alignment shrinkToFit="0" wrapText="1"/>
    </xf>
    <xf borderId="4" fillId="0" fontId="8" numFmtId="0" xfId="0" applyAlignment="1" applyBorder="1" applyFont="1">
      <alignment horizontal="left" readingOrder="0" shrinkToFit="0" vertical="bottom" wrapText="1"/>
    </xf>
    <xf borderId="0" fillId="4" fontId="10" numFmtId="0" xfId="0" applyAlignment="1" applyFont="1">
      <alignment shrinkToFit="0" vertical="top" wrapText="1"/>
    </xf>
    <xf borderId="1" fillId="0" fontId="3" numFmtId="0" xfId="0" applyAlignment="1" applyBorder="1" applyFont="1">
      <alignment readingOrder="0" shrinkToFit="0" vertical="top" wrapText="1"/>
    </xf>
    <xf borderId="0" fillId="4" fontId="11" numFmtId="0" xfId="0" applyAlignment="1" applyFont="1">
      <alignment shrinkToFit="0" vertical="top" wrapText="0"/>
    </xf>
    <xf borderId="4" fillId="0" fontId="12" numFmtId="0" xfId="0" applyAlignment="1" applyBorder="1" applyFont="1">
      <alignment readingOrder="0" shrinkToFit="0" vertical="bottom" wrapText="1"/>
    </xf>
    <xf borderId="4" fillId="0" fontId="13" numFmtId="0" xfId="0" applyAlignment="1" applyBorder="1" applyFont="1">
      <alignment horizontal="left" readingOrder="0" shrinkToFit="0" vertical="bottom" wrapText="1"/>
    </xf>
    <xf borderId="1" fillId="0" fontId="12" numFmtId="0" xfId="0" applyAlignment="1" applyBorder="1" applyFont="1">
      <alignment readingOrder="0" shrinkToFit="0" vertical="bottom" wrapText="1"/>
    </xf>
    <xf borderId="3" fillId="4" fontId="3" numFmtId="0" xfId="0" applyAlignment="1" applyBorder="1" applyFont="1">
      <alignment horizontal="right" shrinkToFit="0" vertical="bottom" wrapText="1"/>
    </xf>
    <xf borderId="0" fillId="4" fontId="14" numFmtId="49" xfId="0" applyAlignment="1" applyFont="1" applyNumberFormat="1">
      <alignment horizontal="left" readingOrder="0" shrinkToFit="0" vertical="top" wrapText="0"/>
    </xf>
    <xf borderId="4" fillId="0" fontId="3" numFmtId="0" xfId="0" applyAlignment="1" applyBorder="1" applyFont="1">
      <alignment shrinkToFit="0" vertical="bottom" wrapText="1"/>
    </xf>
    <xf borderId="1" fillId="0" fontId="3" numFmtId="0" xfId="0" applyAlignment="1" applyBorder="1" applyFont="1">
      <alignment shrinkToFit="0" wrapText="1"/>
    </xf>
    <xf borderId="0" fillId="4" fontId="8" numFmtId="164" xfId="0" applyAlignment="1" applyFont="1" applyNumberFormat="1">
      <alignment vertical="bottom"/>
    </xf>
    <xf borderId="0" fillId="4" fontId="15" numFmtId="0" xfId="0" applyAlignment="1" applyFont="1">
      <alignment horizontal="left" readingOrder="0"/>
    </xf>
    <xf borderId="1" fillId="0" fontId="3" numFmtId="0" xfId="0" applyAlignment="1" applyBorder="1" applyFont="1">
      <alignment readingOrder="0" shrinkToFit="0" wrapText="1"/>
    </xf>
    <xf borderId="0" fillId="4" fontId="8" numFmtId="0" xfId="0" applyAlignment="1" applyFont="1">
      <alignment vertical="bottom"/>
    </xf>
    <xf borderId="0" fillId="4" fontId="14" numFmtId="0" xfId="0" applyAlignment="1" applyFont="1">
      <alignment horizontal="right" shrinkToFit="0" wrapText="0"/>
    </xf>
    <xf borderId="4" fillId="4" fontId="13" numFmtId="0" xfId="0" applyAlignment="1" applyBorder="1" applyFont="1">
      <alignment horizontal="left" shrinkToFit="0" vertical="bottom" wrapText="1"/>
    </xf>
    <xf borderId="0" fillId="4" fontId="14" numFmtId="0" xfId="0" applyAlignment="1" applyFont="1">
      <alignment shrinkToFit="0" wrapText="0"/>
    </xf>
    <xf borderId="0" fillId="4" fontId="1" numFmtId="0" xfId="0" applyAlignment="1" applyFont="1">
      <alignment readingOrder="0"/>
    </xf>
    <xf borderId="1" fillId="0" fontId="16" numFmtId="0" xfId="0" applyAlignment="1" applyBorder="1" applyFont="1">
      <alignment readingOrder="0" shrinkToFit="0" wrapText="1"/>
    </xf>
    <xf borderId="0" fillId="4" fontId="17" numFmtId="0" xfId="0" applyAlignment="1" applyFont="1">
      <alignment readingOrder="0" shrinkToFit="0" wrapText="1"/>
    </xf>
    <xf borderId="0" fillId="4" fontId="1" numFmtId="0" xfId="0" applyFont="1"/>
    <xf borderId="4" fillId="0" fontId="18" numFmtId="0" xfId="0" applyAlignment="1" applyBorder="1" applyFont="1">
      <alignment horizontal="left" readingOrder="0" shrinkToFit="0" vertical="bottom" wrapText="1"/>
    </xf>
    <xf borderId="0" fillId="5" fontId="19" numFmtId="0" xfId="0" applyAlignment="1" applyFill="1" applyFont="1">
      <alignment vertical="bottom"/>
    </xf>
    <xf borderId="0" fillId="5" fontId="19" numFmtId="0" xfId="0" applyAlignment="1" applyFont="1">
      <alignment shrinkToFit="0" vertical="bottom" wrapText="1"/>
    </xf>
    <xf borderId="0" fillId="5" fontId="20" numFmtId="0" xfId="0" applyAlignment="1" applyFont="1">
      <alignment vertical="bottom"/>
    </xf>
    <xf borderId="4" fillId="4" fontId="18" numFmtId="0" xfId="0" applyAlignment="1" applyBorder="1" applyFont="1">
      <alignment horizontal="left" shrinkToFit="0" vertical="bottom" wrapText="1"/>
    </xf>
    <xf borderId="0" fillId="0" fontId="21" numFmtId="3" xfId="0" applyAlignment="1" applyFont="1" applyNumberFormat="1">
      <alignment horizontal="left"/>
    </xf>
    <xf borderId="0" fillId="5" fontId="19" numFmtId="0" xfId="0" applyAlignment="1" applyFont="1">
      <alignment horizontal="right" readingOrder="0" vertical="bottom"/>
    </xf>
    <xf borderId="4" fillId="0" fontId="3" numFmtId="0" xfId="0" applyAlignment="1" applyBorder="1" applyFont="1">
      <alignment vertical="bottom"/>
    </xf>
    <xf borderId="0" fillId="4" fontId="3" numFmtId="164" xfId="0" applyAlignment="1" applyFont="1" applyNumberFormat="1">
      <alignment vertical="bottom"/>
    </xf>
    <xf borderId="0" fillId="5" fontId="19" numFmtId="165" xfId="0" applyAlignment="1" applyFont="1" applyNumberFormat="1">
      <alignment horizontal="right" vertical="bottom"/>
    </xf>
    <xf borderId="2" fillId="4" fontId="3" numFmtId="0" xfId="0" applyAlignment="1" applyBorder="1" applyFont="1">
      <alignment horizontal="center" readingOrder="0" shrinkToFit="0" vertical="bottom" wrapText="1"/>
    </xf>
    <xf borderId="0" fillId="5" fontId="19" numFmtId="0" xfId="0" applyAlignment="1" applyFont="1">
      <alignment readingOrder="0" vertical="bottom"/>
    </xf>
    <xf borderId="0" fillId="0" fontId="0" numFmtId="0" xfId="0" applyAlignment="1" applyFont="1">
      <alignment readingOrder="0" shrinkToFit="0" wrapText="0"/>
    </xf>
    <xf borderId="4" fillId="0" fontId="3" numFmtId="0" xfId="0" applyAlignment="1" applyBorder="1" applyFont="1">
      <alignment readingOrder="0" vertical="bottom"/>
    </xf>
    <xf borderId="0" fillId="0" fontId="0" numFmtId="3" xfId="0" applyAlignment="1" applyFont="1" applyNumberFormat="1">
      <alignment horizontal="left" readingOrder="0" shrinkToFit="0" wrapText="0"/>
    </xf>
    <xf borderId="0" fillId="0" fontId="5" numFmtId="0" xfId="0" applyAlignment="1" applyFont="1">
      <alignment horizontal="right" readingOrder="0" shrinkToFit="0" vertical="bottom" wrapText="0"/>
    </xf>
    <xf borderId="4" fillId="4" fontId="8" numFmtId="0" xfId="0" applyAlignment="1" applyBorder="1" applyFont="1">
      <alignment horizontal="left" shrinkToFit="0" vertical="bottom" wrapText="1"/>
    </xf>
    <xf borderId="0" fillId="0" fontId="5" numFmtId="166" xfId="0" applyAlignment="1" applyFont="1" applyNumberFormat="1">
      <alignment horizontal="right" shrinkToFit="0" vertical="bottom" wrapText="0"/>
    </xf>
    <xf borderId="0" fillId="0" fontId="2" numFmtId="0" xfId="0" applyAlignment="1" applyFont="1">
      <alignment readingOrder="0" shrinkToFit="0" wrapText="1"/>
    </xf>
    <xf borderId="0" fillId="0" fontId="0" numFmtId="166" xfId="0" applyAlignment="1" applyFont="1" applyNumberFormat="1">
      <alignment horizontal="right" readingOrder="0" shrinkToFit="0" wrapText="0"/>
    </xf>
    <xf borderId="1" fillId="5" fontId="22" numFmtId="0" xfId="0" applyAlignment="1" applyBorder="1" applyFont="1">
      <alignment horizontal="left" readingOrder="0" shrinkToFit="0" wrapText="1"/>
    </xf>
    <xf borderId="0" fillId="0" fontId="0" numFmtId="3" xfId="0" applyAlignment="1" applyFont="1" applyNumberFormat="1">
      <alignment horizontal="left" readingOrder="0" shrinkToFit="0" wrapText="1"/>
    </xf>
    <xf borderId="0" fillId="0" fontId="5" numFmtId="0" xfId="0" applyAlignment="1" applyFont="1">
      <alignment horizontal="right" readingOrder="0" shrinkToFit="0" vertical="bottom" wrapText="1"/>
    </xf>
    <xf borderId="0" fillId="0" fontId="5" numFmtId="166" xfId="0" applyAlignment="1" applyFont="1" applyNumberFormat="1">
      <alignment horizontal="right" shrinkToFit="0" vertical="bottom" wrapText="1"/>
    </xf>
    <xf borderId="0" fillId="0" fontId="0" numFmtId="166" xfId="0" applyAlignment="1" applyFont="1" applyNumberFormat="1">
      <alignment horizontal="right" readingOrder="0" shrinkToFit="0" wrapText="1"/>
    </xf>
    <xf borderId="0" fillId="0" fontId="23" numFmtId="0" xfId="0" applyAlignment="1" applyFont="1">
      <alignment readingOrder="0" shrinkToFit="0" wrapText="1"/>
    </xf>
    <xf borderId="0" fillId="2" fontId="24" numFmtId="0" xfId="0" applyAlignment="1" applyFont="1">
      <alignment readingOrder="0"/>
    </xf>
    <xf borderId="0" fillId="0" fontId="0" numFmtId="0" xfId="0" applyAlignment="1" applyFont="1">
      <alignment shrinkToFit="0" wrapText="1"/>
    </xf>
    <xf borderId="0" fillId="0" fontId="0" numFmtId="166" xfId="0" applyAlignment="1" applyFont="1" applyNumberFormat="1">
      <alignment horizontal="right" shrinkToFit="0" wrapText="0"/>
    </xf>
    <xf borderId="4" fillId="0" fontId="16" numFmtId="0" xfId="0" applyAlignment="1" applyBorder="1" applyFont="1">
      <alignment readingOrder="0" shrinkToFit="0" vertical="bottom" wrapText="1"/>
    </xf>
    <xf borderId="0" fillId="0" fontId="5" numFmtId="166" xfId="0" applyAlignment="1" applyFont="1" applyNumberFormat="1">
      <alignment horizontal="right" readingOrder="0" shrinkToFit="0" vertical="bottom" wrapText="0"/>
    </xf>
    <xf borderId="4" fillId="0" fontId="3" numFmtId="0" xfId="0" applyAlignment="1" applyBorder="1" applyFont="1">
      <alignment readingOrder="0" shrinkToFit="0" vertical="top" wrapText="1"/>
    </xf>
    <xf borderId="0" fillId="0" fontId="2" numFmtId="0" xfId="0" applyAlignment="1" applyFont="1">
      <alignment readingOrder="0" shrinkToFit="0" wrapText="1"/>
    </xf>
    <xf borderId="0" fillId="4" fontId="14" numFmtId="0" xfId="0" applyAlignment="1" applyFont="1">
      <alignment shrinkToFit="0" wrapText="1"/>
    </xf>
    <xf borderId="0" fillId="4" fontId="14" numFmtId="49" xfId="0" applyAlignment="1" applyFont="1" applyNumberFormat="1">
      <alignment horizontal="left" readingOrder="0" shrinkToFit="0" wrapText="0"/>
    </xf>
    <xf borderId="0" fillId="0" fontId="25" numFmtId="0" xfId="0" applyAlignment="1" applyFont="1">
      <alignment readingOrder="0" shrinkToFit="0" wrapText="1"/>
    </xf>
    <xf borderId="0" fillId="0" fontId="0" numFmtId="49" xfId="0" applyAlignment="1" applyFont="1" applyNumberFormat="1">
      <alignment horizontal="left" readingOrder="0" shrinkToFit="0" wrapText="0"/>
    </xf>
    <xf borderId="0" fillId="2" fontId="1" numFmtId="0" xfId="0" applyAlignment="1" applyFont="1">
      <alignment readingOrder="0" shrinkToFit="0" wrapText="1"/>
    </xf>
    <xf borderId="1" fillId="6" fontId="15" numFmtId="0" xfId="0" applyAlignment="1" applyBorder="1" applyFill="1" applyFont="1">
      <alignment horizontal="center" readingOrder="0" shrinkToFit="0" vertical="bottom" wrapText="1"/>
    </xf>
    <xf borderId="1" fillId="5" fontId="3" numFmtId="0" xfId="0" applyAlignment="1" applyBorder="1" applyFont="1">
      <alignment readingOrder="0" shrinkToFit="0" wrapText="1"/>
    </xf>
    <xf borderId="0" fillId="0" fontId="0" numFmtId="49" xfId="0" applyAlignment="1" applyFont="1" applyNumberFormat="1">
      <alignment readingOrder="0" shrinkToFit="0" wrapText="0"/>
    </xf>
    <xf borderId="5" fillId="6" fontId="26" numFmtId="0" xfId="0" applyAlignment="1" applyBorder="1" applyFont="1">
      <alignment horizontal="center" readingOrder="0"/>
    </xf>
    <xf borderId="0" fillId="5" fontId="27" numFmtId="0" xfId="0" applyAlignment="1" applyFont="1">
      <alignment readingOrder="0" shrinkToFit="0" wrapText="1"/>
    </xf>
    <xf borderId="6" fillId="0" fontId="2" numFmtId="0" xfId="0" applyBorder="1" applyFont="1"/>
    <xf borderId="1" fillId="4" fontId="3" numFmtId="0" xfId="0" applyAlignment="1" applyBorder="1" applyFont="1">
      <alignment readingOrder="0" shrinkToFit="0" wrapText="1"/>
    </xf>
    <xf borderId="2" fillId="0" fontId="2" numFmtId="0" xfId="0" applyBorder="1" applyFont="1"/>
    <xf borderId="1" fillId="0" fontId="28" numFmtId="0" xfId="0" applyAlignment="1" applyBorder="1" applyFont="1">
      <alignment readingOrder="0" shrinkToFit="0" wrapText="1"/>
    </xf>
    <xf borderId="0" fillId="0" fontId="1" numFmtId="0" xfId="0" applyAlignment="1" applyFont="1">
      <alignment horizontal="center"/>
    </xf>
    <xf borderId="4" fillId="4" fontId="8" numFmtId="0" xfId="0" applyAlignment="1" applyBorder="1" applyFont="1">
      <alignment horizontal="left" readingOrder="0" shrinkToFit="0" vertical="bottom" wrapText="1"/>
    </xf>
    <xf borderId="1" fillId="6" fontId="26" numFmtId="0" xfId="0" applyAlignment="1" applyBorder="1" applyFont="1">
      <alignment horizontal="center" readingOrder="0"/>
    </xf>
    <xf borderId="1" fillId="6" fontId="26" numFmtId="4" xfId="0" applyAlignment="1" applyBorder="1" applyFont="1" applyNumberFormat="1">
      <alignment horizontal="center" readingOrder="0" shrinkToFit="0" wrapText="1"/>
    </xf>
    <xf borderId="1" fillId="6" fontId="26" numFmtId="4" xfId="0" applyAlignment="1" applyBorder="1" applyFont="1" applyNumberFormat="1">
      <alignment horizontal="right" readingOrder="0" shrinkToFit="0" wrapText="1"/>
    </xf>
    <xf borderId="1" fillId="6" fontId="26" numFmtId="164" xfId="0" applyAlignment="1" applyBorder="1" applyFont="1" applyNumberFormat="1">
      <alignment horizontal="center" readingOrder="0" shrinkToFit="0" wrapText="1"/>
    </xf>
    <xf borderId="4" fillId="0" fontId="8" numFmtId="0" xfId="0" applyAlignment="1" applyBorder="1" applyFont="1">
      <alignment horizontal="left" readingOrder="0" shrinkToFit="0" vertical="top" wrapText="1"/>
    </xf>
    <xf borderId="4" fillId="0" fontId="28" numFmtId="0" xfId="0" applyAlignment="1" applyBorder="1" applyFont="1">
      <alignment readingOrder="0" shrinkToFit="0" vertical="top" wrapText="1"/>
    </xf>
    <xf borderId="1" fillId="6" fontId="15" numFmtId="0" xfId="0" applyAlignment="1" applyBorder="1" applyFont="1">
      <alignment readingOrder="0" shrinkToFit="0" vertical="bottom" wrapText="1"/>
    </xf>
    <xf borderId="4" fillId="5" fontId="28" numFmtId="0" xfId="0" applyAlignment="1" applyBorder="1" applyFont="1">
      <alignment readingOrder="0" shrinkToFit="0" vertical="top" wrapText="1"/>
    </xf>
    <xf borderId="0" fillId="4" fontId="9" numFmtId="0" xfId="0" applyAlignment="1" applyFont="1">
      <alignment readingOrder="0" shrinkToFit="0" wrapText="1"/>
    </xf>
    <xf borderId="1" fillId="7" fontId="21" numFmtId="49" xfId="0" applyAlignment="1" applyBorder="1" applyFill="1" applyFont="1" applyNumberFormat="1">
      <alignment readingOrder="0"/>
    </xf>
    <xf borderId="1" fillId="0" fontId="1" numFmtId="0" xfId="0" applyAlignment="1" applyBorder="1" applyFont="1">
      <alignment horizontal="left" readingOrder="0"/>
    </xf>
    <xf borderId="1" fillId="7" fontId="29" numFmtId="167" xfId="0" applyBorder="1" applyFont="1" applyNumberFormat="1"/>
    <xf borderId="0" fillId="4" fontId="1" numFmtId="0" xfId="0" applyAlignment="1" applyFont="1">
      <alignment shrinkToFit="0" wrapText="1"/>
    </xf>
    <xf borderId="1" fillId="7" fontId="2" numFmtId="0" xfId="0" applyAlignment="1" applyBorder="1" applyFont="1">
      <alignment horizontal="right" readingOrder="0"/>
    </xf>
    <xf borderId="0" fillId="5" fontId="30" numFmtId="0" xfId="0" applyAlignment="1" applyFont="1">
      <alignment readingOrder="0" vertical="bottom"/>
    </xf>
    <xf borderId="0" fillId="0" fontId="20" numFmtId="0" xfId="0" applyAlignment="1" applyFont="1">
      <alignment vertical="bottom"/>
    </xf>
    <xf borderId="1" fillId="8" fontId="2" numFmtId="3" xfId="0" applyBorder="1" applyFill="1" applyFont="1" applyNumberFormat="1"/>
    <xf borderId="0" fillId="5" fontId="0" numFmtId="49" xfId="0" applyAlignment="1" applyFont="1" applyNumberFormat="1">
      <alignment horizontal="left" readingOrder="0" shrinkToFit="0" wrapText="0"/>
    </xf>
    <xf borderId="0" fillId="0" fontId="19" numFmtId="0" xfId="0" applyAlignment="1" applyFont="1">
      <alignment horizontal="right" readingOrder="0" vertical="bottom"/>
    </xf>
    <xf borderId="1" fillId="8" fontId="2" numFmtId="164" xfId="0" applyAlignment="1" applyBorder="1" applyFont="1" applyNumberFormat="1">
      <alignment horizontal="right"/>
    </xf>
    <xf borderId="7" fillId="0" fontId="22" numFmtId="0" xfId="0" applyAlignment="1" applyBorder="1" applyFont="1">
      <alignment readingOrder="0" shrinkToFit="0" vertical="bottom" wrapText="1"/>
    </xf>
    <xf borderId="1" fillId="8" fontId="2" numFmtId="168" xfId="0" applyAlignment="1" applyBorder="1" applyFont="1" applyNumberFormat="1">
      <alignment horizontal="right" readingOrder="0"/>
    </xf>
    <xf borderId="8" fillId="0" fontId="22" numFmtId="0" xfId="0" applyAlignment="1" applyBorder="1" applyFont="1">
      <alignment readingOrder="0" shrinkToFit="0" vertical="bottom" wrapText="1"/>
    </xf>
    <xf borderId="1" fillId="7" fontId="2" numFmtId="3" xfId="0" applyAlignment="1" applyBorder="1" applyFont="1" applyNumberFormat="1">
      <alignment horizontal="left" readingOrder="0"/>
    </xf>
    <xf borderId="1" fillId="7" fontId="2" numFmtId="164" xfId="0" applyAlignment="1" applyBorder="1" applyFont="1" applyNumberFormat="1">
      <alignment horizontal="right" readingOrder="0"/>
    </xf>
    <xf borderId="0" fillId="0" fontId="19" numFmtId="165" xfId="0" applyAlignment="1" applyFont="1" applyNumberFormat="1">
      <alignment horizontal="right" vertical="bottom"/>
    </xf>
    <xf borderId="9" fillId="0" fontId="22" numFmtId="0" xfId="0" applyAlignment="1" applyBorder="1" applyFont="1">
      <alignment shrinkToFit="0" vertical="bottom" wrapText="1"/>
    </xf>
    <xf borderId="10" fillId="0" fontId="22" numFmtId="0" xfId="0" applyAlignment="1" applyBorder="1" applyFont="1">
      <alignment readingOrder="0" shrinkToFit="0" vertical="bottom" wrapText="1"/>
    </xf>
    <xf borderId="0" fillId="0" fontId="20" numFmtId="0" xfId="0" applyAlignment="1" applyFont="1">
      <alignment horizontal="left" readingOrder="0" vertical="bottom"/>
    </xf>
    <xf borderId="1" fillId="8" fontId="2" numFmtId="3" xfId="0" applyAlignment="1" applyBorder="1" applyFont="1" applyNumberFormat="1">
      <alignment horizontal="center"/>
    </xf>
    <xf borderId="0" fillId="0" fontId="0" numFmtId="0" xfId="0" applyAlignment="1" applyFont="1">
      <alignment readingOrder="0" shrinkToFit="0" wrapText="1"/>
    </xf>
    <xf borderId="7" fillId="0" fontId="22" numFmtId="0" xfId="0" applyAlignment="1" applyBorder="1" applyFont="1">
      <alignment shrinkToFit="0" vertical="bottom" wrapText="1"/>
    </xf>
    <xf borderId="1" fillId="8" fontId="2" numFmtId="164" xfId="0" applyBorder="1" applyFont="1" applyNumberFormat="1"/>
    <xf borderId="0" fillId="5" fontId="19" numFmtId="0" xfId="0" applyAlignment="1" applyFont="1">
      <alignment readingOrder="0" shrinkToFit="0" vertical="bottom" wrapText="1"/>
    </xf>
    <xf borderId="1" fillId="8" fontId="2" numFmtId="0" xfId="0" applyBorder="1" applyFont="1"/>
    <xf borderId="7" fillId="0" fontId="22" numFmtId="0" xfId="0" applyAlignment="1" applyBorder="1" applyFont="1">
      <alignment shrinkToFit="0" vertical="bottom" wrapText="1"/>
    </xf>
    <xf borderId="1" fillId="7" fontId="2" numFmtId="3" xfId="0" applyAlignment="1" applyBorder="1" applyFont="1" applyNumberFormat="1">
      <alignment horizontal="right" readingOrder="0"/>
    </xf>
    <xf borderId="0" fillId="5" fontId="0" numFmtId="0" xfId="0" applyAlignment="1" applyFont="1">
      <alignment horizontal="right" readingOrder="0"/>
    </xf>
    <xf borderId="1" fillId="0" fontId="2" numFmtId="0" xfId="0" applyAlignment="1" applyBorder="1" applyFont="1">
      <alignment readingOrder="0"/>
    </xf>
    <xf borderId="4" fillId="0" fontId="28" numFmtId="0" xfId="0" applyAlignment="1" applyBorder="1" applyFont="1">
      <alignment readingOrder="0" shrinkToFit="0" vertical="bottom" wrapText="1"/>
    </xf>
    <xf borderId="1" fillId="0" fontId="2" numFmtId="4" xfId="0" applyAlignment="1" applyBorder="1" applyFont="1" applyNumberFormat="1">
      <alignment readingOrder="0"/>
    </xf>
    <xf borderId="4" fillId="0" fontId="28" numFmtId="0" xfId="0" applyAlignment="1" applyBorder="1" applyFont="1">
      <alignment horizontal="center" vertical="bottom"/>
    </xf>
    <xf borderId="0" fillId="0" fontId="2" numFmtId="10" xfId="0" applyFont="1" applyNumberFormat="1"/>
    <xf borderId="1" fillId="0" fontId="28" numFmtId="0" xfId="0" applyAlignment="1" applyBorder="1" applyFont="1">
      <alignment horizontal="left" readingOrder="0" shrinkToFit="0" vertical="top" wrapText="1"/>
    </xf>
    <xf borderId="1" fillId="6" fontId="15" numFmtId="0" xfId="0" applyAlignment="1" applyBorder="1" applyFont="1">
      <alignment shrinkToFit="0" vertical="bottom" wrapText="1"/>
    </xf>
    <xf borderId="0" fillId="0" fontId="25" numFmtId="0" xfId="0" applyAlignment="1" applyFont="1">
      <alignment horizontal="right" readingOrder="0" shrinkToFit="0" wrapText="1"/>
    </xf>
    <xf borderId="1" fillId="7" fontId="21" numFmtId="167" xfId="0" applyBorder="1" applyFont="1" applyNumberFormat="1"/>
    <xf borderId="1" fillId="8" fontId="2" numFmtId="49" xfId="0" applyBorder="1" applyFont="1" applyNumberFormat="1"/>
    <xf borderId="1" fillId="8" fontId="2" numFmtId="0" xfId="0" applyAlignment="1" applyBorder="1" applyFont="1">
      <alignment horizontal="right" readingOrder="0"/>
    </xf>
    <xf borderId="0" fillId="0" fontId="31" numFmtId="0" xfId="0" applyAlignment="1" applyFont="1">
      <alignment readingOrder="0" shrinkToFit="0" vertical="top" wrapText="1"/>
    </xf>
    <xf borderId="2" fillId="6" fontId="32" numFmtId="0" xfId="0" applyAlignment="1" applyBorder="1" applyFont="1">
      <alignment shrinkToFit="0" vertical="top" wrapText="1"/>
    </xf>
    <xf borderId="1" fillId="7" fontId="2" numFmtId="49" xfId="0" applyAlignment="1" applyBorder="1" applyFont="1" applyNumberFormat="1">
      <alignment horizontal="left" readingOrder="0"/>
    </xf>
    <xf borderId="0" fillId="0" fontId="33" numFmtId="0" xfId="0" applyAlignment="1" applyFont="1">
      <alignment vertical="bottom"/>
    </xf>
    <xf borderId="11" fillId="0" fontId="33" numFmtId="0" xfId="0" applyAlignment="1" applyBorder="1" applyFont="1">
      <alignment vertical="top"/>
    </xf>
    <xf borderId="4" fillId="6" fontId="32" numFmtId="0" xfId="0" applyAlignment="1" applyBorder="1" applyFont="1">
      <alignment shrinkToFit="0" vertical="top" wrapText="1"/>
    </xf>
    <xf borderId="4" fillId="0" fontId="32" numFmtId="0" xfId="0" applyAlignment="1" applyBorder="1" applyFont="1">
      <alignment readingOrder="0" shrinkToFit="0" vertical="top" wrapText="1"/>
    </xf>
    <xf borderId="1" fillId="8" fontId="2" numFmtId="49" xfId="0" applyAlignment="1" applyBorder="1" applyFont="1" applyNumberFormat="1">
      <alignment horizontal="center"/>
    </xf>
    <xf borderId="4" fillId="0" fontId="32" numFmtId="0" xfId="0" applyAlignment="1" applyBorder="1" applyFont="1">
      <alignment horizontal="right" shrinkToFit="0" vertical="top" wrapText="1"/>
    </xf>
    <xf borderId="0" fillId="0" fontId="20" numFmtId="0" xfId="0" applyAlignment="1" applyFont="1">
      <alignment readingOrder="0" vertical="bottom"/>
    </xf>
    <xf borderId="4" fillId="0" fontId="32" numFmtId="0" xfId="0" applyAlignment="1" applyBorder="1" applyFont="1">
      <alignment horizontal="right" readingOrder="0" shrinkToFit="0" vertical="top" wrapText="1"/>
    </xf>
    <xf borderId="0" fillId="0" fontId="21" numFmtId="0" xfId="0" applyAlignment="1" applyFont="1">
      <alignment horizontal="left" readingOrder="0"/>
    </xf>
    <xf borderId="4" fillId="0" fontId="32" numFmtId="0" xfId="0" applyAlignment="1" applyBorder="1" applyFont="1">
      <alignment vertical="top"/>
    </xf>
    <xf borderId="0" fillId="0" fontId="19" numFmtId="165" xfId="0" applyAlignment="1" applyFont="1" applyNumberFormat="1">
      <alignment horizontal="right" readingOrder="0" vertical="bottom"/>
    </xf>
    <xf borderId="4" fillId="0" fontId="32" numFmtId="0" xfId="0" applyAlignment="1" applyBorder="1" applyFont="1">
      <alignment shrinkToFit="0" vertical="top" wrapText="1"/>
    </xf>
    <xf borderId="0" fillId="5" fontId="30" numFmtId="169" xfId="0" applyAlignment="1" applyFont="1" applyNumberFormat="1">
      <alignment horizontal="right" vertical="bottom"/>
    </xf>
    <xf borderId="0" fillId="5" fontId="2" numFmtId="169" xfId="0" applyAlignment="1" applyFont="1" applyNumberFormat="1">
      <alignment readingOrder="0"/>
    </xf>
    <xf borderId="1" fillId="7" fontId="2" numFmtId="49" xfId="0" applyAlignment="1" applyBorder="1" applyFont="1" applyNumberFormat="1">
      <alignment horizontal="right" readingOrder="0"/>
    </xf>
    <xf borderId="0" fillId="5" fontId="0" numFmtId="0" xfId="0" applyAlignment="1" applyFont="1">
      <alignment readingOrder="0" shrinkToFit="0" wrapText="0"/>
    </xf>
    <xf borderId="4" fillId="0" fontId="34" numFmtId="0" xfId="0" applyAlignment="1" applyBorder="1" applyFont="1">
      <alignment readingOrder="0" shrinkToFit="0" vertical="top" wrapText="1"/>
    </xf>
    <xf borderId="0" fillId="0" fontId="2" numFmtId="4" xfId="0" applyAlignment="1" applyFont="1" applyNumberFormat="1">
      <alignment readingOrder="0"/>
    </xf>
    <xf borderId="0" fillId="0" fontId="21" numFmtId="0" xfId="0" applyAlignment="1" applyFont="1">
      <alignment horizontal="left"/>
    </xf>
    <xf borderId="4" fillId="5" fontId="32" numFmtId="0" xfId="0" applyAlignment="1" applyBorder="1" applyFont="1">
      <alignment shrinkToFit="0" vertical="top" wrapText="1"/>
    </xf>
    <xf borderId="0" fillId="5" fontId="2" numFmtId="0" xfId="0" applyAlignment="1" applyFont="1">
      <alignment readingOrder="0"/>
    </xf>
    <xf borderId="4" fillId="6" fontId="32" numFmtId="0" xfId="0" applyAlignment="1" applyBorder="1" applyFont="1">
      <alignment horizontal="right" shrinkToFit="0" vertical="top" wrapText="1"/>
    </xf>
    <xf borderId="1" fillId="7" fontId="29" numFmtId="167" xfId="0" applyAlignment="1" applyBorder="1" applyFont="1" applyNumberFormat="1">
      <alignment readingOrder="0"/>
    </xf>
    <xf borderId="0" fillId="9" fontId="0" numFmtId="0" xfId="0" applyAlignment="1" applyFill="1" applyFont="1">
      <alignment readingOrder="0" shrinkToFit="0" wrapText="0"/>
    </xf>
    <xf borderId="0" fillId="0" fontId="32" numFmtId="0" xfId="0" applyAlignment="1" applyFont="1">
      <alignment vertical="top"/>
    </xf>
    <xf borderId="0" fillId="0" fontId="32" numFmtId="0" xfId="0" applyAlignment="1" applyFont="1">
      <alignment shrinkToFit="0" vertical="top" wrapText="1"/>
    </xf>
    <xf borderId="0" fillId="0" fontId="35" numFmtId="0" xfId="0" applyAlignment="1" applyFont="1">
      <alignment shrinkToFit="0" vertical="top" wrapText="1"/>
    </xf>
    <xf borderId="1" fillId="4" fontId="32" numFmtId="0" xfId="0" applyAlignment="1" applyBorder="1" applyFont="1">
      <alignment horizontal="center" shrinkToFit="0" vertical="top" wrapText="1"/>
    </xf>
    <xf borderId="0" fillId="0" fontId="25" numFmtId="0" xfId="0" applyAlignment="1" applyFont="1">
      <alignment readingOrder="0" shrinkToFit="0" vertical="center" wrapText="1"/>
    </xf>
    <xf borderId="2" fillId="4" fontId="32" numFmtId="0" xfId="0" applyAlignment="1" applyBorder="1" applyFont="1">
      <alignment horizontal="center" shrinkToFit="0" vertical="top" wrapText="1"/>
    </xf>
    <xf borderId="2" fillId="4" fontId="32" numFmtId="0" xfId="0" applyAlignment="1" applyBorder="1" applyFont="1">
      <alignment horizontal="center" readingOrder="0" shrinkToFit="0" vertical="top" wrapText="1"/>
    </xf>
    <xf borderId="0" fillId="5" fontId="0" numFmtId="0" xfId="0" applyAlignment="1" applyFont="1">
      <alignment readingOrder="0" shrinkToFit="0" vertical="center" wrapText="1"/>
    </xf>
    <xf borderId="3" fillId="4" fontId="36" numFmtId="0" xfId="0" applyAlignment="1" applyBorder="1" applyFont="1">
      <alignment shrinkToFit="0" vertical="top" wrapText="1"/>
    </xf>
    <xf borderId="0" fillId="0" fontId="21" numFmtId="49" xfId="0" applyAlignment="1" applyFont="1" applyNumberFormat="1">
      <alignment readingOrder="0"/>
    </xf>
    <xf borderId="4" fillId="0" fontId="36" numFmtId="0" xfId="0" applyAlignment="1" applyBorder="1" applyFont="1">
      <alignment horizontal="left" readingOrder="0" shrinkToFit="0" vertical="top" wrapText="1"/>
    </xf>
    <xf borderId="1" fillId="0" fontId="32" numFmtId="0" xfId="0" applyAlignment="1" applyBorder="1" applyFont="1">
      <alignment readingOrder="0" shrinkToFit="0" vertical="top" wrapText="1"/>
    </xf>
    <xf borderId="0" fillId="5" fontId="5" numFmtId="0" xfId="0" applyAlignment="1" applyFont="1">
      <alignment horizontal="right" readingOrder="0" shrinkToFit="0" wrapText="0"/>
    </xf>
    <xf borderId="1" fillId="0" fontId="32" numFmtId="0" xfId="0" applyAlignment="1" applyBorder="1" applyFont="1">
      <alignment shrinkToFit="0" vertical="top" wrapText="1"/>
    </xf>
    <xf borderId="0" fillId="5" fontId="2" numFmtId="0" xfId="0" applyAlignment="1" applyFont="1">
      <alignment readingOrder="0" vertical="center"/>
    </xf>
    <xf borderId="3" fillId="4" fontId="32" numFmtId="0" xfId="0" applyAlignment="1" applyBorder="1" applyFont="1">
      <alignment horizontal="right" shrinkToFit="0" vertical="top" wrapText="1"/>
    </xf>
    <xf borderId="0" fillId="5" fontId="5" numFmtId="166" xfId="0" applyAlignment="1" applyFont="1" applyNumberFormat="1">
      <alignment horizontal="right" shrinkToFit="0" wrapText="0"/>
    </xf>
    <xf borderId="0" fillId="5" fontId="5" numFmtId="166" xfId="0" applyAlignment="1" applyFont="1" applyNumberFormat="1">
      <alignment horizontal="right" readingOrder="0" vertical="center"/>
    </xf>
    <xf borderId="4" fillId="0" fontId="32" numFmtId="0" xfId="0" applyAlignment="1" applyBorder="1" applyFont="1">
      <alignment readingOrder="0" vertical="top"/>
    </xf>
    <xf borderId="1" fillId="8" fontId="2" numFmtId="164" xfId="0" applyAlignment="1" applyBorder="1" applyFont="1" applyNumberFormat="1">
      <alignment readingOrder="0"/>
    </xf>
    <xf borderId="4" fillId="0" fontId="22" numFmtId="0" xfId="0" applyAlignment="1" applyBorder="1" applyFont="1">
      <alignment readingOrder="0" shrinkToFit="0" vertical="top" wrapText="1"/>
    </xf>
    <xf borderId="0" fillId="5" fontId="0" numFmtId="0" xfId="0" applyAlignment="1" applyFont="1">
      <alignment readingOrder="0" shrinkToFit="0" vertical="center" wrapText="0"/>
    </xf>
    <xf borderId="1" fillId="0" fontId="22" numFmtId="0" xfId="0" applyAlignment="1" applyBorder="1" applyFont="1">
      <alignment horizontal="left" readingOrder="0" shrinkToFit="0" vertical="top" wrapText="1"/>
    </xf>
    <xf borderId="0" fillId="0" fontId="2" numFmtId="0" xfId="0" applyAlignment="1" applyFont="1">
      <alignment vertical="center"/>
    </xf>
    <xf borderId="3" fillId="4" fontId="32" numFmtId="0" xfId="0" applyAlignment="1" applyBorder="1" applyFont="1">
      <alignment horizontal="right" shrinkToFit="0" vertical="bottom" wrapText="1"/>
    </xf>
    <xf borderId="0" fillId="0" fontId="2" numFmtId="0" xfId="0" applyAlignment="1" applyFont="1">
      <alignment shrinkToFit="0" vertical="center" wrapText="1"/>
    </xf>
    <xf borderId="4" fillId="0" fontId="32" numFmtId="0" xfId="0" applyAlignment="1" applyBorder="1" applyFont="1">
      <alignment readingOrder="0" shrinkToFit="0" vertical="bottom" wrapText="1"/>
    </xf>
    <xf borderId="4" fillId="0" fontId="32" numFmtId="0" xfId="0" applyAlignment="1" applyBorder="1" applyFont="1">
      <alignment vertical="bottom"/>
    </xf>
    <xf borderId="0" fillId="5" fontId="0" numFmtId="49" xfId="0" applyAlignment="1" applyFont="1" applyNumberFormat="1">
      <alignment readingOrder="0" shrinkToFit="0" wrapText="0"/>
    </xf>
    <xf borderId="1" fillId="8" fontId="2" numFmtId="0" xfId="0" applyAlignment="1" applyBorder="1" applyFont="1">
      <alignment horizontal="left" readingOrder="0"/>
    </xf>
    <xf borderId="1" fillId="0" fontId="32" numFmtId="0" xfId="0" applyAlignment="1" applyBorder="1" applyFont="1">
      <alignment shrinkToFit="0" wrapText="1"/>
    </xf>
    <xf borderId="1" fillId="8" fontId="2" numFmtId="164" xfId="0" applyAlignment="1" applyBorder="1" applyFont="1" applyNumberFormat="1">
      <alignment horizontal="right" readingOrder="0"/>
    </xf>
    <xf borderId="3" fillId="4" fontId="36" numFmtId="0" xfId="0" applyAlignment="1" applyBorder="1" applyFont="1">
      <alignment shrinkToFit="0" vertical="bottom" wrapText="1"/>
    </xf>
    <xf borderId="4" fillId="0" fontId="32" numFmtId="0" xfId="0" applyAlignment="1" applyBorder="1" applyFont="1">
      <alignment shrinkToFit="0" vertical="bottom" wrapText="1"/>
    </xf>
    <xf borderId="4" fillId="4" fontId="36" numFmtId="0" xfId="0" applyAlignment="1" applyBorder="1" applyFont="1">
      <alignment horizontal="left" shrinkToFit="0" vertical="bottom" wrapText="1"/>
    </xf>
    <xf borderId="0" fillId="5" fontId="37" numFmtId="0" xfId="0" applyAlignment="1" applyFont="1">
      <alignment readingOrder="0" shrinkToFit="0" wrapText="1"/>
    </xf>
    <xf borderId="0" fillId="5" fontId="3" numFmtId="0" xfId="0" applyAlignment="1" applyFont="1">
      <alignment horizontal="center" shrinkToFit="0" vertical="bottom" wrapText="1"/>
    </xf>
    <xf borderId="0" fillId="5" fontId="3" numFmtId="0" xfId="0" applyAlignment="1" applyFont="1">
      <alignment horizontal="center" shrinkToFit="0" vertical="bottom" wrapText="1"/>
    </xf>
    <xf borderId="0" fillId="0" fontId="2" numFmtId="1" xfId="0" applyAlignment="1" applyFont="1" applyNumberFormat="1">
      <alignment readingOrder="0" shrinkToFit="0" wrapText="0"/>
    </xf>
    <xf borderId="0" fillId="5" fontId="3" numFmtId="0" xfId="0" applyAlignment="1" applyFont="1">
      <alignment readingOrder="0" shrinkToFit="0" wrapText="1"/>
    </xf>
    <xf borderId="0" fillId="5" fontId="2" numFmtId="0" xfId="0" applyFont="1"/>
    <xf borderId="1" fillId="7" fontId="5" numFmtId="0" xfId="0" applyAlignment="1" applyBorder="1" applyFont="1">
      <alignment horizontal="right" readingOrder="0"/>
    </xf>
    <xf borderId="1" fillId="0" fontId="28" numFmtId="0" xfId="0" applyAlignment="1" applyBorder="1" applyFont="1">
      <alignment horizontal="left" readingOrder="0" shrinkToFit="0" wrapText="1"/>
    </xf>
    <xf borderId="1" fillId="8" fontId="5" numFmtId="49" xfId="0" applyAlignment="1" applyBorder="1" applyFont="1" applyNumberFormat="1">
      <alignment horizontal="left" readingOrder="0"/>
    </xf>
    <xf borderId="0" fillId="5" fontId="0" numFmtId="0" xfId="0" applyAlignment="1" applyFont="1">
      <alignment shrinkToFit="0" wrapText="1"/>
    </xf>
    <xf borderId="1" fillId="8" fontId="5" numFmtId="164" xfId="0" applyAlignment="1" applyBorder="1" applyFont="1" applyNumberFormat="1">
      <alignment horizontal="right" readingOrder="0"/>
    </xf>
    <xf borderId="0" fillId="0" fontId="2" numFmtId="0" xfId="0" applyAlignment="1" applyFont="1">
      <alignment horizontal="center"/>
    </xf>
    <xf borderId="0" fillId="5" fontId="5" numFmtId="0" xfId="0" applyAlignment="1" applyFont="1">
      <alignment horizontal="right" readingOrder="0" shrinkToFit="0" vertical="bottom" wrapText="0"/>
    </xf>
    <xf borderId="0" fillId="0" fontId="3" numFmtId="0" xfId="0" applyAlignment="1" applyFont="1">
      <alignment horizontal="center" shrinkToFit="0" wrapText="1"/>
    </xf>
    <xf borderId="0" fillId="10" fontId="38" numFmtId="0" xfId="0" applyAlignment="1" applyFill="1" applyFont="1">
      <alignment readingOrder="0"/>
    </xf>
    <xf borderId="0" fillId="5" fontId="5" numFmtId="166" xfId="0" applyAlignment="1" applyFont="1" applyNumberFormat="1">
      <alignment horizontal="right" shrinkToFit="0" vertical="bottom" wrapText="0"/>
    </xf>
    <xf borderId="0" fillId="5" fontId="0" numFmtId="166" xfId="0" applyAlignment="1" applyFont="1" applyNumberFormat="1">
      <alignment horizontal="right" shrinkToFit="0" wrapText="0"/>
    </xf>
    <xf borderId="0" fillId="9" fontId="0" numFmtId="0" xfId="0" applyAlignment="1" applyFont="1">
      <alignment shrinkToFit="0" wrapText="0"/>
    </xf>
    <xf borderId="4" fillId="0" fontId="13" numFmtId="0" xfId="0" applyAlignment="1" applyBorder="1" applyFont="1">
      <alignment horizontal="left" readingOrder="0" shrinkToFit="0" vertical="top" wrapText="1"/>
    </xf>
    <xf borderId="1" fillId="0" fontId="28" numFmtId="0" xfId="0" applyAlignment="1" applyBorder="1" applyFont="1">
      <alignment readingOrder="0" shrinkToFit="0" vertical="top" wrapText="1"/>
    </xf>
    <xf borderId="0" fillId="5" fontId="0" numFmtId="0" xfId="0" applyAlignment="1" applyFont="1">
      <alignment readingOrder="0" shrinkToFit="0" wrapText="1"/>
    </xf>
    <xf borderId="4" fillId="5" fontId="12" numFmtId="0" xfId="0" applyAlignment="1" applyBorder="1" applyFont="1">
      <alignment readingOrder="0" shrinkToFit="0" vertical="bottom" wrapText="1"/>
    </xf>
    <xf borderId="1" fillId="5" fontId="28" numFmtId="0" xfId="0" applyAlignment="1" applyBorder="1" applyFont="1">
      <alignment readingOrder="0" shrinkToFit="0" wrapText="1"/>
    </xf>
    <xf borderId="0" fillId="5" fontId="0" numFmtId="166" xfId="0" applyAlignment="1" applyFont="1" applyNumberFormat="1">
      <alignment horizontal="right" readingOrder="0" shrinkToFit="0" wrapText="0"/>
    </xf>
    <xf borderId="1" fillId="8" fontId="2" numFmtId="49" xfId="0" applyAlignment="1" applyBorder="1" applyFont="1" applyNumberFormat="1">
      <alignment readingOrder="0"/>
    </xf>
    <xf borderId="0" fillId="5" fontId="5" numFmtId="166" xfId="0" applyAlignment="1" applyFont="1" applyNumberFormat="1">
      <alignment horizontal="right" readingOrder="0" shrinkToFit="0" vertical="bottom" wrapText="0"/>
    </xf>
    <xf borderId="1" fillId="4" fontId="3" numFmtId="0" xfId="0" applyAlignment="1" applyBorder="1" applyFont="1">
      <alignment horizontal="center" readingOrder="0" shrinkToFit="0" wrapText="1"/>
    </xf>
    <xf borderId="4" fillId="0" fontId="18" numFmtId="0" xfId="0" applyAlignment="1" applyBorder="1" applyFont="1">
      <alignment horizontal="center" readingOrder="0" shrinkToFit="0" vertical="bottom" wrapText="1"/>
    </xf>
    <xf borderId="1" fillId="7" fontId="2" numFmtId="0" xfId="0" applyAlignment="1" applyBorder="1" applyFont="1">
      <alignment horizontal="left" readingOrder="0"/>
    </xf>
    <xf borderId="0" fillId="0" fontId="39" numFmtId="0" xfId="0" applyAlignment="1" applyFont="1">
      <alignment readingOrder="0"/>
    </xf>
    <xf borderId="4" fillId="0" fontId="8" numFmtId="0" xfId="0" applyAlignment="1" applyBorder="1" applyFont="1">
      <alignment horizontal="center" readingOrder="0" shrinkToFit="0" vertical="bottom" wrapText="1"/>
    </xf>
    <xf borderId="1" fillId="0" fontId="3" numFmtId="0" xfId="0" applyAlignment="1" applyBorder="1" applyFont="1">
      <alignment horizontal="center" shrinkToFit="0" wrapText="1"/>
    </xf>
    <xf borderId="1" fillId="8" fontId="2" numFmtId="0" xfId="0" applyAlignment="1" applyBorder="1" applyFont="1">
      <alignment horizontal="center"/>
    </xf>
    <xf borderId="4" fillId="0" fontId="3" numFmtId="0" xfId="0" applyAlignment="1" applyBorder="1" applyFont="1">
      <alignment horizontal="center" vertical="bottom"/>
    </xf>
    <xf borderId="1" fillId="0" fontId="3" numFmtId="0" xfId="0" applyAlignment="1" applyBorder="1" applyFont="1">
      <alignment horizontal="center" readingOrder="0" shrinkToFit="0" wrapText="1"/>
    </xf>
    <xf borderId="1" fillId="0" fontId="28" numFmtId="0" xfId="0" applyAlignment="1" applyBorder="1" applyFont="1">
      <alignment horizontal="center" readingOrder="0" shrinkToFit="0" wrapText="1"/>
    </xf>
    <xf borderId="4" fillId="4" fontId="8" numFmtId="0" xfId="0" applyAlignment="1" applyBorder="1" applyFont="1">
      <alignment horizontal="center" shrinkToFit="0" vertical="bottom" wrapText="1"/>
    </xf>
    <xf borderId="1" fillId="0" fontId="2" numFmtId="0" xfId="0" applyAlignment="1" applyBorder="1" applyFont="1">
      <alignment horizontal="right" readingOrder="0"/>
    </xf>
    <xf borderId="4" fillId="0" fontId="12" numFmtId="0" xfId="0" applyAlignment="1" applyBorder="1" applyFont="1">
      <alignment readingOrder="0" shrinkToFit="0" vertical="top" wrapText="1"/>
    </xf>
    <xf borderId="4" fillId="5" fontId="13" numFmtId="0" xfId="0" applyAlignment="1" applyBorder="1" applyFont="1">
      <alignment horizontal="center" readingOrder="0" shrinkToFit="0" vertical="bottom" wrapText="1"/>
    </xf>
    <xf borderId="4" fillId="5" fontId="28" numFmtId="0" xfId="0" applyAlignment="1" applyBorder="1" applyFont="1">
      <alignment readingOrder="0" shrinkToFit="0" vertical="bottom" wrapText="1"/>
    </xf>
    <xf borderId="1" fillId="5" fontId="12" numFmtId="0" xfId="0" applyAlignment="1" applyBorder="1" applyFont="1">
      <alignment horizontal="left" readingOrder="0" shrinkToFit="0" wrapText="1"/>
    </xf>
    <xf borderId="0" fillId="0" fontId="21" numFmtId="0" xfId="0" applyAlignment="1" applyFont="1">
      <alignment readingOrder="0"/>
    </xf>
    <xf borderId="0" fillId="0" fontId="0" numFmtId="170" xfId="0" applyAlignment="1" applyFont="1" applyNumberFormat="1">
      <alignment readingOrder="0" shrinkToFit="0" wrapText="0"/>
    </xf>
    <xf borderId="0" fillId="5" fontId="14" numFmtId="0" xfId="0" applyAlignment="1" applyFont="1">
      <alignment readingOrder="0" shrinkToFit="0" wrapText="1"/>
    </xf>
    <xf borderId="0" fillId="0" fontId="0" numFmtId="169" xfId="0" applyAlignment="1" applyFont="1" applyNumberFormat="1">
      <alignment readingOrder="0" shrinkToFit="0" wrapText="0"/>
    </xf>
    <xf borderId="4" fillId="5" fontId="3" numFmtId="0" xfId="0" applyAlignment="1" applyBorder="1" applyFont="1">
      <alignment readingOrder="0" shrinkToFit="0" vertical="bottom" wrapText="1"/>
    </xf>
    <xf borderId="1" fillId="4" fontId="8" numFmtId="0" xfId="0" applyAlignment="1" applyBorder="1" applyFont="1">
      <alignment shrinkToFit="0" vertical="bottom" wrapText="1"/>
    </xf>
    <xf borderId="1" fillId="0" fontId="3" numFmtId="0" xfId="0" applyAlignment="1" applyBorder="1" applyFont="1">
      <alignment shrinkToFit="0" vertical="bottom" wrapText="1"/>
    </xf>
    <xf borderId="1" fillId="4" fontId="8" numFmtId="0" xfId="0" applyAlignment="1" applyBorder="1" applyFont="1">
      <alignment horizontal="left" shrinkToFit="0" vertical="bottom" wrapText="1"/>
    </xf>
    <xf borderId="0" fillId="0" fontId="40" numFmtId="0" xfId="0" applyAlignment="1" applyFont="1">
      <alignment shrinkToFit="0" vertical="bottom" wrapText="1"/>
    </xf>
    <xf borderId="0" fillId="0" fontId="3" numFmtId="0" xfId="0" applyAlignment="1" applyFont="1">
      <alignment shrinkToFit="0" vertical="bottom" wrapText="1"/>
    </xf>
    <xf borderId="0" fillId="0" fontId="8" numFmtId="0" xfId="0" applyAlignment="1" applyFont="1">
      <alignment horizontal="left" shrinkToFit="0" vertical="bottom" wrapText="1"/>
    </xf>
    <xf borderId="0" fillId="5" fontId="38" numFmtId="0" xfId="0" applyAlignment="1" applyFont="1">
      <alignment readingOrder="0"/>
    </xf>
    <xf borderId="0" fillId="0" fontId="1" numFmtId="0" xfId="0" applyAlignment="1" applyFont="1">
      <alignment horizontal="left" readingOrder="0" shrinkToFit="0" wrapText="1"/>
    </xf>
    <xf borderId="3" fillId="4" fontId="3" numFmtId="0" xfId="0" applyAlignment="1" applyBorder="1" applyFont="1">
      <alignment horizontal="center" shrinkToFit="0" vertical="bottom" wrapText="1"/>
    </xf>
    <xf borderId="4" fillId="4" fontId="3" numFmtId="0" xfId="0" applyAlignment="1" applyBorder="1" applyFont="1">
      <alignment horizontal="center" shrinkToFit="0" vertical="bottom" wrapText="1"/>
    </xf>
    <xf borderId="4" fillId="4" fontId="3" numFmtId="0" xfId="0" applyAlignment="1" applyBorder="1" applyFont="1">
      <alignment horizontal="center" readingOrder="0" shrinkToFit="0" vertical="bottom" wrapText="1"/>
    </xf>
    <xf borderId="0" fillId="0" fontId="0" numFmtId="16" xfId="0" applyAlignment="1" applyFont="1" applyNumberFormat="1">
      <alignment horizontal="right" shrinkToFit="0" wrapText="0"/>
    </xf>
    <xf borderId="6" fillId="4" fontId="3" numFmtId="0" xfId="0" applyAlignment="1" applyBorder="1" applyFont="1">
      <alignment horizontal="center" shrinkToFit="0" vertical="bottom" wrapText="1"/>
    </xf>
    <xf borderId="12" fillId="0" fontId="8" numFmtId="0" xfId="0" applyAlignment="1" applyBorder="1" applyFont="1">
      <alignment horizontal="center" readingOrder="0" shrinkToFit="0" vertical="bottom" wrapText="1"/>
    </xf>
    <xf borderId="12" fillId="0" fontId="3" numFmtId="0" xfId="0" applyAlignment="1" applyBorder="1" applyFont="1">
      <alignment horizontal="center" vertical="bottom"/>
    </xf>
    <xf borderId="0" fillId="0" fontId="14" numFmtId="0" xfId="0" applyAlignment="1" applyFont="1">
      <alignment readingOrder="0" shrinkToFit="0" wrapText="1"/>
    </xf>
    <xf borderId="4" fillId="0" fontId="8" numFmtId="0" xfId="0" applyAlignment="1" applyBorder="1" applyFont="1">
      <alignment horizontal="center" readingOrder="0" shrinkToFit="0" vertical="top" wrapText="1"/>
    </xf>
    <xf borderId="4" fillId="0" fontId="13" numFmtId="0" xfId="0" applyAlignment="1" applyBorder="1" applyFont="1">
      <alignment horizontal="center" readingOrder="0" shrinkToFit="0" vertical="bottom" wrapText="1"/>
    </xf>
    <xf borderId="4" fillId="4" fontId="18" numFmtId="0" xfId="0" applyAlignment="1" applyBorder="1" applyFont="1">
      <alignment horizontal="center" shrinkToFit="0" vertical="bottom" wrapText="1"/>
    </xf>
    <xf borderId="1" fillId="0" fontId="2" numFmtId="0" xfId="0" applyAlignment="1" applyBorder="1" applyFont="1">
      <alignment horizontal="right"/>
    </xf>
    <xf borderId="1" fillId="0" fontId="3" numFmtId="0" xfId="0" applyAlignment="1" applyBorder="1" applyFont="1">
      <alignment horizontal="left" readingOrder="0" shrinkToFit="0" wrapText="1"/>
    </xf>
    <xf borderId="1" fillId="0" fontId="3" numFmtId="0" xfId="0" applyAlignment="1" applyBorder="1" applyFont="1">
      <alignment readingOrder="0" shrinkToFit="0" wrapText="1"/>
    </xf>
    <xf borderId="0" fillId="5" fontId="41" numFmtId="0" xfId="0" applyAlignment="1" applyFont="1">
      <alignment horizontal="left"/>
    </xf>
    <xf borderId="0" fillId="0" fontId="1" numFmtId="0" xfId="0" applyAlignment="1" applyFont="1">
      <alignment readingOrder="0" shrinkToFit="0" wrapText="1"/>
    </xf>
    <xf borderId="1" fillId="7" fontId="21" numFmtId="0" xfId="0" applyAlignment="1" applyBorder="1" applyFont="1">
      <alignment horizontal="left" readingOrder="0"/>
    </xf>
    <xf borderId="1" fillId="7" fontId="29" numFmtId="4" xfId="0" applyAlignment="1" applyBorder="1" applyFont="1" applyNumberFormat="1">
      <alignment horizontal="right" readingOrder="0"/>
    </xf>
    <xf borderId="0" fillId="0" fontId="3" numFmtId="0" xfId="0" applyAlignment="1" applyFont="1">
      <alignment horizontal="right" readingOrder="0" vertical="bottom"/>
    </xf>
    <xf borderId="0" fillId="0" fontId="3" numFmtId="14" xfId="0" applyAlignment="1" applyFont="1" applyNumberFormat="1">
      <alignment horizontal="right" vertical="bottom"/>
    </xf>
    <xf borderId="0" fillId="0" fontId="3" numFmtId="14" xfId="0" applyAlignment="1" applyFont="1" applyNumberFormat="1">
      <alignment horizontal="right" readingOrder="0" vertical="bottom"/>
    </xf>
    <xf borderId="4" fillId="0" fontId="2" numFmtId="0" xfId="0" applyBorder="1" applyFont="1"/>
    <xf borderId="13" fillId="4" fontId="8" numFmtId="0" xfId="0" applyAlignment="1" applyBorder="1" applyFont="1">
      <alignment shrinkToFit="0" vertical="bottom" wrapText="1"/>
    </xf>
    <xf borderId="11" fillId="4" fontId="8" numFmtId="0" xfId="0" applyAlignment="1" applyBorder="1" applyFont="1">
      <alignment horizontal="center" shrinkToFit="0" vertical="bottom" wrapText="1"/>
    </xf>
    <xf borderId="14" fillId="0" fontId="3" numFmtId="0" xfId="0" applyAlignment="1" applyBorder="1" applyFont="1">
      <alignment horizontal="center" shrinkToFit="0" wrapText="1"/>
    </xf>
    <xf borderId="6" fillId="5" fontId="3" numFmtId="0" xfId="0" applyAlignment="1" applyBorder="1" applyFont="1">
      <alignment horizontal="center" shrinkToFit="0" vertical="bottom" wrapText="1"/>
    </xf>
    <xf borderId="12" fillId="5" fontId="3" numFmtId="0" xfId="0" applyAlignment="1" applyBorder="1" applyFont="1">
      <alignment horizontal="center" shrinkToFit="0" vertical="bottom" wrapText="1"/>
    </xf>
    <xf borderId="6" fillId="5" fontId="3" numFmtId="0" xfId="0" applyAlignment="1" applyBorder="1" applyFont="1">
      <alignment horizontal="center" shrinkToFit="0" vertical="bottom" wrapText="1"/>
    </xf>
    <xf borderId="6" fillId="5" fontId="3" numFmtId="0" xfId="0" applyAlignment="1" applyBorder="1" applyFont="1">
      <alignment horizontal="center" readingOrder="0" shrinkToFit="0" vertical="bottom" wrapText="1"/>
    </xf>
    <xf borderId="0" fillId="4" fontId="1" numFmtId="0" xfId="0" applyAlignment="1" applyFont="1">
      <alignment readingOrder="0" shrinkToFit="0" wrapText="1"/>
    </xf>
    <xf borderId="4" fillId="0" fontId="13" numFmtId="0" xfId="0" applyAlignment="1" applyBorder="1" applyFont="1">
      <alignment horizontal="center" readingOrder="0" shrinkToFit="0" vertical="top" wrapText="1"/>
    </xf>
    <xf borderId="1" fillId="5" fontId="3" numFmtId="0" xfId="0" applyAlignment="1" applyBorder="1" applyFont="1">
      <alignment horizontal="left" readingOrder="0" shrinkToFit="0" wrapText="1"/>
    </xf>
    <xf borderId="0" fillId="0" fontId="2" numFmtId="0" xfId="0" applyAlignment="1" applyFont="1">
      <alignment readingOrder="0" vertical="top"/>
    </xf>
    <xf borderId="4" fillId="5" fontId="18" numFmtId="0" xfId="0" applyAlignment="1" applyBorder="1" applyFont="1">
      <alignment horizontal="center" readingOrder="0" shrinkToFit="0" vertical="bottom" wrapText="1"/>
    </xf>
    <xf borderId="0" fillId="0" fontId="1" numFmtId="0" xfId="0" applyAlignment="1" applyFont="1">
      <alignment readingOrder="0"/>
    </xf>
    <xf borderId="1" fillId="0" fontId="22" numFmtId="0" xfId="0" applyAlignment="1" applyBorder="1" applyFont="1">
      <alignment readingOrder="0" shrinkToFit="0" vertical="top" wrapText="1"/>
    </xf>
    <xf borderId="1" fillId="0" fontId="22" numFmtId="0" xfId="0" applyAlignment="1" applyBorder="1" applyFont="1">
      <alignment shrinkToFit="0" vertical="top" wrapText="1"/>
    </xf>
    <xf borderId="1" fillId="0" fontId="22" numFmtId="0" xfId="0" applyAlignment="1" applyBorder="1" applyFont="1">
      <alignment shrinkToFit="0" vertical="top" wrapText="1"/>
    </xf>
    <xf borderId="1" fillId="0" fontId="22" numFmtId="0" xfId="0" applyAlignment="1" applyBorder="1" applyFont="1">
      <alignment readingOrder="0" shrinkToFit="0" vertical="bottom" wrapText="1"/>
    </xf>
    <xf borderId="1" fillId="0" fontId="22" numFmtId="0" xfId="0" applyAlignment="1" applyBorder="1" applyFont="1">
      <alignment shrinkToFit="0" vertical="bottom" wrapText="0"/>
    </xf>
    <xf borderId="0" fillId="4" fontId="8" numFmtId="0" xfId="0" applyAlignment="1" applyFont="1">
      <alignment readingOrder="0" vertical="bottom"/>
    </xf>
    <xf borderId="0" fillId="4" fontId="8" numFmtId="164" xfId="0" applyAlignment="1" applyFont="1" applyNumberFormat="1">
      <alignment readingOrder="0" vertical="bottom"/>
    </xf>
    <xf borderId="0" fillId="5" fontId="26" numFmtId="0" xfId="0" applyAlignment="1" applyFont="1">
      <alignment readingOrder="0" shrinkToFit="0" wrapText="1"/>
    </xf>
    <xf borderId="1" fillId="5" fontId="28" numFmtId="0" xfId="0" applyAlignment="1" applyBorder="1" applyFont="1">
      <alignment horizontal="center" readingOrder="0" shrinkToFit="0" wrapText="1"/>
    </xf>
    <xf borderId="0" fillId="0" fontId="3" numFmtId="0" xfId="0" applyAlignment="1" applyFont="1">
      <alignment readingOrder="0" vertical="bottom"/>
    </xf>
    <xf borderId="0" fillId="0" fontId="5" numFmtId="0" xfId="0" applyAlignment="1" applyFont="1">
      <alignment shrinkToFit="0" vertical="bottom" wrapText="1"/>
    </xf>
    <xf borderId="0" fillId="0" fontId="5" numFmtId="0" xfId="0" applyAlignment="1" applyFont="1">
      <alignment shrinkToFit="0" vertical="bottom" wrapText="0"/>
    </xf>
    <xf borderId="4" fillId="0" fontId="3" numFmtId="0" xfId="0" applyAlignment="1" applyBorder="1" applyFont="1">
      <alignment horizontal="center" readingOrder="0" vertical="bottom"/>
    </xf>
    <xf borderId="0" fillId="0" fontId="5" numFmtId="49" xfId="0" applyAlignment="1" applyFont="1" applyNumberFormat="1">
      <alignment horizontal="left" readingOrder="0" shrinkToFit="0" vertical="bottom" wrapText="0"/>
    </xf>
    <xf borderId="0" fillId="0" fontId="3" numFmtId="0" xfId="0" applyAlignment="1" applyFont="1">
      <alignment vertical="bottom"/>
    </xf>
    <xf borderId="0" fillId="0" fontId="3" numFmtId="14" xfId="0" applyAlignment="1" applyFont="1" applyNumberFormat="1">
      <alignment vertical="bottom"/>
    </xf>
    <xf borderId="0" fillId="0" fontId="5" numFmtId="14" xfId="0" applyAlignment="1" applyFont="1" applyNumberFormat="1">
      <alignment horizontal="right" shrinkToFit="0" vertical="bottom" wrapText="0"/>
    </xf>
    <xf borderId="0" fillId="0" fontId="20" numFmtId="0" xfId="0" applyAlignment="1" applyFont="1">
      <alignment shrinkToFit="0" vertical="bottom" wrapText="1"/>
    </xf>
    <xf borderId="1" fillId="5" fontId="3" numFmtId="0" xfId="0" applyAlignment="1" applyBorder="1" applyFont="1">
      <alignment horizontal="center" readingOrder="0" shrinkToFit="0" wrapText="1"/>
    </xf>
    <xf borderId="0" fillId="0" fontId="19" numFmtId="0" xfId="0" applyAlignment="1" applyFont="1">
      <alignment horizontal="right" readingOrder="0" shrinkToFit="0" vertical="bottom" wrapText="1"/>
    </xf>
    <xf borderId="0" fillId="0" fontId="19" numFmtId="165" xfId="0" applyAlignment="1" applyFont="1" applyNumberFormat="1">
      <alignment horizontal="right" shrinkToFit="0" vertical="bottom" wrapText="1"/>
    </xf>
    <xf borderId="0" fillId="0" fontId="0" numFmtId="14" xfId="0" applyAlignment="1" applyFont="1" applyNumberFormat="1">
      <alignment horizontal="right" readingOrder="0" shrinkToFit="0" wrapText="0"/>
    </xf>
    <xf borderId="4" fillId="4" fontId="13" numFmtId="0" xfId="0" applyAlignment="1" applyBorder="1" applyFont="1">
      <alignment horizontal="center" shrinkToFit="0" vertical="bottom" wrapText="1"/>
    </xf>
    <xf borderId="1" fillId="5" fontId="28" numFmtId="0" xfId="0" applyAlignment="1" applyBorder="1" applyFont="1">
      <alignment horizontal="left" readingOrder="0" shrinkToFit="0" wrapText="1"/>
    </xf>
    <xf borderId="0" fillId="0" fontId="5" numFmtId="14" xfId="0" applyAlignment="1" applyFont="1" applyNumberFormat="1">
      <alignment horizontal="right" readingOrder="0" shrinkToFit="0" vertical="bottom" wrapText="0"/>
    </xf>
    <xf borderId="1" fillId="0" fontId="2" numFmtId="168" xfId="0" applyAlignment="1" applyBorder="1" applyFont="1" applyNumberFormat="1">
      <alignment horizontal="right" readingOrder="0"/>
    </xf>
    <xf borderId="1" fillId="8" fontId="2" numFmtId="49" xfId="0" applyAlignment="1" applyBorder="1" applyFont="1" applyNumberFormat="1">
      <alignment horizontal="left"/>
    </xf>
    <xf borderId="0" fillId="0" fontId="5" numFmtId="169" xfId="0" applyAlignment="1" applyFont="1" applyNumberFormat="1">
      <alignment horizontal="right" readingOrder="0" shrinkToFit="0" vertical="bottom" wrapText="0"/>
    </xf>
    <xf borderId="1" fillId="0" fontId="8" numFmtId="0" xfId="0" applyAlignment="1" applyBorder="1" applyFont="1">
      <alignment horizontal="center" readingOrder="0" shrinkToFit="0" vertical="bottom" wrapText="1"/>
    </xf>
    <xf borderId="0" fillId="5" fontId="3" numFmtId="0" xfId="0" applyAlignment="1" applyFont="1">
      <alignment horizontal="center" readingOrder="0" shrinkToFit="0" wrapText="1"/>
    </xf>
    <xf borderId="0" fillId="5" fontId="0" numFmtId="49" xfId="0" applyAlignment="1" applyFont="1" applyNumberFormat="1">
      <alignment readingOrder="0" shrinkToFit="0" wrapText="1"/>
    </xf>
    <xf borderId="0" fillId="5" fontId="5" numFmtId="14" xfId="0" applyAlignment="1" applyFont="1" applyNumberFormat="1">
      <alignment horizontal="right" shrinkToFit="0" vertical="bottom" wrapText="0"/>
    </xf>
    <xf borderId="0" fillId="5" fontId="0" numFmtId="14" xfId="0" applyAlignment="1" applyFont="1" applyNumberFormat="1">
      <alignment horizontal="right" readingOrder="0" shrinkToFit="0" wrapText="0"/>
    </xf>
    <xf borderId="1" fillId="0" fontId="2" numFmtId="1" xfId="0" applyAlignment="1" applyBorder="1" applyFont="1" applyNumberFormat="1">
      <alignment readingOrder="0" shrinkToFit="0" wrapText="0"/>
    </xf>
    <xf borderId="1" fillId="8" fontId="2" numFmtId="0" xfId="0" applyAlignment="1" applyBorder="1" applyFont="1">
      <alignment horizontal="left"/>
    </xf>
    <xf borderId="0" fillId="4" fontId="14" numFmtId="49" xfId="0" applyAlignment="1" applyFont="1" applyNumberFormat="1">
      <alignment horizontal="right" readingOrder="0" shrinkToFit="0" wrapText="0"/>
    </xf>
    <xf borderId="0" fillId="2" fontId="24" numFmtId="0" xfId="0" applyAlignment="1" applyFont="1">
      <alignment readingOrder="0" shrinkToFit="0" wrapText="1"/>
    </xf>
    <xf borderId="0" fillId="0" fontId="2" numFmtId="170" xfId="0" applyAlignment="1" applyFont="1" applyNumberFormat="1">
      <alignment readingOrder="0"/>
    </xf>
    <xf borderId="0" fillId="0" fontId="2" numFmtId="169" xfId="0" applyAlignment="1" applyFont="1" applyNumberFormat="1">
      <alignment readingOrder="0"/>
    </xf>
    <xf borderId="0" fillId="5" fontId="3" numFmtId="0" xfId="0" applyAlignment="1" applyFont="1">
      <alignment readingOrder="0" vertical="bottom"/>
    </xf>
    <xf borderId="0" fillId="5" fontId="3" numFmtId="0" xfId="0" applyAlignment="1" applyFont="1">
      <alignment vertical="bottom"/>
    </xf>
    <xf borderId="0" fillId="5" fontId="5" numFmtId="0" xfId="0" applyAlignment="1" applyFont="1">
      <alignment readingOrder="0" shrinkToFit="0" vertical="bottom" wrapText="1"/>
    </xf>
    <xf borderId="0" fillId="5" fontId="41" numFmtId="49" xfId="0" applyAlignment="1" applyFont="1" applyNumberFormat="1">
      <alignment readingOrder="0"/>
    </xf>
    <xf borderId="0" fillId="5" fontId="5" numFmtId="14" xfId="0" applyAlignment="1" applyFont="1" applyNumberFormat="1">
      <alignment horizontal="right" readingOrder="0" shrinkToFit="0" vertical="bottom" wrapText="0"/>
    </xf>
    <xf borderId="0" fillId="5" fontId="0" numFmtId="0" xfId="0" applyAlignment="1" applyFont="1">
      <alignment horizontal="right" readingOrder="0" shrinkToFit="0" wrapText="0"/>
    </xf>
    <xf borderId="0" fillId="0" fontId="5" numFmtId="0" xfId="0" applyAlignment="1" applyFont="1">
      <alignment readingOrder="0" shrinkToFit="0" vertical="bottom" wrapText="1"/>
    </xf>
    <xf borderId="0" fillId="0" fontId="29" numFmtId="0" xfId="0" applyAlignment="1" applyFont="1">
      <alignment readingOrder="0" shrinkToFit="0" vertical="bottom" wrapText="0"/>
    </xf>
    <xf borderId="0" fillId="0" fontId="3" numFmtId="0" xfId="0" applyAlignment="1" applyFont="1">
      <alignment vertical="bottom"/>
    </xf>
    <xf borderId="0" fillId="0" fontId="5" numFmtId="0" xfId="0" applyAlignment="1" applyFont="1">
      <alignment readingOrder="0" shrinkToFit="0" vertical="bottom" wrapText="1"/>
    </xf>
    <xf borderId="0" fillId="0" fontId="3" numFmtId="0" xfId="0" applyAlignment="1" applyFont="1">
      <alignment horizontal="left" readingOrder="0" vertical="bottom"/>
    </xf>
    <xf borderId="0" fillId="0" fontId="29" numFmtId="0" xfId="0" applyAlignment="1" applyFont="1">
      <alignment shrinkToFit="0" vertical="bottom" wrapText="0"/>
    </xf>
    <xf borderId="1" fillId="8" fontId="5" numFmtId="0" xfId="0" applyAlignment="1" applyBorder="1" applyFont="1">
      <alignment horizontal="right" readingOrder="0"/>
    </xf>
    <xf borderId="0" fillId="0" fontId="0" numFmtId="0" xfId="0" applyAlignment="1" applyFont="1">
      <alignment horizontal="right" readingOrder="0" shrinkToFit="0" wrapText="0"/>
    </xf>
    <xf borderId="1" fillId="0" fontId="36" numFmtId="0" xfId="0" applyAlignment="1" applyBorder="1" applyFont="1">
      <alignment readingOrder="0" shrinkToFit="0" vertical="bottom" wrapText="1"/>
    </xf>
    <xf borderId="2" fillId="6" fontId="32" numFmtId="0" xfId="0" applyAlignment="1" applyBorder="1" applyFont="1">
      <alignment shrinkToFit="0" vertical="bottom" wrapText="1"/>
    </xf>
    <xf borderId="2" fillId="6" fontId="32" numFmtId="0" xfId="0" applyAlignment="1" applyBorder="1" applyFont="1">
      <alignment shrinkToFit="0" vertical="bottom" wrapText="1"/>
    </xf>
    <xf borderId="0" fillId="0" fontId="32" numFmtId="0" xfId="0" applyAlignment="1" applyFont="1">
      <alignment vertical="bottom"/>
    </xf>
    <xf borderId="3" fillId="0" fontId="32" numFmtId="0" xfId="0" applyAlignment="1" applyBorder="1" applyFont="1">
      <alignment vertical="bottom"/>
    </xf>
    <xf borderId="4" fillId="6" fontId="32" numFmtId="0" xfId="0" applyAlignment="1" applyBorder="1" applyFont="1">
      <alignment shrinkToFit="0" vertical="bottom" wrapText="1"/>
    </xf>
    <xf borderId="4" fillId="0" fontId="36" numFmtId="0" xfId="0" applyAlignment="1" applyBorder="1" applyFont="1">
      <alignment horizontal="right" shrinkToFit="0" vertical="bottom" wrapText="1"/>
    </xf>
    <xf borderId="1" fillId="0" fontId="2" numFmtId="168" xfId="0" applyAlignment="1" applyBorder="1" applyFont="1" applyNumberFormat="1">
      <alignment readingOrder="0"/>
    </xf>
    <xf borderId="4" fillId="0" fontId="32" numFmtId="0" xfId="0" applyAlignment="1" applyBorder="1" applyFont="1">
      <alignment shrinkToFit="0" vertical="bottom" wrapText="1"/>
    </xf>
    <xf borderId="0" fillId="0" fontId="0" numFmtId="0" xfId="0" applyAlignment="1" applyFont="1">
      <alignment readingOrder="0" shrinkToFit="0" vertical="top" wrapText="1"/>
    </xf>
    <xf borderId="4" fillId="0" fontId="32" numFmtId="0" xfId="0" applyAlignment="1" applyBorder="1" applyFont="1">
      <alignment vertical="bottom"/>
    </xf>
    <xf borderId="1" fillId="11" fontId="26" numFmtId="0" xfId="0" applyBorder="1" applyFill="1" applyFont="1"/>
    <xf borderId="4" fillId="0" fontId="32" numFmtId="0" xfId="0" applyAlignment="1" applyBorder="1" applyFont="1">
      <alignment readingOrder="0" vertical="bottom"/>
    </xf>
    <xf borderId="1" fillId="11" fontId="21" numFmtId="0" xfId="0" applyBorder="1" applyFont="1"/>
    <xf borderId="4" fillId="5" fontId="32" numFmtId="0" xfId="0" applyAlignment="1" applyBorder="1" applyFont="1">
      <alignment readingOrder="0" shrinkToFit="0" vertical="bottom" wrapText="1"/>
    </xf>
    <xf borderId="0" fillId="0" fontId="2" numFmtId="0" xfId="0" applyAlignment="1" applyFont="1">
      <alignment readingOrder="0" shrinkToFit="0" wrapText="0"/>
    </xf>
    <xf borderId="4" fillId="5" fontId="32" numFmtId="0" xfId="0" applyAlignment="1" applyBorder="1" applyFont="1">
      <alignment shrinkToFit="0" vertical="bottom" wrapText="1"/>
    </xf>
    <xf borderId="1" fillId="11" fontId="21" numFmtId="4" xfId="0" applyBorder="1" applyFont="1" applyNumberFormat="1"/>
    <xf borderId="11" fillId="0" fontId="32" numFmtId="0" xfId="0" applyAlignment="1" applyBorder="1" applyFont="1">
      <alignment vertical="bottom"/>
    </xf>
    <xf borderId="1" fillId="11" fontId="2" numFmtId="0" xfId="0" applyBorder="1" applyFont="1"/>
    <xf borderId="11" fillId="6" fontId="36" numFmtId="0" xfId="0" applyAlignment="1" applyBorder="1" applyFont="1">
      <alignment horizontal="right" shrinkToFit="0" vertical="bottom" wrapText="1"/>
    </xf>
    <xf borderId="11" fillId="0" fontId="32" numFmtId="0" xfId="0" applyAlignment="1" applyBorder="1" applyFont="1">
      <alignment vertical="bottom"/>
    </xf>
    <xf borderId="1" fillId="11" fontId="2" numFmtId="2" xfId="0" applyAlignment="1" applyBorder="1" applyFont="1" applyNumberFormat="1">
      <alignment horizontal="right"/>
    </xf>
    <xf borderId="3" fillId="0" fontId="36" numFmtId="0" xfId="0" applyAlignment="1" applyBorder="1" applyFont="1">
      <alignment shrinkToFit="0" vertical="bottom" wrapText="1"/>
    </xf>
    <xf borderId="1" fillId="11" fontId="2" numFmtId="0" xfId="0" applyAlignment="1" applyBorder="1" applyFont="1">
      <alignment horizontal="right"/>
    </xf>
    <xf borderId="4" fillId="5" fontId="36" numFmtId="0" xfId="0" applyAlignment="1" applyBorder="1" applyFont="1">
      <alignment horizontal="right" readingOrder="0" shrinkToFit="0" vertical="top" wrapText="1"/>
    </xf>
    <xf borderId="0" fillId="5" fontId="25" numFmtId="0" xfId="0" applyAlignment="1" applyFont="1">
      <alignment readingOrder="0" shrinkToFit="0" wrapText="1"/>
    </xf>
    <xf borderId="1" fillId="11" fontId="2" numFmtId="2" xfId="0" applyBorder="1" applyFont="1" applyNumberFormat="1"/>
    <xf borderId="1" fillId="11" fontId="2" numFmtId="0" xfId="0" applyAlignment="1" applyBorder="1" applyFont="1">
      <alignment horizontal="center"/>
    </xf>
    <xf borderId="0" fillId="5" fontId="2" numFmtId="0" xfId="0" applyAlignment="1" applyFont="1">
      <alignment shrinkToFit="0" wrapText="1"/>
    </xf>
    <xf borderId="4" fillId="5" fontId="32" numFmtId="0" xfId="0" applyAlignment="1" applyBorder="1" applyFont="1">
      <alignment readingOrder="0" shrinkToFit="0" vertical="top" wrapText="1"/>
    </xf>
    <xf borderId="0" fillId="5" fontId="25" numFmtId="0" xfId="0" applyAlignment="1" applyFont="1">
      <alignment readingOrder="0" shrinkToFit="0" vertical="top" wrapText="1"/>
    </xf>
    <xf borderId="4" fillId="5" fontId="36" numFmtId="0" xfId="0" applyAlignment="1" applyBorder="1" applyFont="1">
      <alignment horizontal="right" shrinkToFit="0" vertical="top" wrapText="1"/>
    </xf>
    <xf borderId="1" fillId="11" fontId="2" numFmtId="164" xfId="0" applyBorder="1" applyFont="1" applyNumberFormat="1"/>
    <xf borderId="4" fillId="5" fontId="32" numFmtId="0" xfId="0" applyAlignment="1" applyBorder="1" applyFont="1">
      <alignment shrinkToFit="0" vertical="bottom" wrapText="1"/>
    </xf>
    <xf borderId="4" fillId="5" fontId="36" numFmtId="0" xfId="0" applyAlignment="1" applyBorder="1" applyFont="1">
      <alignment horizontal="right" shrinkToFit="0" vertical="bottom" wrapText="1"/>
    </xf>
    <xf borderId="0" fillId="5" fontId="0" numFmtId="0" xfId="0" applyAlignment="1" applyFont="1">
      <alignment readingOrder="0" shrinkToFit="0" vertical="top" wrapText="1"/>
    </xf>
    <xf borderId="4" fillId="5" fontId="32" numFmtId="0" xfId="0" applyAlignment="1" applyBorder="1" applyFont="1">
      <alignment vertical="bottom"/>
    </xf>
    <xf borderId="0" fillId="4" fontId="0" numFmtId="49" xfId="0" applyAlignment="1" applyFont="1" applyNumberFormat="1">
      <alignment readingOrder="0" shrinkToFit="0" wrapText="0"/>
    </xf>
    <xf borderId="1" fillId="11" fontId="2" numFmtId="0" xfId="0" applyAlignment="1" applyBorder="1" applyFont="1">
      <alignment readingOrder="0"/>
    </xf>
    <xf borderId="4" fillId="6" fontId="36" numFmtId="0" xfId="0" applyAlignment="1" applyBorder="1" applyFont="1">
      <alignment horizontal="right" shrinkToFit="0" vertical="bottom" wrapText="1"/>
    </xf>
    <xf borderId="0" fillId="0" fontId="21" numFmtId="0" xfId="0" applyFont="1"/>
    <xf borderId="0" fillId="5" fontId="32" numFmtId="0" xfId="0" applyAlignment="1" applyFont="1">
      <alignment vertical="bottom"/>
    </xf>
    <xf borderId="0" fillId="0" fontId="21" numFmtId="4" xfId="0" applyFont="1" applyNumberFormat="1"/>
    <xf borderId="6" fillId="5" fontId="32" numFmtId="0" xfId="0" applyAlignment="1" applyBorder="1" applyFont="1">
      <alignment shrinkToFit="0" vertical="bottom" wrapText="1"/>
    </xf>
    <xf borderId="0" fillId="0" fontId="2" numFmtId="0" xfId="0" applyAlignment="1" applyFont="1">
      <alignment horizontal="right"/>
    </xf>
    <xf borderId="6" fillId="5" fontId="32" numFmtId="0" xfId="0" applyAlignment="1" applyBorder="1" applyFont="1">
      <alignment vertical="bottom"/>
    </xf>
    <xf borderId="0" fillId="0" fontId="2" numFmtId="164" xfId="0" applyFont="1" applyNumberFormat="1"/>
    <xf borderId="6" fillId="5" fontId="36" numFmtId="0" xfId="0" applyAlignment="1" applyBorder="1" applyFont="1">
      <alignment horizontal="right" shrinkToFit="0" vertical="bottom" wrapText="1"/>
    </xf>
    <xf borderId="6" fillId="5" fontId="32" numFmtId="0" xfId="0" applyAlignment="1" applyBorder="1" applyFont="1">
      <alignment vertical="bottom"/>
    </xf>
    <xf borderId="1" fillId="0" fontId="2" numFmtId="0" xfId="0" applyAlignment="1" applyBorder="1" applyFont="1">
      <alignment readingOrder="0" shrinkToFit="0" wrapText="1"/>
    </xf>
    <xf borderId="0" fillId="5" fontId="32" numFmtId="0" xfId="0" applyAlignment="1" applyFont="1">
      <alignment vertical="bottom"/>
    </xf>
    <xf borderId="1" fillId="0" fontId="2" numFmtId="0" xfId="0" applyAlignment="1" applyBorder="1" applyFont="1">
      <alignment horizontal="right" readingOrder="0" shrinkToFit="0" wrapText="1"/>
    </xf>
    <xf borderId="1" fillId="0" fontId="2" numFmtId="10" xfId="0" applyAlignment="1" applyBorder="1" applyFont="1" applyNumberFormat="1">
      <alignment horizontal="right" readingOrder="0" shrinkToFit="0" wrapText="1"/>
    </xf>
    <xf borderId="0" fillId="5" fontId="3" numFmtId="0" xfId="0" applyAlignment="1" applyFont="1">
      <alignment horizontal="center" readingOrder="0" shrinkToFit="0" vertical="bottom" wrapText="1"/>
    </xf>
    <xf borderId="0" fillId="0" fontId="42" numFmtId="0" xfId="0" applyAlignment="1" applyFont="1">
      <alignment readingOrder="0" shrinkToFit="0" wrapText="1"/>
    </xf>
    <xf borderId="1" fillId="4" fontId="32" numFmtId="0" xfId="0" applyAlignment="1" applyBorder="1" applyFont="1">
      <alignment horizontal="center" shrinkToFit="0" vertical="bottom" wrapText="1"/>
    </xf>
    <xf borderId="2" fillId="4" fontId="32" numFmtId="0" xfId="0" applyAlignment="1" applyBorder="1" applyFont="1">
      <alignment horizontal="center" shrinkToFit="0" vertical="bottom" wrapText="1"/>
    </xf>
    <xf borderId="2" fillId="4" fontId="32" numFmtId="0" xfId="0" applyAlignment="1" applyBorder="1" applyFont="1">
      <alignment horizontal="center" readingOrder="0" shrinkToFit="0" vertical="bottom" wrapText="1"/>
    </xf>
    <xf borderId="1" fillId="4" fontId="32" numFmtId="0" xfId="0" applyAlignment="1" applyBorder="1" applyFont="1">
      <alignment horizontal="center" readingOrder="0" shrinkToFit="0" wrapText="1"/>
    </xf>
    <xf borderId="0" fillId="0" fontId="32" numFmtId="0" xfId="0" applyAlignment="1" applyFont="1">
      <alignment readingOrder="0"/>
    </xf>
    <xf borderId="0" fillId="0" fontId="32" numFmtId="0" xfId="0" applyFont="1"/>
    <xf borderId="0" fillId="0" fontId="32" numFmtId="0" xfId="0" applyAlignment="1" applyFont="1">
      <alignment shrinkToFit="0" wrapText="1"/>
    </xf>
    <xf borderId="3" fillId="4" fontId="42" numFmtId="0" xfId="0" applyAlignment="1" applyBorder="1" applyFont="1">
      <alignment shrinkToFit="0" vertical="bottom" wrapText="1"/>
    </xf>
    <xf borderId="4" fillId="0" fontId="42" numFmtId="0" xfId="0" applyAlignment="1" applyBorder="1" applyFont="1">
      <alignment horizontal="center" readingOrder="0" shrinkToFit="0" vertical="top" wrapText="1"/>
    </xf>
    <xf borderId="0" fillId="0" fontId="22" numFmtId="0" xfId="0" applyAlignment="1" applyFont="1">
      <alignment readingOrder="0"/>
    </xf>
    <xf borderId="0" fillId="5" fontId="22" numFmtId="0" xfId="0" applyAlignment="1" applyFont="1">
      <alignment readingOrder="0" shrinkToFit="0" wrapText="1"/>
    </xf>
    <xf borderId="4" fillId="0" fontId="42" numFmtId="0" xfId="0" applyAlignment="1" applyBorder="1" applyFont="1">
      <alignment horizontal="center" readingOrder="0" shrinkToFit="0" vertical="bottom" wrapText="1"/>
    </xf>
    <xf borderId="0" fillId="0" fontId="22" numFmtId="0" xfId="0" applyAlignment="1" applyFont="1">
      <alignment readingOrder="0" shrinkToFit="0" wrapText="1"/>
    </xf>
    <xf borderId="4" fillId="0" fontId="22" numFmtId="0" xfId="0" applyAlignment="1" applyBorder="1" applyFont="1">
      <alignment shrinkToFit="0" vertical="bottom" wrapText="1"/>
    </xf>
    <xf borderId="1" fillId="0" fontId="22" numFmtId="0" xfId="0" applyAlignment="1" applyBorder="1" applyFont="1">
      <alignment horizontal="center" shrinkToFit="0" wrapText="1"/>
    </xf>
    <xf borderId="0" fillId="0" fontId="22" numFmtId="0" xfId="0" applyFont="1"/>
    <xf borderId="0" fillId="5" fontId="29" numFmtId="0" xfId="0" applyAlignment="1" applyFont="1">
      <alignment horizontal="right" readingOrder="0" shrinkToFit="0" vertical="bottom" wrapText="0"/>
    </xf>
    <xf borderId="0" fillId="0" fontId="43" numFmtId="0" xfId="0" applyAlignment="1" applyFont="1">
      <alignment shrinkToFit="0" wrapText="1"/>
    </xf>
    <xf borderId="0" fillId="5" fontId="21" numFmtId="0" xfId="0" applyAlignment="1" applyFont="1">
      <alignment readingOrder="0"/>
    </xf>
    <xf borderId="3" fillId="4" fontId="22" numFmtId="0" xfId="0" applyAlignment="1" applyBorder="1" applyFont="1">
      <alignment horizontal="right" shrinkToFit="0" vertical="bottom" wrapText="1"/>
    </xf>
    <xf borderId="4" fillId="0" fontId="22" numFmtId="0" xfId="0" applyAlignment="1" applyBorder="1" applyFont="1">
      <alignment readingOrder="0" shrinkToFit="0" vertical="bottom" wrapText="1"/>
    </xf>
    <xf borderId="0" fillId="5" fontId="29" numFmtId="14" xfId="0" applyAlignment="1" applyFont="1" applyNumberFormat="1">
      <alignment horizontal="right" readingOrder="0" shrinkToFit="0" vertical="bottom" wrapText="0"/>
    </xf>
    <xf borderId="4" fillId="0" fontId="22" numFmtId="0" xfId="0" applyAlignment="1" applyBorder="1" applyFont="1">
      <alignment horizontal="center" vertical="bottom"/>
    </xf>
    <xf borderId="0" fillId="5" fontId="21" numFmtId="0" xfId="0" applyFont="1"/>
    <xf borderId="0" fillId="0" fontId="32" numFmtId="0" xfId="0" applyAlignment="1" applyFont="1">
      <alignment readingOrder="0" shrinkToFit="0" wrapText="1"/>
    </xf>
    <xf borderId="0" fillId="5" fontId="21" numFmtId="0" xfId="0" applyAlignment="1" applyFont="1">
      <alignment shrinkToFit="0" wrapText="1"/>
    </xf>
    <xf borderId="1" fillId="0" fontId="22" numFmtId="0" xfId="0" applyAlignment="1" applyBorder="1" applyFont="1">
      <alignment readingOrder="0" shrinkToFit="0" wrapText="1"/>
    </xf>
    <xf borderId="1" fillId="0" fontId="22" numFmtId="0" xfId="0" applyAlignment="1" applyBorder="1" applyFont="1">
      <alignment horizontal="center" readingOrder="0" shrinkToFit="0" wrapText="1"/>
    </xf>
    <xf borderId="4" fillId="4" fontId="42" numFmtId="0" xfId="0" applyAlignment="1" applyBorder="1" applyFont="1">
      <alignment horizontal="center" shrinkToFit="0" vertical="bottom" wrapText="1"/>
    </xf>
    <xf borderId="0" fillId="5" fontId="44" numFmtId="0" xfId="0" applyAlignment="1" applyFont="1">
      <alignment shrinkToFit="0" wrapText="1"/>
    </xf>
    <xf borderId="0" fillId="5" fontId="42" numFmtId="0" xfId="0" applyAlignment="1" applyFont="1">
      <alignment shrinkToFit="0" vertical="bottom" wrapText="1"/>
    </xf>
    <xf borderId="0" fillId="5" fontId="22" numFmtId="0" xfId="0" applyAlignment="1" applyFont="1">
      <alignment shrinkToFit="0" vertical="bottom" wrapText="1"/>
    </xf>
    <xf borderId="0" fillId="5" fontId="42" numFmtId="0" xfId="0" applyAlignment="1" applyFont="1">
      <alignment horizontal="center" shrinkToFit="0" vertical="bottom" wrapText="1"/>
    </xf>
    <xf borderId="0" fillId="5" fontId="22" numFmtId="0" xfId="0" applyAlignment="1" applyFont="1">
      <alignment horizontal="center" shrinkToFit="0" wrapText="1"/>
    </xf>
    <xf borderId="0" fillId="5" fontId="22" numFmtId="0" xfId="0" applyFont="1"/>
    <xf borderId="0" fillId="5" fontId="32" numFmtId="0" xfId="0" applyFont="1"/>
    <xf borderId="0" fillId="0" fontId="21" numFmtId="0" xfId="0" applyAlignment="1" applyFont="1">
      <alignment shrinkToFit="0" wrapText="1"/>
    </xf>
    <xf borderId="0" fillId="0" fontId="21" numFmtId="0" xfId="0" applyAlignment="1" applyFont="1">
      <alignment horizontal="center"/>
    </xf>
    <xf borderId="0" fillId="0" fontId="28" numFmtId="0" xfId="0" applyAlignment="1" applyFont="1">
      <alignment horizontal="center" shrinkToFit="0" wrapText="1"/>
    </xf>
    <xf borderId="1" fillId="4" fontId="28" numFmtId="0" xfId="0" applyAlignment="1" applyBorder="1" applyFont="1">
      <alignment horizontal="center" shrinkToFit="0" vertical="bottom" wrapText="1"/>
    </xf>
    <xf borderId="2" fillId="4" fontId="28" numFmtId="0" xfId="0" applyAlignment="1" applyBorder="1" applyFont="1">
      <alignment horizontal="center" shrinkToFit="0" vertical="bottom" wrapText="1"/>
    </xf>
    <xf borderId="1" fillId="4" fontId="28" numFmtId="0" xfId="0" applyAlignment="1" applyBorder="1" applyFont="1">
      <alignment horizontal="center" readingOrder="0" shrinkToFit="0" wrapText="1"/>
    </xf>
    <xf borderId="3" fillId="4" fontId="13" numFmtId="0" xfId="0" applyAlignment="1" applyBorder="1" applyFont="1">
      <alignment shrinkToFit="0" vertical="bottom" wrapText="1"/>
    </xf>
    <xf borderId="0" fillId="5" fontId="45" numFmtId="0" xfId="0" applyAlignment="1" applyFont="1">
      <alignment horizontal="left" readingOrder="0" shrinkToFit="0" wrapText="1"/>
    </xf>
    <xf borderId="4" fillId="0" fontId="22" numFmtId="0" xfId="0" applyAlignment="1" applyBorder="1" applyFont="1">
      <alignment shrinkToFit="0" vertical="top" wrapText="1"/>
    </xf>
    <xf borderId="4" fillId="0" fontId="42" numFmtId="0" xfId="0" applyAlignment="1" applyBorder="1" applyFont="1">
      <alignment horizontal="center" shrinkToFit="0" vertical="top" wrapText="1"/>
    </xf>
    <xf borderId="2" fillId="0" fontId="22" numFmtId="0" xfId="0" applyAlignment="1" applyBorder="1" applyFont="1">
      <alignment horizontal="left" shrinkToFit="0" vertical="top" wrapText="1"/>
    </xf>
    <xf borderId="0" fillId="5" fontId="0" numFmtId="0" xfId="0" applyAlignment="1" applyFont="1">
      <alignment horizontal="left" readingOrder="0" shrinkToFit="0" wrapText="1"/>
    </xf>
    <xf borderId="4" fillId="0" fontId="22" numFmtId="0" xfId="0" applyAlignment="1" applyBorder="1" applyFont="1">
      <alignment shrinkToFit="0" vertical="bottom" wrapText="1"/>
    </xf>
    <xf borderId="4" fillId="0" fontId="42" numFmtId="0" xfId="0" applyAlignment="1" applyBorder="1" applyFont="1">
      <alignment horizontal="center" shrinkToFit="0" vertical="bottom" wrapText="1"/>
    </xf>
    <xf borderId="4" fillId="0" fontId="22" numFmtId="0" xfId="0" applyAlignment="1" applyBorder="1" applyFont="1">
      <alignment horizontal="left" shrinkToFit="0" wrapText="1"/>
    </xf>
    <xf borderId="4" fillId="0" fontId="28" numFmtId="0" xfId="0" applyAlignment="1" applyBorder="1" applyFont="1">
      <alignment shrinkToFit="0" vertical="bottom" wrapText="1"/>
    </xf>
    <xf borderId="1" fillId="0" fontId="28" numFmtId="0" xfId="0" applyAlignment="1" applyBorder="1" applyFont="1">
      <alignment horizontal="center" shrinkToFit="0" wrapText="1"/>
    </xf>
    <xf borderId="3" fillId="4" fontId="28" numFmtId="0" xfId="0" applyAlignment="1" applyBorder="1" applyFont="1">
      <alignment horizontal="right" shrinkToFit="0" vertical="bottom" wrapText="1"/>
    </xf>
    <xf borderId="0" fillId="5" fontId="0" numFmtId="14" xfId="0" applyAlignment="1" applyFont="1" applyNumberFormat="1">
      <alignment horizontal="right" readingOrder="0"/>
    </xf>
    <xf borderId="4" fillId="0" fontId="28" numFmtId="0" xfId="0" applyAlignment="1" applyBorder="1" applyFont="1">
      <alignment horizontal="center" readingOrder="0" vertical="bottom"/>
    </xf>
    <xf borderId="2" fillId="0" fontId="22" numFmtId="0" xfId="0" applyAlignment="1" applyBorder="1" applyFont="1">
      <alignment shrinkToFit="0" vertical="bottom" wrapText="1"/>
    </xf>
    <xf borderId="1" fillId="0" fontId="28" numFmtId="0" xfId="0" applyAlignment="1" applyBorder="1" applyFont="1">
      <alignment horizontal="left" readingOrder="0" shrinkToFit="0" vertical="center" wrapText="1"/>
    </xf>
    <xf borderId="0" fillId="0" fontId="0" numFmtId="0" xfId="0" applyAlignment="1" applyFont="1">
      <alignment shrinkToFit="0" vertical="bottom" wrapText="1"/>
    </xf>
    <xf borderId="0" fillId="0" fontId="2" numFmtId="0" xfId="0" applyAlignment="1" applyFont="1">
      <alignment vertical="top"/>
    </xf>
    <xf borderId="0" fillId="0" fontId="0" numFmtId="0" xfId="0" applyAlignment="1" applyFont="1">
      <alignment readingOrder="0" shrinkToFit="0" vertical="bottom" wrapText="1"/>
    </xf>
    <xf borderId="4" fillId="0" fontId="13" numFmtId="0" xfId="0" applyAlignment="1" applyBorder="1" applyFont="1">
      <alignment horizontal="center" shrinkToFit="0" vertical="bottom" wrapText="1"/>
    </xf>
    <xf borderId="3" fillId="5" fontId="3" numFmtId="0" xfId="0" applyAlignment="1" applyBorder="1" applyFont="1">
      <alignment horizontal="center" shrinkToFit="0" vertical="bottom" wrapText="1"/>
    </xf>
    <xf borderId="4" fillId="5" fontId="3" numFmtId="0" xfId="0" applyAlignment="1" applyBorder="1" applyFont="1">
      <alignment horizontal="center" shrinkToFit="0" vertical="bottom" wrapText="1"/>
    </xf>
    <xf borderId="2" fillId="5" fontId="3" numFmtId="0" xfId="0" applyAlignment="1" applyBorder="1" applyFont="1">
      <alignment horizontal="center" readingOrder="0" shrinkToFit="0" vertical="bottom" wrapText="1"/>
    </xf>
    <xf borderId="0" fillId="0" fontId="0" numFmtId="14" xfId="0" applyAlignment="1" applyFont="1" applyNumberFormat="1">
      <alignment horizontal="right" shrinkToFit="0" vertical="bottom" wrapText="0"/>
    </xf>
    <xf borderId="1" fillId="0" fontId="3" numFmtId="0" xfId="0" applyAlignment="1" applyBorder="1" applyFont="1">
      <alignment readingOrder="0" shrinkToFit="0" vertical="center" wrapText="1"/>
    </xf>
    <xf borderId="0" fillId="0" fontId="46" numFmtId="0" xfId="0" applyAlignment="1" applyFont="1">
      <alignment readingOrder="0" shrinkToFit="0" vertical="bottom" wrapText="1"/>
    </xf>
    <xf borderId="1" fillId="6" fontId="46" numFmtId="0" xfId="0" applyAlignment="1" applyBorder="1" applyFont="1">
      <alignment shrinkToFit="0" vertical="bottom" wrapText="1"/>
    </xf>
    <xf borderId="1" fillId="6" fontId="33" numFmtId="0" xfId="0" applyAlignment="1" applyBorder="1" applyFont="1">
      <alignment shrinkToFit="0" vertical="bottom" wrapText="1"/>
    </xf>
    <xf borderId="1" fillId="6" fontId="33" numFmtId="0" xfId="0" applyAlignment="1" applyBorder="1" applyFont="1">
      <alignment shrinkToFit="0" vertical="bottom" wrapText="1"/>
    </xf>
    <xf borderId="0" fillId="0" fontId="46" numFmtId="0" xfId="0" applyAlignment="1" applyFont="1">
      <alignment shrinkToFit="0" vertical="bottom" wrapText="1"/>
    </xf>
    <xf borderId="1" fillId="6" fontId="46" numFmtId="0" xfId="0" applyAlignment="1" applyBorder="1" applyFont="1">
      <alignment shrinkToFit="0" vertical="top" wrapText="1"/>
    </xf>
    <xf borderId="15" fillId="0" fontId="5" numFmtId="14" xfId="0" applyAlignment="1" applyBorder="1" applyFont="1" applyNumberFormat="1">
      <alignment horizontal="right" shrinkToFit="0" vertical="bottom" wrapText="0"/>
    </xf>
    <xf borderId="1" fillId="5" fontId="33" numFmtId="0" xfId="0" applyAlignment="1" applyBorder="1" applyFont="1">
      <alignment readingOrder="0" shrinkToFit="0" vertical="top" wrapText="1"/>
    </xf>
    <xf borderId="0" fillId="5" fontId="3" numFmtId="0" xfId="0" applyAlignment="1" applyFont="1">
      <alignment horizontal="right" readingOrder="0" vertical="bottom"/>
    </xf>
    <xf borderId="1" fillId="5" fontId="33" numFmtId="0" xfId="0" applyAlignment="1" applyBorder="1" applyFont="1">
      <alignment shrinkToFit="0" vertical="top" wrapText="1"/>
    </xf>
    <xf borderId="16" fillId="5" fontId="3" numFmtId="14" xfId="0" applyAlignment="1" applyBorder="1" applyFont="1" applyNumberFormat="1">
      <alignment horizontal="right" vertical="bottom"/>
    </xf>
    <xf borderId="1" fillId="5" fontId="33" numFmtId="0" xfId="0" applyAlignment="1" applyBorder="1" applyFont="1">
      <alignment shrinkToFit="0" vertical="top" wrapText="1"/>
    </xf>
    <xf borderId="17" fillId="5" fontId="2" numFmtId="14" xfId="0" applyAlignment="1" applyBorder="1" applyFont="1" applyNumberFormat="1">
      <alignment horizontal="right" readingOrder="0"/>
    </xf>
    <xf borderId="1" fillId="6" fontId="33" numFmtId="0" xfId="0" applyAlignment="1" applyBorder="1" applyFont="1">
      <alignment shrinkToFit="0" vertical="top" wrapText="1"/>
    </xf>
    <xf borderId="1" fillId="5" fontId="47" numFmtId="0" xfId="0" applyAlignment="1" applyBorder="1" applyFont="1">
      <alignment shrinkToFit="0" vertical="top" wrapText="1"/>
    </xf>
    <xf borderId="0" fillId="5" fontId="3" numFmtId="14" xfId="0" applyAlignment="1" applyFont="1" applyNumberFormat="1">
      <alignment horizontal="right" readingOrder="0" vertical="bottom"/>
    </xf>
    <xf borderId="0" fillId="5" fontId="2" numFmtId="14" xfId="0" applyAlignment="1" applyFont="1" applyNumberFormat="1">
      <alignment horizontal="right" readingOrder="0"/>
    </xf>
    <xf borderId="1" fillId="5" fontId="3" numFmtId="0" xfId="0" applyAlignment="1" applyBorder="1" applyFont="1">
      <alignment horizontal="center" shrinkToFit="0" vertical="top" wrapText="1"/>
    </xf>
    <xf borderId="1" fillId="4" fontId="3" numFmtId="0" xfId="0" applyAlignment="1" applyBorder="1" applyFont="1">
      <alignment horizontal="center" shrinkToFit="0" vertical="top" wrapText="1"/>
    </xf>
    <xf borderId="1" fillId="5" fontId="3" numFmtId="0" xfId="0" applyAlignment="1" applyBorder="1" applyFont="1">
      <alignment horizontal="center" readingOrder="0" shrinkToFit="0" vertical="top" wrapText="1"/>
    </xf>
    <xf borderId="0" fillId="0" fontId="33" numFmtId="0" xfId="0" applyAlignment="1" applyFont="1">
      <alignment vertical="bottom"/>
    </xf>
    <xf borderId="1" fillId="0" fontId="33" numFmtId="0" xfId="0" applyAlignment="1" applyBorder="1" applyFont="1">
      <alignment readingOrder="0" shrinkToFit="0" vertical="top" wrapText="1"/>
    </xf>
    <xf borderId="0" fillId="5" fontId="2" numFmtId="0" xfId="0" applyAlignment="1" applyFont="1">
      <alignment horizontal="right" readingOrder="0"/>
    </xf>
    <xf borderId="1" fillId="0" fontId="47" numFmtId="0" xfId="0" applyAlignment="1" applyBorder="1" applyFont="1">
      <alignment horizontal="right" shrinkToFit="0" vertical="top" wrapText="1"/>
    </xf>
    <xf borderId="1" fillId="0" fontId="30" numFmtId="0" xfId="0" applyAlignment="1" applyBorder="1" applyFont="1">
      <alignment shrinkToFit="0" vertical="top" wrapText="1"/>
    </xf>
    <xf borderId="1" fillId="0" fontId="33" numFmtId="0" xfId="0" applyAlignment="1" applyBorder="1" applyFont="1">
      <alignment horizontal="right" shrinkToFit="0" vertical="top" wrapText="1"/>
    </xf>
    <xf borderId="11" fillId="0" fontId="33" numFmtId="0" xfId="0" applyAlignment="1" applyBorder="1" applyFont="1">
      <alignment vertical="bottom"/>
    </xf>
    <xf borderId="1" fillId="0" fontId="33" numFmtId="0" xfId="0" applyAlignment="1" applyBorder="1" applyFont="1">
      <alignment shrinkToFit="0" vertical="bottom" wrapText="1"/>
    </xf>
    <xf borderId="1" fillId="0" fontId="33" numFmtId="0" xfId="0" applyAlignment="1" applyBorder="1" applyFont="1">
      <alignment horizontal="right" shrinkToFit="0" vertical="bottom" wrapText="1"/>
    </xf>
    <xf borderId="1" fillId="0" fontId="33" numFmtId="0" xfId="0" applyAlignment="1" applyBorder="1" applyFont="1">
      <alignment vertical="bottom"/>
    </xf>
    <xf borderId="1" fillId="6" fontId="33" numFmtId="0" xfId="0" applyAlignment="1" applyBorder="1" applyFont="1">
      <alignment horizontal="right" shrinkToFit="0" vertical="bottom" wrapText="1"/>
    </xf>
    <xf borderId="0" fillId="5" fontId="0" numFmtId="49" xfId="0" applyAlignment="1" applyFont="1" applyNumberFormat="1">
      <alignment horizontal="right" readingOrder="0" shrinkToFit="0" wrapText="0"/>
    </xf>
    <xf borderId="1" fillId="0" fontId="33" numFmtId="0" xfId="0" applyAlignment="1" applyBorder="1" applyFont="1">
      <alignment readingOrder="0" vertical="bottom"/>
    </xf>
    <xf borderId="1" fillId="0" fontId="33" numFmtId="0" xfId="0" applyAlignment="1" applyBorder="1" applyFont="1">
      <alignment vertical="bottom"/>
    </xf>
    <xf borderId="1" fillId="0" fontId="33" numFmtId="0" xfId="0" applyAlignment="1" applyBorder="1" applyFont="1">
      <alignment readingOrder="0" shrinkToFit="0" vertical="bottom" wrapText="1"/>
    </xf>
    <xf borderId="1" fillId="0" fontId="33" numFmtId="0" xfId="0" applyAlignment="1" applyBorder="1" applyFont="1">
      <alignment shrinkToFit="0" vertical="top" wrapText="1"/>
    </xf>
    <xf borderId="1" fillId="0" fontId="33" numFmtId="0" xfId="0" applyAlignment="1" applyBorder="1" applyFont="1">
      <alignment shrinkToFit="0" vertical="bottom" wrapText="1"/>
    </xf>
    <xf borderId="14" fillId="0" fontId="46" numFmtId="0" xfId="0" applyAlignment="1" applyBorder="1" applyFont="1">
      <alignment horizontal="right" shrinkToFit="0" vertical="bottom" wrapText="1"/>
    </xf>
    <xf borderId="14" fillId="0" fontId="33" numFmtId="0" xfId="0" applyAlignment="1" applyBorder="1" applyFont="1">
      <alignment vertical="bottom"/>
    </xf>
    <xf borderId="14" fillId="12" fontId="33" numFmtId="0" xfId="0" applyAlignment="1" applyBorder="1" applyFill="1" applyFont="1">
      <alignment horizontal="right" shrinkToFit="0" vertical="bottom" wrapText="1"/>
    </xf>
    <xf borderId="0" fillId="9" fontId="3" numFmtId="0" xfId="0" applyAlignment="1" applyFont="1">
      <alignment readingOrder="0"/>
    </xf>
    <xf borderId="14" fillId="0" fontId="33" numFmtId="0" xfId="0" applyAlignment="1" applyBorder="1" applyFont="1">
      <alignment vertical="bottom"/>
    </xf>
    <xf borderId="0" fillId="0" fontId="25" numFmtId="0" xfId="0" applyAlignment="1" applyFont="1">
      <alignment horizontal="center" readingOrder="0" shrinkToFit="0" wrapText="1"/>
    </xf>
    <xf borderId="3" fillId="4" fontId="3" numFmtId="0" xfId="0" applyAlignment="1" applyBorder="1" applyFont="1">
      <alignment horizontal="center" shrinkToFit="0" vertical="bottom" wrapText="1"/>
    </xf>
    <xf borderId="3" fillId="4" fontId="3" numFmtId="0" xfId="0" applyAlignment="1" applyBorder="1" applyFont="1">
      <alignment horizontal="center" readingOrder="0" shrinkToFit="0" vertical="bottom" wrapText="1"/>
    </xf>
    <xf borderId="1" fillId="0" fontId="3" numFmtId="0" xfId="0" applyAlignment="1" applyBorder="1" applyFont="1">
      <alignment readingOrder="0" shrinkToFit="0" vertical="bottom" wrapText="1"/>
    </xf>
    <xf borderId="0" fillId="5" fontId="5" numFmtId="0" xfId="0" applyAlignment="1" applyFont="1">
      <alignment horizontal="right" readingOrder="0" vertical="bottom"/>
    </xf>
    <xf borderId="1" fillId="0" fontId="8" numFmtId="0" xfId="0" applyAlignment="1" applyBorder="1" applyFont="1">
      <alignment horizontal="left" readingOrder="0" shrinkToFit="0" vertical="bottom" wrapText="1"/>
    </xf>
    <xf borderId="0" fillId="5" fontId="5" numFmtId="14" xfId="0" applyAlignment="1" applyFont="1" applyNumberFormat="1">
      <alignment horizontal="right" vertical="bottom"/>
    </xf>
    <xf borderId="1" fillId="4" fontId="3" numFmtId="0" xfId="0" applyAlignment="1" applyBorder="1" applyFont="1">
      <alignment horizontal="right" shrinkToFit="0" vertical="bottom" wrapText="1"/>
    </xf>
    <xf borderId="0" fillId="5" fontId="29" numFmtId="14" xfId="0" applyAlignment="1" applyFont="1" applyNumberFormat="1">
      <alignment horizontal="right" readingOrder="0"/>
    </xf>
    <xf borderId="1" fillId="0" fontId="3" numFmtId="0" xfId="0" applyAlignment="1" applyBorder="1" applyFont="1">
      <alignment vertical="bottom"/>
    </xf>
    <xf borderId="0" fillId="9" fontId="5" numFmtId="0" xfId="0" applyAlignment="1" applyFont="1">
      <alignment horizontal="left" readingOrder="0"/>
    </xf>
    <xf borderId="1" fillId="0" fontId="3" numFmtId="0" xfId="0" applyAlignment="1" applyBorder="1" applyFont="1">
      <alignment readingOrder="0" vertical="bottom"/>
    </xf>
    <xf borderId="0" fillId="5" fontId="3" numFmtId="0" xfId="0" applyAlignment="1" applyFont="1">
      <alignment readingOrder="0"/>
    </xf>
    <xf borderId="0" fillId="0" fontId="1" numFmtId="0" xfId="0" applyAlignment="1" applyFont="1">
      <alignment horizontal="right" readingOrder="0" shrinkToFit="0" wrapText="1"/>
    </xf>
    <xf borderId="1" fillId="5" fontId="16" numFmtId="0" xfId="0" applyAlignment="1" applyBorder="1" applyFont="1">
      <alignment horizontal="center" readingOrder="0" shrinkToFit="0" vertical="top" wrapText="1"/>
    </xf>
    <xf borderId="4" fillId="4" fontId="8" numFmtId="0" xfId="0" applyAlignment="1" applyBorder="1" applyFont="1">
      <alignment horizontal="center" readingOrder="0" shrinkToFit="0" vertical="bottom" wrapText="1"/>
    </xf>
    <xf borderId="0" fillId="0" fontId="0" numFmtId="0" xfId="0" applyAlignment="1" applyFont="1">
      <alignment horizontal="left" readingOrder="0" shrinkToFit="0" wrapText="0"/>
    </xf>
    <xf borderId="0" fillId="5" fontId="41" numFmtId="0" xfId="0" applyAlignment="1" applyFont="1">
      <alignment horizontal="left"/>
    </xf>
    <xf borderId="0" fillId="5" fontId="26" numFmtId="0" xfId="0" applyAlignment="1" applyFont="1">
      <alignment readingOrder="0" shrinkToFit="0" wrapText="1"/>
    </xf>
    <xf borderId="0" fillId="5" fontId="21" numFmtId="0" xfId="0" applyAlignment="1" applyFont="1">
      <alignment readingOrder="0" shrinkToFit="0" wrapText="1"/>
    </xf>
    <xf borderId="4" fillId="0" fontId="28" numFmtId="0" xfId="0" applyAlignment="1" applyBorder="1" applyFont="1">
      <alignment horizontal="left" readingOrder="0" shrinkToFit="0" vertical="top" wrapText="1"/>
    </xf>
    <xf borderId="1" fillId="0" fontId="1" numFmtId="0" xfId="0" applyAlignment="1" applyBorder="1" applyFont="1">
      <alignment horizontal="center" readingOrder="0"/>
    </xf>
    <xf borderId="1" fillId="0" fontId="3" numFmtId="0" xfId="0" applyAlignment="1" applyBorder="1" applyFont="1">
      <alignment horizontal="center" readingOrder="0" shrinkToFit="0" vertical="top" wrapText="1"/>
    </xf>
    <xf borderId="4" fillId="4" fontId="13" numFmtId="0" xfId="0" applyAlignment="1" applyBorder="1" applyFont="1">
      <alignment horizontal="center" readingOrder="0" shrinkToFit="0" vertical="bottom" wrapText="1"/>
    </xf>
    <xf borderId="1" fillId="5" fontId="28" numFmtId="0" xfId="0" applyAlignment="1" applyBorder="1" applyFont="1">
      <alignment readingOrder="0" shrinkToFit="0" vertical="top" wrapText="1"/>
    </xf>
    <xf borderId="0" fillId="0" fontId="0" numFmtId="0" xfId="0" applyAlignment="1" applyFont="1">
      <alignment horizontal="right" readingOrder="0" shrinkToFit="0" wrapText="1"/>
    </xf>
    <xf borderId="4" fillId="0" fontId="8" numFmtId="0" xfId="0" applyAlignment="1" applyBorder="1" applyFont="1">
      <alignment horizontal="left" readingOrder="0" vertical="bottom"/>
    </xf>
    <xf borderId="0" fillId="0" fontId="0" numFmtId="49" xfId="0" applyAlignment="1" applyFont="1" applyNumberFormat="1">
      <alignment horizontal="left" readingOrder="0" shrinkToFit="0" wrapText="1"/>
    </xf>
    <xf borderId="1" fillId="0" fontId="2" numFmtId="0" xfId="0" applyBorder="1" applyFont="1"/>
    <xf borderId="0" fillId="0" fontId="5" numFmtId="14" xfId="0" applyAlignment="1" applyFont="1" applyNumberFormat="1">
      <alignment horizontal="right" shrinkToFit="0" vertical="bottom" wrapText="1"/>
    </xf>
    <xf borderId="0" fillId="0" fontId="0" numFmtId="14" xfId="0" applyAlignment="1" applyFont="1" applyNumberFormat="1">
      <alignment horizontal="right" readingOrder="0" shrinkToFit="0" wrapText="1"/>
    </xf>
    <xf borderId="4" fillId="0" fontId="3" numFmtId="0" xfId="0" applyAlignment="1" applyBorder="1" applyFont="1">
      <alignment readingOrder="0" shrinkToFit="0" vertical="center" wrapText="1"/>
    </xf>
    <xf borderId="0" fillId="0" fontId="0" numFmtId="49" xfId="0" applyAlignment="1" applyFont="1" applyNumberFormat="1">
      <alignment readingOrder="0" shrinkToFit="0" wrapText="1"/>
    </xf>
    <xf borderId="0" fillId="0" fontId="5" numFmtId="169" xfId="0" applyAlignment="1" applyFont="1" applyNumberFormat="1">
      <alignment horizontal="right" readingOrder="0" shrinkToFit="0" vertical="bottom" wrapText="1"/>
    </xf>
    <xf borderId="0" fillId="0" fontId="5" numFmtId="14" xfId="0" applyAlignment="1" applyFont="1" applyNumberFormat="1">
      <alignment horizontal="right" readingOrder="0" shrinkToFit="0" vertical="bottom" wrapText="1"/>
    </xf>
    <xf borderId="0" fillId="0" fontId="0" numFmtId="49" xfId="0" applyAlignment="1" applyFont="1" applyNumberFormat="1">
      <alignment shrinkToFit="0" wrapText="0"/>
    </xf>
    <xf borderId="0" fillId="0" fontId="0" numFmtId="169" xfId="0" applyAlignment="1" applyFont="1" applyNumberFormat="1">
      <alignment horizontal="right" readingOrder="0" shrinkToFit="0" wrapText="0"/>
    </xf>
    <xf borderId="0" fillId="0" fontId="0" numFmtId="0" xfId="0" applyAlignment="1" applyFont="1">
      <alignment shrinkToFit="0" wrapText="0"/>
    </xf>
    <xf borderId="0" fillId="0" fontId="0" numFmtId="49" xfId="0" applyAlignment="1" applyFont="1" applyNumberFormat="1">
      <alignment horizontal="left" shrinkToFit="0" wrapText="0"/>
    </xf>
    <xf borderId="0" fillId="0" fontId="0" numFmtId="0" xfId="0" applyAlignment="1" applyFont="1">
      <alignment horizontal="right" shrinkToFit="0" wrapText="0"/>
    </xf>
    <xf borderId="4" fillId="5" fontId="13" numFmtId="0" xfId="0" applyAlignment="1" applyBorder="1" applyFont="1">
      <alignment horizontal="left" readingOrder="0" shrinkToFit="0" vertical="bottom" wrapText="1"/>
    </xf>
    <xf borderId="1" fillId="5" fontId="3" numFmtId="0" xfId="0" applyAlignment="1" applyBorder="1" applyFont="1">
      <alignment readingOrder="0" shrinkToFit="0" vertical="top" wrapText="1"/>
    </xf>
    <xf borderId="4" fillId="0" fontId="28" numFmtId="0" xfId="0" applyAlignment="1" applyBorder="1" applyFont="1">
      <alignment vertical="bottom"/>
    </xf>
    <xf borderId="4" fillId="0" fontId="28" numFmtId="0" xfId="0" applyAlignment="1" applyBorder="1" applyFont="1">
      <alignment readingOrder="0" vertical="bottom"/>
    </xf>
    <xf borderId="1" fillId="0" fontId="28" numFmtId="0" xfId="0" applyAlignment="1" applyBorder="1" applyFont="1">
      <alignment readingOrder="0" shrinkToFit="0" vertical="bottom" wrapText="1"/>
    </xf>
    <xf borderId="4" fillId="5" fontId="13" numFmtId="0" xfId="0" applyAlignment="1" applyBorder="1" applyFont="1">
      <alignment horizontal="left" readingOrder="0" shrinkToFit="0" vertical="top" wrapText="1"/>
    </xf>
    <xf borderId="11" fillId="0" fontId="28" numFmtId="0" xfId="0" applyAlignment="1" applyBorder="1" applyFont="1">
      <alignment horizontal="left" readingOrder="0" shrinkToFit="0" wrapText="1"/>
    </xf>
    <xf borderId="1" fillId="0" fontId="28" numFmtId="0" xfId="0" applyAlignment="1" applyBorder="1" applyFont="1">
      <alignment shrinkToFit="0" wrapText="1"/>
    </xf>
    <xf borderId="11" fillId="0" fontId="36" numFmtId="0" xfId="0" applyAlignment="1" applyBorder="1" applyFont="1">
      <alignment readingOrder="0" shrinkToFit="0" vertical="bottom" wrapText="1"/>
    </xf>
    <xf borderId="4" fillId="6" fontId="36" numFmtId="0" xfId="0" applyAlignment="1" applyBorder="1" applyFont="1">
      <alignment shrinkToFit="0" vertical="bottom" wrapText="1"/>
    </xf>
    <xf borderId="4" fillId="0" fontId="36" numFmtId="0" xfId="0" applyAlignment="1" applyBorder="1" applyFont="1">
      <alignment horizontal="right" shrinkToFit="0" vertical="top" wrapText="1"/>
    </xf>
    <xf borderId="4" fillId="6" fontId="36" numFmtId="0" xfId="0" applyAlignment="1" applyBorder="1" applyFont="1">
      <alignment shrinkToFit="0" vertical="top" wrapText="1"/>
    </xf>
    <xf borderId="4" fillId="6" fontId="32" numFmtId="0" xfId="0" applyAlignment="1" applyBorder="1" applyFont="1">
      <alignment horizontal="right" shrinkToFit="0" vertical="bottom" wrapText="1"/>
    </xf>
    <xf borderId="4" fillId="0" fontId="34" numFmtId="0" xfId="0" applyAlignment="1" applyBorder="1" applyFont="1">
      <alignment shrinkToFit="0" vertical="top" wrapText="1"/>
    </xf>
    <xf borderId="0" fillId="5" fontId="14" numFmtId="0" xfId="0" applyAlignment="1" applyFont="1">
      <alignment readingOrder="0" shrinkToFit="0" vertical="bottom" wrapText="1"/>
    </xf>
    <xf borderId="1" fillId="5" fontId="19" numFmtId="0" xfId="0" applyAlignment="1" applyBorder="1" applyFont="1">
      <alignment horizontal="center" readingOrder="0" shrinkToFit="0" vertical="bottom" wrapText="1"/>
    </xf>
    <xf borderId="1" fillId="5" fontId="19" numFmtId="0" xfId="0" applyAlignment="1" applyBorder="1" applyFont="1">
      <alignment horizontal="center" shrinkToFit="0" vertical="bottom" wrapText="1"/>
    </xf>
    <xf borderId="0" fillId="5" fontId="19" numFmtId="0" xfId="0" applyAlignment="1" applyFont="1">
      <alignment horizontal="center" shrinkToFit="0" vertical="bottom" wrapText="1"/>
    </xf>
    <xf borderId="4" fillId="4" fontId="19" numFmtId="0" xfId="0" applyAlignment="1" applyBorder="1" applyFont="1">
      <alignment horizontal="center" shrinkToFit="0" vertical="bottom" wrapText="1"/>
    </xf>
    <xf borderId="11" fillId="0" fontId="30" numFmtId="0" xfId="0" applyAlignment="1" applyBorder="1" applyFont="1">
      <alignment readingOrder="0" vertical="bottom"/>
    </xf>
    <xf borderId="4" fillId="4" fontId="48" numFmtId="0" xfId="0" applyAlignment="1" applyBorder="1" applyFont="1">
      <alignment shrinkToFit="0" vertical="bottom" wrapText="1"/>
    </xf>
    <xf borderId="4" fillId="0" fontId="19" numFmtId="0" xfId="0" applyAlignment="1" applyBorder="1" applyFont="1">
      <alignment readingOrder="0" vertical="bottom"/>
    </xf>
    <xf borderId="11" fillId="0" fontId="30" numFmtId="0" xfId="0" applyAlignment="1" applyBorder="1" applyFont="1">
      <alignment vertical="bottom"/>
    </xf>
    <xf borderId="4" fillId="0" fontId="12" numFmtId="0" xfId="0" applyAlignment="1" applyBorder="1" applyFont="1">
      <alignment readingOrder="0" shrinkToFit="0" vertical="center" wrapText="1"/>
    </xf>
    <xf borderId="4" fillId="0" fontId="19" numFmtId="0" xfId="0" applyAlignment="1" applyBorder="1" applyFont="1">
      <alignment vertical="bottom"/>
    </xf>
    <xf borderId="4" fillId="4" fontId="19" numFmtId="0" xfId="0" applyAlignment="1" applyBorder="1" applyFont="1">
      <alignment horizontal="right" shrinkToFit="0" vertical="bottom" wrapText="1"/>
    </xf>
    <xf borderId="11" fillId="4" fontId="48" numFmtId="0" xfId="0" applyAlignment="1" applyBorder="1" applyFont="1">
      <alignment shrinkToFit="0" vertical="bottom" wrapText="1"/>
    </xf>
    <xf borderId="11" fillId="0" fontId="19" numFmtId="0" xfId="0" applyAlignment="1" applyBorder="1" applyFont="1">
      <alignment vertical="bottom"/>
    </xf>
    <xf borderId="11" fillId="4" fontId="48" numFmtId="0" xfId="0" applyAlignment="1" applyBorder="1" applyFont="1">
      <alignment horizontal="left" shrinkToFit="0" vertical="bottom" wrapText="1"/>
    </xf>
    <xf borderId="6" fillId="5" fontId="3" numFmtId="0" xfId="0" applyAlignment="1" applyBorder="1" applyFont="1">
      <alignment readingOrder="0" shrinkToFit="0" wrapText="1"/>
    </xf>
    <xf borderId="4" fillId="0" fontId="19" numFmtId="0" xfId="0" applyAlignment="1" applyBorder="1" applyFont="1">
      <alignment readingOrder="0" shrinkToFit="0" vertical="bottom" wrapText="1"/>
    </xf>
    <xf borderId="4" fillId="0" fontId="19" numFmtId="0" xfId="0" applyAlignment="1" applyBorder="1" applyFont="1">
      <alignment horizontal="left" readingOrder="0" vertical="bottom"/>
    </xf>
    <xf borderId="4" fillId="4" fontId="48" numFmtId="0" xfId="0" applyAlignment="1" applyBorder="1" applyFont="1">
      <alignment horizontal="left" shrinkToFit="0" vertical="bottom" wrapText="1"/>
    </xf>
    <xf borderId="12" fillId="5" fontId="3" numFmtId="0" xfId="0" applyAlignment="1" applyBorder="1" applyFont="1">
      <alignment horizontal="center" shrinkToFit="0" vertical="bottom" wrapText="1"/>
    </xf>
    <xf borderId="12" fillId="5" fontId="3" numFmtId="0" xfId="0" applyAlignment="1" applyBorder="1" applyFont="1">
      <alignment readingOrder="0" shrinkToFit="0" wrapText="1"/>
    </xf>
    <xf borderId="3" fillId="4" fontId="3" numFmtId="0" xfId="0" applyAlignment="1" applyBorder="1" applyFont="1">
      <alignment readingOrder="0" shrinkToFit="0" wrapText="1"/>
    </xf>
    <xf borderId="0" fillId="5" fontId="22" numFmtId="0" xfId="0" applyAlignment="1" applyFont="1">
      <alignment horizontal="left" readingOrder="0" shrinkToFit="0" wrapText="1"/>
    </xf>
    <xf borderId="1" fillId="4" fontId="19" numFmtId="0" xfId="0" applyAlignment="1" applyBorder="1" applyFont="1">
      <alignment horizontal="center" shrinkToFit="0" vertical="bottom" wrapText="1"/>
    </xf>
    <xf borderId="0" fillId="0" fontId="30" numFmtId="0" xfId="0" applyAlignment="1" applyFont="1">
      <alignment vertical="bottom"/>
    </xf>
    <xf borderId="0" fillId="5" fontId="30" numFmtId="0" xfId="0" applyAlignment="1" applyFont="1">
      <alignment vertical="bottom"/>
    </xf>
    <xf borderId="1" fillId="4" fontId="48" numFmtId="0" xfId="0" applyAlignment="1" applyBorder="1" applyFont="1">
      <alignment shrinkToFit="0" vertical="bottom" wrapText="1"/>
    </xf>
    <xf borderId="1" fillId="0" fontId="32" numFmtId="0" xfId="0" applyAlignment="1" applyBorder="1" applyFont="1">
      <alignment readingOrder="0" shrinkToFit="0" vertical="center" wrapText="1"/>
    </xf>
    <xf borderId="1" fillId="0" fontId="19" numFmtId="0" xfId="0" applyAlignment="1" applyBorder="1" applyFont="1">
      <alignment readingOrder="0" vertical="bottom"/>
    </xf>
    <xf borderId="1" fillId="0" fontId="32" numFmtId="0" xfId="0" applyAlignment="1" applyBorder="1" applyFont="1">
      <alignment readingOrder="0" shrinkToFit="0" vertical="bottom" wrapText="1"/>
    </xf>
    <xf borderId="0" fillId="5" fontId="14" numFmtId="0" xfId="0" applyAlignment="1" applyFont="1">
      <alignment shrinkToFit="0" vertical="bottom" wrapText="1"/>
    </xf>
    <xf borderId="1" fillId="0" fontId="19" numFmtId="0" xfId="0" applyAlignment="1" applyBorder="1" applyFont="1">
      <alignment vertical="bottom"/>
    </xf>
    <xf borderId="1" fillId="4" fontId="19" numFmtId="0" xfId="0" applyAlignment="1" applyBorder="1" applyFont="1">
      <alignment horizontal="right" shrinkToFit="0" vertical="bottom" wrapText="1"/>
    </xf>
    <xf borderId="1" fillId="0" fontId="32" numFmtId="0" xfId="0" applyAlignment="1" applyBorder="1" applyFont="1">
      <alignment readingOrder="0" shrinkToFit="0" vertical="center" wrapText="1"/>
    </xf>
    <xf borderId="1" fillId="0" fontId="32" numFmtId="0" xfId="0" applyAlignment="1" applyBorder="1" applyFont="1">
      <alignment readingOrder="0" vertical="bottom"/>
    </xf>
    <xf borderId="1" fillId="4" fontId="36" numFmtId="0" xfId="0" applyAlignment="1" applyBorder="1" applyFont="1">
      <alignment horizontal="left" shrinkToFit="0" vertical="bottom" wrapText="1"/>
    </xf>
    <xf borderId="0" fillId="0" fontId="24" numFmtId="0" xfId="0" applyAlignment="1" applyFont="1">
      <alignment readingOrder="0" shrinkToFit="0" wrapText="1"/>
    </xf>
    <xf borderId="0" fillId="0" fontId="39" numFmtId="0" xfId="0" applyAlignment="1" applyFont="1">
      <alignment readingOrder="0" shrinkToFit="0" wrapText="1"/>
    </xf>
    <xf borderId="4" fillId="0" fontId="13" numFmtId="0" xfId="0" applyAlignment="1" applyBorder="1" applyFont="1">
      <alignment vertical="bottom"/>
    </xf>
    <xf borderId="1" fillId="5" fontId="49" numFmtId="0" xfId="0" applyAlignment="1" applyBorder="1" applyFont="1">
      <alignment horizontal="left" readingOrder="0" shrinkToFit="0" wrapText="1"/>
    </xf>
    <xf borderId="1" fillId="5" fontId="20" numFmtId="0" xfId="0" applyAlignment="1" applyBorder="1" applyFont="1">
      <alignment horizontal="left" readingOrder="0"/>
    </xf>
    <xf borderId="0" fillId="2" fontId="1" numFmtId="0" xfId="0" applyAlignment="1" applyFont="1">
      <alignment readingOrder="0" shrinkToFit="0" wrapText="1"/>
    </xf>
    <xf borderId="1" fillId="4" fontId="8" numFmtId="0" xfId="0" applyAlignment="1" applyBorder="1" applyFont="1">
      <alignment readingOrder="0" shrinkToFit="0" wrapText="1"/>
    </xf>
    <xf borderId="1" fillId="0" fontId="8" numFmtId="0" xfId="0" applyAlignment="1" applyBorder="1" applyFont="1">
      <alignment horizontal="left" readingOrder="0" shrinkToFit="0" wrapText="1"/>
    </xf>
    <xf borderId="1" fillId="0" fontId="12" numFmtId="0" xfId="0" applyAlignment="1" applyBorder="1" applyFont="1">
      <alignment readingOrder="0" shrinkToFit="0" vertical="top" wrapText="1"/>
    </xf>
    <xf borderId="1" fillId="0" fontId="13" numFmtId="0" xfId="0" applyAlignment="1" applyBorder="1" applyFont="1">
      <alignment horizontal="left" readingOrder="0" shrinkToFit="0" wrapText="1"/>
    </xf>
    <xf borderId="1" fillId="0" fontId="2" numFmtId="0" xfId="0" applyAlignment="1" applyBorder="1" applyFont="1">
      <alignment shrinkToFit="0" vertical="top" wrapText="1"/>
    </xf>
    <xf borderId="1" fillId="4" fontId="3" numFmtId="0" xfId="0" applyAlignment="1" applyBorder="1" applyFont="1">
      <alignment horizontal="right" readingOrder="0" shrinkToFit="0" wrapText="1"/>
    </xf>
    <xf borderId="1" fillId="0" fontId="2" numFmtId="0" xfId="0" applyAlignment="1" applyBorder="1" applyFont="1">
      <alignment horizontal="left" shrinkToFit="0" vertical="top" wrapText="1"/>
    </xf>
    <xf borderId="1" fillId="4" fontId="8" numFmtId="0" xfId="0" applyAlignment="1" applyBorder="1" applyFont="1">
      <alignment horizontal="left" readingOrder="0" shrinkToFit="0" wrapText="1"/>
    </xf>
    <xf borderId="1" fillId="4" fontId="2" numFmtId="0" xfId="0" applyAlignment="1" applyBorder="1" applyFont="1">
      <alignment readingOrder="0"/>
    </xf>
    <xf borderId="1" fillId="4" fontId="2" numFmtId="0" xfId="0" applyAlignment="1" applyBorder="1" applyFont="1">
      <alignment readingOrder="0" shrinkToFit="0" wrapText="1"/>
    </xf>
    <xf borderId="1" fillId="4" fontId="8" numFmtId="0" xfId="0" applyAlignment="1" applyBorder="1" applyFont="1">
      <alignment readingOrder="0"/>
    </xf>
    <xf borderId="1" fillId="0" fontId="8" numFmtId="0" xfId="0" applyAlignment="1" applyBorder="1" applyFont="1">
      <alignment readingOrder="0" vertical="top"/>
    </xf>
    <xf borderId="1" fillId="5" fontId="12" numFmtId="0" xfId="0" applyAlignment="1" applyBorder="1" applyFont="1">
      <alignment readingOrder="0" shrinkToFit="0" vertical="top" wrapText="1"/>
    </xf>
    <xf borderId="1" fillId="5" fontId="13" numFmtId="0" xfId="0" applyAlignment="1" applyBorder="1" applyFont="1">
      <alignment readingOrder="0"/>
    </xf>
    <xf borderId="1" fillId="0" fontId="13" numFmtId="0" xfId="0" applyAlignment="1" applyBorder="1" applyFont="1">
      <alignment readingOrder="0"/>
    </xf>
    <xf borderId="1" fillId="4" fontId="3" numFmtId="0" xfId="0" applyAlignment="1" applyBorder="1" applyFont="1">
      <alignment horizontal="right" readingOrder="0"/>
    </xf>
    <xf borderId="1" fillId="0" fontId="2" numFmtId="0" xfId="0" applyAlignment="1" applyBorder="1" applyFont="1">
      <alignment vertical="top"/>
    </xf>
    <xf borderId="0" fillId="2" fontId="26" numFmtId="0" xfId="0" applyAlignment="1" applyFont="1">
      <alignment readingOrder="0" shrinkToFit="0" wrapText="1"/>
    </xf>
    <xf borderId="0" fillId="2" fontId="39" numFmtId="0" xfId="0" applyAlignment="1" applyFont="1">
      <alignment readingOrder="0" shrinkToFit="0" wrapText="1"/>
    </xf>
    <xf borderId="1" fillId="0" fontId="3" numFmtId="0" xfId="0" applyAlignment="1" applyBorder="1" applyFont="1">
      <alignment shrinkToFit="0" vertical="top" wrapText="1"/>
    </xf>
    <xf borderId="0" fillId="2" fontId="21" numFmtId="0" xfId="0" applyAlignment="1" applyFont="1">
      <alignment readingOrder="0" shrinkToFit="0" wrapText="1"/>
    </xf>
    <xf borderId="0" fillId="5" fontId="1" numFmtId="0" xfId="0" applyAlignment="1" applyFont="1">
      <alignment readingOrder="0" shrinkToFit="0" wrapText="1"/>
    </xf>
    <xf borderId="1" fillId="5" fontId="3" numFmtId="0" xfId="0" applyAlignment="1" applyBorder="1" applyFont="1">
      <alignment horizontal="left" readingOrder="0" shrinkToFit="0" vertical="top" wrapText="1"/>
    </xf>
    <xf borderId="11" fillId="0" fontId="3" numFmtId="0" xfId="0" applyAlignment="1" applyBorder="1" applyFont="1">
      <alignment shrinkToFit="0" vertical="bottom" wrapText="1"/>
    </xf>
    <xf borderId="11" fillId="4" fontId="8" numFmtId="0" xfId="0" applyAlignment="1" applyBorder="1" applyFont="1">
      <alignment horizontal="left" shrinkToFit="0" vertical="bottom" wrapText="1"/>
    </xf>
    <xf borderId="14" fillId="0" fontId="3" numFmtId="0" xfId="0" applyAlignment="1" applyBorder="1" applyFont="1">
      <alignment shrinkToFit="0" wrapText="1"/>
    </xf>
    <xf borderId="0" fillId="0" fontId="3" numFmtId="0" xfId="0" applyAlignment="1" applyFont="1">
      <alignment readingOrder="0" shrinkToFit="0" wrapText="1"/>
    </xf>
    <xf borderId="2" fillId="0" fontId="32" numFmtId="0" xfId="0" applyAlignment="1" applyBorder="1" applyFont="1">
      <alignment vertical="bottom"/>
    </xf>
    <xf borderId="0" fillId="2" fontId="50" numFmtId="0" xfId="0" applyAlignment="1" applyFont="1">
      <alignment readingOrder="0" shrinkToFit="0" wrapText="1"/>
    </xf>
    <xf borderId="0" fillId="2" fontId="21" numFmtId="0" xfId="0" applyFont="1"/>
    <xf borderId="0" fillId="2" fontId="21" numFmtId="0" xfId="0" applyAlignment="1" applyFont="1">
      <alignment shrinkToFit="0" wrapText="1"/>
    </xf>
    <xf borderId="0" fillId="2" fontId="28" numFmtId="0" xfId="0" applyAlignment="1" applyFont="1">
      <alignment shrinkToFit="0" wrapText="1"/>
    </xf>
    <xf borderId="0" fillId="0" fontId="39" numFmtId="0" xfId="0" applyFont="1"/>
    <xf borderId="0" fillId="2" fontId="1" numFmtId="0" xfId="0" applyAlignment="1" applyFont="1">
      <alignment readingOrder="0" shrinkToFit="0" wrapText="0"/>
    </xf>
    <xf borderId="1" fillId="5" fontId="13" numFmtId="0" xfId="0" applyAlignment="1" applyBorder="1" applyFont="1">
      <alignment readingOrder="0" shrinkToFit="0" vertical="top" wrapText="1"/>
    </xf>
    <xf borderId="1" fillId="0" fontId="12" numFmtId="0" xfId="0" applyAlignment="1" applyBorder="1" applyFont="1">
      <alignment readingOrder="0" shrinkToFit="0" wrapText="1"/>
    </xf>
    <xf borderId="1" fillId="0" fontId="8" numFmtId="0" xfId="0" applyAlignment="1" applyBorder="1" applyFont="1">
      <alignment readingOrder="0" shrinkToFit="0" wrapText="1"/>
    </xf>
    <xf borderId="13" fillId="0" fontId="3" numFmtId="0" xfId="0" applyAlignment="1" applyBorder="1" applyFont="1">
      <alignment shrinkToFit="0" wrapText="1"/>
    </xf>
    <xf borderId="1" fillId="4" fontId="13" numFmtId="0" xfId="0" applyAlignment="1" applyBorder="1" applyFont="1">
      <alignment readingOrder="0" shrinkToFit="0" wrapText="1"/>
    </xf>
    <xf borderId="3" fillId="0" fontId="3" numFmtId="0" xfId="0" applyAlignment="1" applyBorder="1" applyFont="1">
      <alignment shrinkToFit="0" wrapText="1"/>
    </xf>
    <xf borderId="13" fillId="0" fontId="3" numFmtId="0" xfId="0" applyAlignment="1" applyBorder="1" applyFont="1">
      <alignment readingOrder="0" shrinkToFit="0" wrapText="1"/>
    </xf>
    <xf borderId="1" fillId="0" fontId="13" numFmtId="0" xfId="0" applyAlignment="1" applyBorder="1" applyFont="1">
      <alignment readingOrder="0" shrinkToFit="0" vertical="top" wrapText="1"/>
    </xf>
    <xf borderId="13" fillId="0" fontId="28" numFmtId="0" xfId="0" applyAlignment="1" applyBorder="1" applyFont="1">
      <alignment readingOrder="0" shrinkToFit="0" vertical="top" wrapText="1"/>
    </xf>
    <xf borderId="1" fillId="0" fontId="13" numFmtId="0" xfId="0" applyAlignment="1" applyBorder="1" applyFont="1">
      <alignment readingOrder="0" shrinkToFit="0" wrapText="1"/>
    </xf>
    <xf borderId="1" fillId="0" fontId="21" numFmtId="0" xfId="0" applyAlignment="1" applyBorder="1" applyFont="1">
      <alignment shrinkToFit="0" vertical="top" wrapText="1"/>
    </xf>
    <xf borderId="1" fillId="13" fontId="14" numFmtId="0" xfId="0" applyAlignment="1" applyBorder="1" applyFill="1" applyFont="1">
      <alignment horizontal="center" readingOrder="0" shrinkToFit="0" vertical="bottom" wrapText="1"/>
    </xf>
    <xf borderId="1" fillId="14" fontId="0" numFmtId="0" xfId="0" applyAlignment="1" applyBorder="1" applyFill="1" applyFont="1">
      <alignment readingOrder="0" shrinkToFit="0" vertical="bottom" wrapText="0"/>
    </xf>
    <xf borderId="1" fillId="5" fontId="0" numFmtId="0" xfId="0" applyAlignment="1" applyBorder="1" applyFont="1">
      <alignment readingOrder="0" shrinkToFit="0" vertical="bottom" wrapText="0"/>
    </xf>
    <xf borderId="1" fillId="0" fontId="0" numFmtId="10" xfId="0" applyAlignment="1" applyBorder="1" applyFont="1" applyNumberFormat="1">
      <alignment horizontal="right" readingOrder="0" shrinkToFit="0" vertical="bottom" wrapText="0"/>
    </xf>
    <xf borderId="1" fillId="15" fontId="0" numFmtId="10" xfId="0" applyAlignment="1" applyBorder="1" applyFill="1" applyFont="1" applyNumberFormat="1">
      <alignment horizontal="right" readingOrder="0" shrinkToFit="0" vertical="bottom" wrapText="0"/>
    </xf>
    <xf borderId="1" fillId="0" fontId="0" numFmtId="0" xfId="0" applyAlignment="1" applyBorder="1" applyFont="1">
      <alignment readingOrder="0" shrinkToFit="0" vertical="bottom" wrapText="0"/>
    </xf>
    <xf borderId="1" fillId="0" fontId="0" numFmtId="10" xfId="0" applyAlignment="1" applyBorder="1" applyFont="1" applyNumberFormat="1">
      <alignment readingOrder="0" shrinkToFit="0" vertical="bottom" wrapText="0"/>
    </xf>
    <xf borderId="1" fillId="13" fontId="0" numFmtId="0" xfId="0" applyAlignment="1" applyBorder="1" applyFont="1">
      <alignment readingOrder="0" shrinkToFit="0" vertical="bottom" wrapText="0"/>
    </xf>
    <xf borderId="1" fillId="5" fontId="0" numFmtId="10" xfId="0" applyAlignment="1" applyBorder="1" applyFont="1" applyNumberFormat="1">
      <alignment readingOrder="0" shrinkToFit="0" vertical="bottom" wrapText="0"/>
    </xf>
    <xf borderId="1" fillId="5" fontId="0" numFmtId="10" xfId="0" applyAlignment="1" applyBorder="1" applyFont="1" applyNumberFormat="1">
      <alignment horizontal="right" readingOrder="0" shrinkToFit="0" vertical="bottom" wrapText="0"/>
    </xf>
    <xf borderId="1" fillId="15" fontId="0" numFmtId="10" xfId="0" applyAlignment="1" applyBorder="1" applyFont="1" applyNumberFormat="1">
      <alignment readingOrder="0" shrinkToFit="0" vertical="bottom" wrapText="0"/>
    </xf>
    <xf borderId="1" fillId="5" fontId="0" numFmtId="10" xfId="0" applyAlignment="1" applyBorder="1" applyFont="1" applyNumberForma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Evolution of development content on IIAs (2018-2000)</a:t>
            </a:r>
          </a:p>
        </c:rich>
      </c:tx>
      <c:overlay val="0"/>
    </c:title>
    <c:plotArea>
      <c:layout/>
      <c:barChart>
        <c:barDir val="col"/>
        <c:grouping val="clustered"/>
        <c:ser>
          <c:idx val="0"/>
          <c:order val="0"/>
          <c:spPr>
            <a:solidFill>
              <a:srgbClr val="0B5394"/>
            </a:solidFill>
          </c:spPr>
          <c:cat>
            <c:strRef>
              <c:f>'Score League'!$E$34:$E$37</c:f>
            </c:strRef>
          </c:cat>
          <c:val>
            <c:numRef>
              <c:f>'Score League'!$F$34:$F$37</c:f>
            </c:numRef>
          </c:val>
        </c:ser>
        <c:axId val="1353748510"/>
        <c:axId val="852904585"/>
      </c:barChart>
      <c:catAx>
        <c:axId val="1353748510"/>
        <c:scaling>
          <c:orientation val="minMax"/>
        </c:scaling>
        <c:delete val="0"/>
        <c:axPos val="b"/>
        <c:txPr>
          <a:bodyPr/>
          <a:lstStyle/>
          <a:p>
            <a:pPr lvl="0">
              <a:defRPr b="0" sz="1400"/>
            </a:pPr>
          </a:p>
        </c:txPr>
        <c:crossAx val="852904585"/>
      </c:catAx>
      <c:valAx>
        <c:axId val="852904585"/>
        <c:scaling>
          <c:orientation val="minMax"/>
          <c:max val="0.25"/>
          <c:min val="0.0"/>
        </c:scaling>
        <c:delete val="0"/>
        <c:axPos val="l"/>
        <c:majorGridlines>
          <c:spPr>
            <a:ln>
              <a:solidFill>
                <a:srgbClr val="B7B7B7"/>
              </a:solidFill>
            </a:ln>
          </c:spPr>
        </c:majorGridlines>
        <c:title>
          <c:tx>
            <c:rich>
              <a:bodyPr/>
              <a:lstStyle/>
              <a:p>
                <a:pPr lvl="0">
                  <a:defRPr b="1" sz="1400"/>
                </a:pPr>
                <a:r>
                  <a:t>Development content (% of maximum)</a:t>
                </a:r>
              </a:p>
            </c:rich>
          </c:tx>
          <c:overlay val="0"/>
        </c:title>
        <c:numFmt formatCode="General" sourceLinked="1"/>
        <c:tickLblPos val="nextTo"/>
        <c:spPr>
          <a:ln w="47625">
            <a:noFill/>
          </a:ln>
        </c:spPr>
        <c:txPr>
          <a:bodyPr/>
          <a:lstStyle/>
          <a:p>
            <a:pPr lvl="0">
              <a:defRPr b="0" sz="1400"/>
            </a:pPr>
          </a:p>
        </c:txPr>
        <c:crossAx val="1353748510"/>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Development content of IIAs related to human development of partner country</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trendline>
            <c:name/>
            <c:spPr>
              <a:ln w="19050">
                <a:solidFill>
                  <a:srgbClr val="CC4125">
                    <a:alpha val="80000"/>
                  </a:srgbClr>
                </a:solidFill>
              </a:ln>
            </c:spPr>
            <c:trendlineType val="linear"/>
            <c:dispRSqr val="0"/>
            <c:dispEq val="0"/>
          </c:trendline>
          <c:xVal>
            <c:numRef>
              <c:f>'Human Dev Vs Dev Content on IIA'!$C$2:$C$222</c:f>
            </c:numRef>
          </c:xVal>
          <c:yVal>
            <c:numRef>
              <c:f>'Human Dev Vs Dev Content on IIA'!$D$2:$D$222</c:f>
            </c:numRef>
          </c:yVal>
        </c:ser>
        <c:dLbls>
          <c:showLegendKey val="0"/>
          <c:showVal val="0"/>
          <c:showCatName val="0"/>
          <c:showSerName val="0"/>
          <c:showPercent val="0"/>
          <c:showBubbleSize val="0"/>
        </c:dLbls>
        <c:axId val="1776277978"/>
        <c:axId val="766094603"/>
      </c:scatterChart>
      <c:valAx>
        <c:axId val="1776277978"/>
        <c:scaling>
          <c:orientation val="minMax"/>
          <c:max val="0.8"/>
        </c:scaling>
        <c:delete val="0"/>
        <c:axPos val="b"/>
        <c:majorGridlines>
          <c:spPr>
            <a:ln>
              <a:solidFill>
                <a:srgbClr val="B7B7B7"/>
              </a:solidFill>
            </a:ln>
          </c:spPr>
        </c:majorGridlines>
        <c:title>
          <c:tx>
            <c:rich>
              <a:bodyPr/>
              <a:lstStyle/>
              <a:p>
                <a:pPr lvl="0">
                  <a:defRPr b="0" sz="1400">
                    <a:latin typeface="Arial black"/>
                  </a:defRPr>
                </a:pPr>
                <a:r>
                  <a:t>Human Development level of partner country (% of HDI)</a:t>
                </a:r>
              </a:p>
            </c:rich>
          </c:tx>
          <c:overlay val="0"/>
        </c:title>
        <c:numFmt formatCode="General" sourceLinked="1"/>
        <c:tickLblPos val="nextTo"/>
        <c:spPr>
          <a:ln w="47625">
            <a:noFill/>
          </a:ln>
        </c:spPr>
        <c:txPr>
          <a:bodyPr/>
          <a:lstStyle/>
          <a:p>
            <a:pPr lvl="0">
              <a:defRPr b="0"/>
            </a:pPr>
          </a:p>
        </c:txPr>
        <c:crossAx val="766094603"/>
      </c:valAx>
      <c:valAx>
        <c:axId val="766094603"/>
        <c:scaling>
          <c:orientation val="minMax"/>
        </c:scaling>
        <c:delete val="0"/>
        <c:axPos val="l"/>
        <c:majorGridlines>
          <c:spPr>
            <a:ln>
              <a:solidFill>
                <a:srgbClr val="B7B7B7"/>
              </a:solidFill>
            </a:ln>
          </c:spPr>
        </c:majorGridlines>
        <c:title>
          <c:tx>
            <c:rich>
              <a:bodyPr/>
              <a:lstStyle/>
              <a:p>
                <a:pPr lvl="0">
                  <a:defRPr b="0" sz="1400">
                    <a:latin typeface="Arial black"/>
                  </a:defRPr>
                </a:pPr>
                <a:r>
                  <a:t>Development content (% of maximum)</a:t>
                </a:r>
              </a:p>
            </c:rich>
          </c:tx>
          <c:overlay val="0"/>
        </c:title>
        <c:numFmt formatCode="General" sourceLinked="1"/>
        <c:tickLblPos val="nextTo"/>
        <c:spPr>
          <a:ln w="47625">
            <a:noFill/>
          </a:ln>
        </c:spPr>
        <c:txPr>
          <a:bodyPr/>
          <a:lstStyle/>
          <a:p>
            <a:pPr lvl="0">
              <a:defRPr b="0"/>
            </a:pPr>
          </a:p>
        </c:txPr>
        <c:crossAx val="1776277978"/>
      </c:valAx>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228600</xdr:colOff>
      <xdr:row>33</xdr:row>
      <xdr:rowOff>57150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447675</xdr:colOff>
      <xdr:row>0</xdr:row>
      <xdr:rowOff>200025</xdr:rowOff>
    </xdr:from>
    <xdr:ext cx="6781800" cy="4191000"/>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comercio.es/es-ES/inversiones-exteriores/acuerdos-internacionales/acuerdos-promocion-proteccion-reciproca-inversiones-appris/Paginas/lista-appri-vigor.aspx" TargetMode="External"/><Relationship Id="rId22" Type="http://schemas.openxmlformats.org/officeDocument/2006/relationships/hyperlink" Target="https://www.admin.ch/opc/fr/classified-compilation/0.97.html" TargetMode="External"/><Relationship Id="rId21" Type="http://schemas.openxmlformats.org/officeDocument/2006/relationships/hyperlink" Target="http://www.seco.admin.ch/themen/00513/00594/04638/?lang=en" TargetMode="External"/><Relationship Id="rId24" Type="http://schemas.openxmlformats.org/officeDocument/2006/relationships/hyperlink" Target="http://www.state.gov/e/eb/ifd/bit/117402.htm" TargetMode="External"/><Relationship Id="rId23" Type="http://schemas.openxmlformats.org/officeDocument/2006/relationships/hyperlink" Target="https://www.admin.ch/opc/fr/classified-compilation/20112337/index.html" TargetMode="External"/><Relationship Id="rId1" Type="http://schemas.openxmlformats.org/officeDocument/2006/relationships/comments" Target="../comments1.xml"/><Relationship Id="rId2" Type="http://schemas.openxmlformats.org/officeDocument/2006/relationships/hyperlink" Target="http://dfat.gov.au/trade/topics/investment/Pages/australias-bilateral-investment-treaties.aspx" TargetMode="External"/><Relationship Id="rId3" Type="http://schemas.openxmlformats.org/officeDocument/2006/relationships/hyperlink" Target="http://dfat.gov.au/trade/agreements/aanzfta/official-documents/Pages/agreement-establishing-the-asean-australia-new-zealand-free-trade-area-aanzfta.aspx" TargetMode="External"/><Relationship Id="rId4" Type="http://schemas.openxmlformats.org/officeDocument/2006/relationships/hyperlink" Target="http://dfat.gov.au/trade/agreements/aanzfta/official-documents/Pages/agreement-establishing-the-asean-australia-new-zealand-free-trade-area-aanzfta.aspx" TargetMode="External"/><Relationship Id="rId9" Type="http://schemas.openxmlformats.org/officeDocument/2006/relationships/hyperlink" Target="http://www.bmwi.de/BMWi/Redaktion/PDF/B/bilaterale-investitionsfoerderungs-und-schutzvertraege-IFV,property=pdf,bereich=bmwi2012,sprache=de,rwb=true.pdf"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www.bmwfw.gv.at/Aussenwirtschaft/investitionspolitik/Seiten/BilateraleInvestitionsschutzabkommen-L%C3%A4nder.aspx" TargetMode="External"/><Relationship Id="rId6" Type="http://schemas.openxmlformats.org/officeDocument/2006/relationships/hyperlink" Target="http://www.international.gc.ca/trade-agreements-accords-commerciaux/agr-acc/fipa-apie/index.aspx?lang=eng" TargetMode="External"/><Relationship Id="rId7" Type="http://schemas.openxmlformats.org/officeDocument/2006/relationships/hyperlink" Target="http://www.moi.gov.np/uploads/files/bippa_finland.pdf" TargetMode="External"/><Relationship Id="rId8" Type="http://schemas.openxmlformats.org/officeDocument/2006/relationships/hyperlink" Target="http://basedoc.diplomatie.gouv.fr/exl-php/cadcgp.php?CMD=CHERCHE&amp;QUERY=1&amp;MODELE=vues/mae_internet___traites/home.html&amp;VUE=mae_internet___traites&amp;NOM=cadic__anonyme&amp;FROM_LOGIN=1" TargetMode="External"/><Relationship Id="rId11" Type="http://schemas.openxmlformats.org/officeDocument/2006/relationships/hyperlink" Target="http://itra.esteri.it/Ricerca_Documenti/wfrmRicerca_Documenti.aspx" TargetMode="External"/><Relationship Id="rId10" Type="http://schemas.openxmlformats.org/officeDocument/2006/relationships/hyperlink" Target="https://www.dfa.ie/our-role-policies/international-priorities/international-law/find-a-treaty/treatyresults/?its_no_1=&amp;its_no_2=&amp;bilat_multilat=Bilateral&amp;search_depository=&amp;search_keywords_title=investment&amp;search_party=" TargetMode="External"/><Relationship Id="rId13" Type="http://schemas.openxmlformats.org/officeDocument/2006/relationships/hyperlink" Target="http://investmentpolicyhub.unctad.org/Download/TreatyFile/2604" TargetMode="External"/><Relationship Id="rId12" Type="http://schemas.openxmlformats.org/officeDocument/2006/relationships/hyperlink" Target="https://verdragenbank.overheid.nl/en/Verdrag/ZoekUitgebreidResultaat?topic=Investments&amp;type=Bilateraal&amp;isNLDepositary=False&amp;isNLCurrent=False&amp;pagina=1" TargetMode="External"/><Relationship Id="rId15" Type="http://schemas.openxmlformats.org/officeDocument/2006/relationships/hyperlink" Target="http://www.mg.gov.pl/Wspolpraca+miedzynarodowa/Umowy+miedzynarodowe/Umowy+w+sprawie+popierania+i+wzajemnej+ochrony+inwestycji" TargetMode="External"/><Relationship Id="rId14" Type="http://schemas.openxmlformats.org/officeDocument/2006/relationships/hyperlink" Target="http://www.mg.gov.pl/Wspolpraca+miedzynarodowa/Umowy+miedzynarodowe/Umowy+w+sprawie+popierania+i+wzajemnej+ochrony+inwestycji" TargetMode="External"/><Relationship Id="rId17" Type="http://schemas.openxmlformats.org/officeDocument/2006/relationships/hyperlink" Target="http://www.portugalglobal.pt/PT/Biblioteca/InformacaoEconomicaRegulamentar/Anexos/UzbequistaoAprovacaoAcordoInvestimentosDecreto2_10.pdf" TargetMode="External"/><Relationship Id="rId16" Type="http://schemas.openxmlformats.org/officeDocument/2006/relationships/hyperlink" Target="http://www.portugalglobal.pt/PT/Biblioteca/InformacaoEconomicaRegulamentar/Anexos/ServiaAprovacaoAcordoInvestimentosDecreto1_10.pdf" TargetMode="External"/><Relationship Id="rId19" Type="http://schemas.openxmlformats.org/officeDocument/2006/relationships/hyperlink" Target="http://www.comercio.es/es-ES/inversiones-exteriores/acuerdos-internacionales/acuerdos-promocion-proteccion-reciproca-inversiones-appris/Paginas/lista-appri-vigor.aspx" TargetMode="External"/><Relationship Id="rId18" Type="http://schemas.openxmlformats.org/officeDocument/2006/relationships/hyperlink" Target="http://www.comercio.es/acuerdo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7.29" defaultRowHeight="15.0"/>
  <cols>
    <col customWidth="1" min="7" max="7" width="21.57"/>
  </cols>
  <sheetData>
    <row r="1">
      <c r="A1" s="86"/>
      <c r="B1" s="89" t="s">
        <v>175</v>
      </c>
      <c r="C1" s="91"/>
      <c r="D1" s="93"/>
      <c r="E1" s="89" t="s">
        <v>184</v>
      </c>
      <c r="F1" s="91"/>
      <c r="G1" s="93"/>
      <c r="H1" s="89" t="s">
        <v>188</v>
      </c>
      <c r="I1" s="91"/>
      <c r="J1" s="93"/>
      <c r="K1" s="89" t="s">
        <v>189</v>
      </c>
      <c r="L1" s="91"/>
      <c r="M1" s="93"/>
      <c r="N1" s="89" t="s">
        <v>190</v>
      </c>
      <c r="O1" s="91"/>
      <c r="P1" s="93"/>
      <c r="Q1" s="89" t="s">
        <v>196</v>
      </c>
      <c r="R1" s="91"/>
      <c r="S1" s="93"/>
      <c r="T1" s="95"/>
      <c r="U1" s="95"/>
      <c r="V1" s="95"/>
      <c r="W1" s="95"/>
    </row>
    <row r="2">
      <c r="A2" s="86" t="s">
        <v>197</v>
      </c>
      <c r="B2" s="97" t="s">
        <v>198</v>
      </c>
      <c r="C2" s="98" t="s">
        <v>201</v>
      </c>
      <c r="D2" s="98" t="s">
        <v>203</v>
      </c>
      <c r="E2" s="97" t="s">
        <v>204</v>
      </c>
      <c r="F2" s="99" t="s">
        <v>205</v>
      </c>
      <c r="G2" s="99" t="s">
        <v>203</v>
      </c>
      <c r="H2" s="97" t="s">
        <v>204</v>
      </c>
      <c r="I2" s="100" t="s">
        <v>205</v>
      </c>
      <c r="J2" s="98" t="s">
        <v>203</v>
      </c>
      <c r="K2" s="97" t="s">
        <v>204</v>
      </c>
      <c r="L2" s="100" t="s">
        <v>205</v>
      </c>
      <c r="M2" s="98" t="s">
        <v>203</v>
      </c>
      <c r="N2" s="97" t="s">
        <v>204</v>
      </c>
      <c r="O2" s="100" t="s">
        <v>205</v>
      </c>
      <c r="P2" s="98" t="s">
        <v>203</v>
      </c>
      <c r="Q2" s="97" t="s">
        <v>198</v>
      </c>
      <c r="R2" s="98" t="s">
        <v>201</v>
      </c>
      <c r="S2" s="98" t="s">
        <v>203</v>
      </c>
      <c r="T2" s="95"/>
      <c r="U2" s="95"/>
      <c r="V2" s="95"/>
      <c r="W2" s="95"/>
    </row>
    <row r="3" ht="14.25" customHeight="1">
      <c r="A3" s="103" t="s">
        <v>23</v>
      </c>
      <c r="B3" s="106">
        <f>'List of IIAs analyzed (with yea'!D2</f>
        <v>13</v>
      </c>
      <c r="C3" s="108">
        <f>'List of IIAs analyzed (with yea'!F2</f>
        <v>19.11764706</v>
      </c>
      <c r="D3" s="110">
        <v>9.0</v>
      </c>
      <c r="E3" s="113">
        <f>'List of IIAs analyzed (with yea'!D3+'List of IIAs analyzed (with yea'!D4+'List of IIAs analyzed (with yea'!D5</f>
        <v>9</v>
      </c>
      <c r="F3" s="116">
        <f>('List of IIAs analyzed (with yea'!F3+'List of IIAs analyzed (with yea'!F4+'List of IIAs analyzed (with yea'!F5)/3</f>
        <v>55.55555556</v>
      </c>
      <c r="G3" s="118">
        <v>43256.0</v>
      </c>
      <c r="H3" s="120">
        <f>'List of IIAs analyzed (with yea'!D6+'List of IIAs analyzed (with yea'!D7+'List of IIAs analyzed (with yea'!D8</f>
        <v>4</v>
      </c>
      <c r="I3" s="121">
        <f>('List of IIAs analyzed (with yea'!F6+'List of IIAs analyzed (with yea'!F7+'List of IIAs analyzed (with yea'!F8)/3</f>
        <v>27.77777778</v>
      </c>
      <c r="J3" s="110"/>
      <c r="K3" s="126">
        <f>'List of IIAs analyzed (with yea'!D9 + 'List of IIAs analyzed (with yea'!D10+'List of IIAs analyzed (with yea'!D11</f>
        <v>0</v>
      </c>
      <c r="L3" s="129">
        <f>('List of IIAs analyzed (with yea'!F9+'List of IIAs analyzed (with yea'!F10+'List of IIAs analyzed (with yea'!F11)/3</f>
        <v>0</v>
      </c>
      <c r="M3" s="131"/>
      <c r="N3" s="133">
        <f>'List of IIAs analyzed (with yea'!D12+'List of IIAs analyzed (with yea'!D13+'List of IIAs analyzed (with yea'!D14</f>
        <v>0</v>
      </c>
      <c r="O3" s="121">
        <f>('List of IIAs analyzed (with yea'!F12+'List of IIAs analyzed (with yea'!F13+'List of IIAs analyzed (with yea'!F14)/3</f>
        <v>0</v>
      </c>
      <c r="P3" s="110"/>
      <c r="Q3" s="135" t="s">
        <v>244</v>
      </c>
      <c r="R3" s="137">
        <v>18.51</v>
      </c>
      <c r="S3" s="135">
        <v>10.0</v>
      </c>
      <c r="U3" s="139"/>
    </row>
    <row r="4" ht="14.25" customHeight="1">
      <c r="A4" s="141" t="s">
        <v>145</v>
      </c>
      <c r="B4" s="106">
        <f>'List of IIAs analyzed (with yea'!D15</f>
        <v>12</v>
      </c>
      <c r="C4" s="143">
        <f>'List of IIAs analyzed (with yea'!F15</f>
        <v>16.66666667</v>
      </c>
      <c r="D4" s="110" t="s">
        <v>258</v>
      </c>
      <c r="E4" s="144">
        <f>'List of IIAs analyzed (with yea'!D16+'List of IIAs analyzed (with yea'!D17+'List of IIAs analyzed (with yea'!D18</f>
        <v>5</v>
      </c>
      <c r="F4" s="116">
        <f>('List of IIAs analyzed (with yea'!F16+'List of IIAs analyzed (with yea'!F17+'List of IIAs analyzed (with yea'!F18)/3</f>
        <v>27.77777778</v>
      </c>
      <c r="G4" s="145">
        <v>11.0</v>
      </c>
      <c r="H4" s="148">
        <f>'List of IIAs analyzed (with yea'!D19+'List of IIAs analyzed (with yea'!D20+'List of IIAs analyzed (with yea'!D21</f>
        <v>5</v>
      </c>
      <c r="I4" s="121">
        <f>('List of IIAs analyzed (with yea'!F19+'List of IIAs analyzed (with yea'!F20+'List of IIAs analyzed (with yea'!F21)/3</f>
        <v>27.77777778</v>
      </c>
      <c r="J4" s="110"/>
      <c r="K4" s="153">
        <f>'List of IIAs analyzed (with yea'!D22+'List of IIAs analyzed (with yea'!D23+'List of IIAs analyzed (with yea'!D24</f>
        <v>0</v>
      </c>
      <c r="L4" s="129">
        <f>('List of IIAs analyzed (with yea'!F22+'List of IIAs analyzed (with yea'!F23+'List of IIAs analyzed (with yea'!F24)/3</f>
        <v>0</v>
      </c>
      <c r="M4" s="131"/>
      <c r="N4" s="163">
        <f>'List of IIAs analyzed (with yea'!D25+'List of IIAs analyzed (with yea'!D26+'List of IIAs analyzed (with yea'!D27</f>
        <v>2</v>
      </c>
      <c r="O4" s="121">
        <f>('List of IIAs analyzed (with yea'!F25+'List of IIAs analyzed (with yea'!F26+'List of IIAs analyzed (with yea'!F27)/3</f>
        <v>11.11111111</v>
      </c>
      <c r="P4" s="110"/>
      <c r="Q4" s="135" t="s">
        <v>283</v>
      </c>
      <c r="R4" s="137">
        <v>11.11</v>
      </c>
      <c r="S4" s="135">
        <v>16.0</v>
      </c>
      <c r="U4" s="166"/>
    </row>
    <row r="5" ht="14.25" customHeight="1">
      <c r="A5" s="141" t="s">
        <v>214</v>
      </c>
      <c r="B5" s="106">
        <f>'List of IIAs analyzed (with yea'!D28</f>
        <v>6</v>
      </c>
      <c r="C5" s="171">
        <f>'List of IIAs analyzed (with yea'!F28</f>
        <v>8.333333333</v>
      </c>
      <c r="D5" s="110" t="s">
        <v>286</v>
      </c>
      <c r="E5" s="144">
        <f>'List of IIAs analyzed (with yea'!D29+'List of IIAs analyzed (with yea'!D30+'List of IIAs analyzed (with yea'!D31</f>
        <v>0</v>
      </c>
      <c r="F5" s="116">
        <f>('List of IIAs analyzed (with yea'!F29+'List of IIAs analyzed (with yea'!F30+'List of IIAs analyzed (with yea'!F31)/3</f>
        <v>0</v>
      </c>
      <c r="G5" s="145" t="s">
        <v>289</v>
      </c>
      <c r="H5" s="148">
        <f>'List of IIAs analyzed (with yea'!D32+'List of IIAs analyzed (with yea'!D33+'List of IIAs analyzed (with yea'!D34</f>
        <v>4</v>
      </c>
      <c r="I5" s="121">
        <f>('List of IIAs analyzed (with yea'!F32+'List of IIAs analyzed (with yea'!F33+'List of IIAs analyzed (with yea'!F34)/3</f>
        <v>22.22222222</v>
      </c>
      <c r="J5" s="110"/>
      <c r="K5" s="153">
        <f>'List of IIAs analyzed (with yea'!D36+'List of IIAs analyzed (with yea'!D37+'List of IIAs analyzed (with yea'!D38</f>
        <v>2</v>
      </c>
      <c r="L5" s="192">
        <f>('List of IIAs analyzed (with yea'!F36+'List of IIAs analyzed (with yea'!F37+'List of IIAs analyzed (with yea'!F38)/3</f>
        <v>11.11111111</v>
      </c>
      <c r="M5" s="131"/>
      <c r="N5" s="163">
        <f>'List of IIAs analyzed (with yea'!D39+'List of IIAs analyzed (with yea'!D40+'List of IIAs analyzed (with yea'!D41</f>
        <v>0</v>
      </c>
      <c r="O5" s="121">
        <f>('List of IIAs analyzed (with yea'!F29+'List of IIAs analyzed (with yea'!F30+'List of IIAs analyzed (with yea'!F31)/3</f>
        <v>0</v>
      </c>
      <c r="P5" s="110"/>
      <c r="Q5" s="135" t="s">
        <v>299</v>
      </c>
      <c r="R5" s="137">
        <v>10.6</v>
      </c>
      <c r="S5" s="135">
        <v>17.0</v>
      </c>
      <c r="U5" s="166"/>
    </row>
    <row r="6" ht="14.25" customHeight="1">
      <c r="A6" s="141" t="s">
        <v>268</v>
      </c>
      <c r="B6" s="106">
        <f>'List of IIAs analyzed (with yea'!D42</f>
        <v>60</v>
      </c>
      <c r="C6" s="108">
        <f>'List of IIAs analyzed (with yea'!F42</f>
        <v>83.33333333</v>
      </c>
      <c r="D6" s="110">
        <v>1.0</v>
      </c>
      <c r="E6" s="202">
        <f>'List of IIAs analyzed (with yea'!D43+'List of IIAs analyzed (with yea'!D44+'List of IIAs analyzed (with yea'!D45</f>
        <v>15</v>
      </c>
      <c r="F6" s="204">
        <f>('List of IIAs analyzed (with yea'!F43+'List of IIAs analyzed (with yea'!F44+'List of IIAs analyzed (with yea'!F45)/3</f>
        <v>83.33333333</v>
      </c>
      <c r="G6" s="145">
        <v>1.0</v>
      </c>
      <c r="H6" s="148">
        <f>'List of IIAs analyzed (with yea'!D50+'List of IIAs analyzed (with yea'!D51+'List of IIAs analyzed (with yea'!D52</f>
        <v>15</v>
      </c>
      <c r="I6" s="121">
        <f>('List of IIAs analyzed (with yea'!F50+'List of IIAs analyzed (with yea'!F51+'List of IIAs analyzed (with yea'!F52)/3</f>
        <v>83.33333333</v>
      </c>
      <c r="J6" s="110"/>
      <c r="K6" s="153">
        <f>'List of IIAs analyzed (with yea'!D53+'List of IIAs analyzed (with yea'!D54+'List of IIAs analyzed (with yea'!D55</f>
        <v>15</v>
      </c>
      <c r="L6" s="129">
        <f>('List of IIAs analyzed (with yea'!F53+'List of IIAs analyzed (with yea'!F54+'List of IIAs analyzed (with yea'!F55)/3</f>
        <v>83.33333333</v>
      </c>
      <c r="M6" s="131"/>
      <c r="N6" s="163">
        <f>'List of IIAs analyzed (with yea'!D56+'List of IIAs analyzed (with yea'!D57+'List of IIAs analyzed (with yea'!D58</f>
        <v>15</v>
      </c>
      <c r="O6" s="121">
        <f>('List of IIAs analyzed (with yea'!F56+'List of IIAs analyzed (with yea'!F57+'List of IIAs analyzed (with yea'!F58)/3</f>
        <v>83.33333333</v>
      </c>
      <c r="P6" s="110"/>
      <c r="Q6" s="135" t="s">
        <v>312</v>
      </c>
      <c r="R6" s="137">
        <v>82.05</v>
      </c>
      <c r="S6" s="135">
        <v>1.0</v>
      </c>
      <c r="U6" s="211"/>
    </row>
    <row r="7" ht="14.25" customHeight="1">
      <c r="A7" s="141" t="s">
        <v>313</v>
      </c>
      <c r="B7" s="106">
        <f>'List of IIAs analyzed (with yea'!D59</f>
        <v>9</v>
      </c>
      <c r="C7" s="108">
        <f>'List of IIAs analyzed (with yea'!F59</f>
        <v>12.5</v>
      </c>
      <c r="D7" s="214">
        <v>15.0</v>
      </c>
      <c r="E7" s="216">
        <f>'List of IIAs analyzed (with yea'!D60+'List of IIAs analyzed (with yea'!D61+'List of IIAs analyzed (with yea'!D62</f>
        <v>2</v>
      </c>
      <c r="F7" s="218">
        <f>('List of IIAs analyzed (with yea'!F60+'List of IIAs analyzed (with yea'!F61+'List of IIAs analyzed (with yea'!F62)/3</f>
        <v>11.11111111</v>
      </c>
      <c r="G7" s="145" t="s">
        <v>324</v>
      </c>
      <c r="H7" s="148">
        <f>'List of IIAs analyzed (with yea'!D63+'List of IIAs analyzed (with yea'!D64+'List of IIAs analyzed (with yea'!D65</f>
        <v>2</v>
      </c>
      <c r="I7" s="121">
        <f>('List of IIAs analyzed (with yea'!F63+'List of IIAs analyzed (with yea'!F64+'List of IIAs analyzed (with yea'!F65)/3</f>
        <v>11.11111111</v>
      </c>
      <c r="J7" s="110"/>
      <c r="K7" s="153">
        <f>'List of IIAs analyzed (with yea'!D66+'List of IIAs analyzed (with yea'!D67+'List of IIAs analyzed (with yea'!D68</f>
        <v>1</v>
      </c>
      <c r="L7" s="129">
        <f>('List of IIAs analyzed (with yea'!F67+'List of IIAs analyzed (with yea'!F68+'List of IIAs analyzed (with yea'!F69)/3</f>
        <v>5.555555556</v>
      </c>
      <c r="M7" s="131"/>
      <c r="N7" s="163">
        <f>'List of IIAs analyzed (with yea'!D69+'List of IIAs analyzed (with yea'!D70+'List of IIAs analyzed (with yea'!D71</f>
        <v>4</v>
      </c>
      <c r="O7" s="121">
        <f>('List of IIAs analyzed (with yea'!F69+'List of IIAs analyzed (with yea'!F70+'List of IIAs analyzed (with yea'!F71)/3</f>
        <v>22.22222222</v>
      </c>
      <c r="P7" s="110"/>
      <c r="Q7" s="135" t="s">
        <v>339</v>
      </c>
      <c r="R7" s="137">
        <v>12.96</v>
      </c>
      <c r="S7" s="135">
        <v>13.0</v>
      </c>
      <c r="U7" s="166"/>
    </row>
    <row r="8" ht="14.25" customHeight="1">
      <c r="A8" s="141" t="s">
        <v>340</v>
      </c>
      <c r="B8" s="106">
        <f>'List of IIAs analyzed (with yea'!D72</f>
        <v>0</v>
      </c>
      <c r="C8" s="143">
        <f>'List of IIAs analyzed (with yea'!F72</f>
        <v>0</v>
      </c>
      <c r="D8" s="110" t="s">
        <v>342</v>
      </c>
      <c r="E8" s="232">
        <f> 'List of IIAs analyzed (with yea'!D73+ 'List of IIAs analyzed (with yea'!D74 + 'List of IIAs analyzed (with yea'!D75 </f>
        <v>0</v>
      </c>
      <c r="F8" s="204">
        <f>('List of IIAs analyzed (with yea'!F73+'List of IIAs analyzed (with yea'!F74+'List of IIAs analyzed (with yea'!F75)/3</f>
        <v>0</v>
      </c>
      <c r="G8" s="145" t="s">
        <v>289</v>
      </c>
      <c r="H8" s="236">
        <f>'List of IIAs analyzed (with yea'!D76+'List of IIAs analyzed (with yea'!D77+'List of IIAs analyzed (with yea'!D78</f>
        <v>0</v>
      </c>
      <c r="I8" s="121">
        <f>('List of IIAs analyzed (with yea'!F76+'List of IIAs analyzed (with yea'!F77+'List of IIAs analyzed (with yea'!F78)/3</f>
        <v>0</v>
      </c>
      <c r="J8" s="110"/>
      <c r="K8" s="240">
        <f>'List of IIAs analyzed (with yea'!D79+'List of IIAs analyzed (with yea'!D80+'List of IIAs analyzed (with yea'!D81</f>
        <v>0</v>
      </c>
      <c r="L8" s="129">
        <f>('List of IIAs analyzed (with yea'!F79+'List of IIAs analyzed (with yea'!F80+'List of IIAs analyzed (with yea'!F81)/3</f>
        <v>0</v>
      </c>
      <c r="M8" s="131"/>
      <c r="N8" s="236">
        <f>'List of IIAs analyzed (with yea'!D82+'List of IIAs analyzed (with yea'!D83+'List of IIAs analyzed (with yea'!D84</f>
        <v>0</v>
      </c>
      <c r="O8" s="121">
        <f>('List of IIAs analyzed (with yea'!F82+'List of IIAs analyzed (with yea'!F83+'List of IIAs analyzed (with yea'!F84)/3</f>
        <v>0</v>
      </c>
      <c r="P8" s="110"/>
      <c r="Q8" s="135" t="s">
        <v>364</v>
      </c>
      <c r="R8" s="137">
        <v>0.0</v>
      </c>
      <c r="S8" s="245" t="s">
        <v>365</v>
      </c>
      <c r="U8" s="4"/>
    </row>
    <row r="9" ht="14.25" customHeight="1">
      <c r="A9" s="141" t="s">
        <v>369</v>
      </c>
      <c r="B9" s="106">
        <f>'List of IIAs analyzed (with yea'!D85</f>
        <v>23</v>
      </c>
      <c r="C9" s="108">
        <f>'List of IIAs analyzed (with yea'!F85</f>
        <v>31.94444444</v>
      </c>
      <c r="D9" s="110">
        <v>6.0</v>
      </c>
      <c r="E9" s="232">
        <f> 'List of IIAs analyzed (with yea'!D86 +'List of IIAs analyzed (with yea'!D87+ 'List of IIAs analyzed (with yea'!D88 </f>
        <v>8</v>
      </c>
      <c r="F9" s="204">
        <f>('List of IIAs analyzed (with yea'!F86+'List of IIAs analyzed (with yea'!F87+'List of IIAs analyzed (with yea'!F88)/3</f>
        <v>44.44444444</v>
      </c>
      <c r="G9" s="118">
        <v>43319.0</v>
      </c>
      <c r="H9" s="148">
        <f>'List of IIAs analyzed (with yea'!D89+'List of IIAs analyzed (with yea'!D90+'List of IIAs analyzed (with yea'!D91</f>
        <v>8</v>
      </c>
      <c r="I9" s="121">
        <f>('List of IIAs analyzed (with yea'!F89+'List of IIAs analyzed (with yea'!F90+'List of IIAs analyzed (with yea'!F91)/3</f>
        <v>44.44444444</v>
      </c>
      <c r="J9" s="110"/>
      <c r="K9" s="153">
        <f>'List of IIAs analyzed (with yea'!D92+'List of IIAs analyzed (with yea'!D93+'List of IIAs analyzed (with yea'!D94</f>
        <v>6</v>
      </c>
      <c r="L9" s="129">
        <f>('List of IIAs analyzed (with yea'!F92+'List of IIAs analyzed (with yea'!F93+'List of IIAs analyzed (with yea'!F94)/3</f>
        <v>33.33333333</v>
      </c>
      <c r="M9" s="131"/>
      <c r="N9" s="148">
        <f>'List of IIAs analyzed (with yea'!D95+'List of IIAs analyzed (with yea'!D96+'List of IIAs analyzed (with yea'!D97</f>
        <v>1</v>
      </c>
      <c r="O9" s="121">
        <f>('List of IIAs analyzed (with yea'!F95+'List of IIAs analyzed (with yea'!F96+'List of IIAs analyzed (with yea'!F97)/3</f>
        <v>5.555555556</v>
      </c>
      <c r="P9" s="110"/>
      <c r="Q9" s="135" t="s">
        <v>392</v>
      </c>
      <c r="R9" s="137">
        <v>27.77</v>
      </c>
      <c r="S9" s="245">
        <v>7.0</v>
      </c>
      <c r="U9" s="4"/>
    </row>
    <row r="10" ht="14.25" customHeight="1">
      <c r="A10" s="141" t="s">
        <v>393</v>
      </c>
      <c r="B10" s="106">
        <f>'List of IIAs analyzed (with yea'!D98</f>
        <v>12</v>
      </c>
      <c r="C10" s="108">
        <f>'List of IIAs analyzed (with yea'!F98</f>
        <v>16.66666667</v>
      </c>
      <c r="D10" s="110" t="s">
        <v>258</v>
      </c>
      <c r="E10" s="144">
        <f>'List of IIAs analyzed (with yea'!D99+'List of IIAs analyzed (with yea'!D100+'List of IIAs analyzed (with yea'!D101</f>
        <v>3</v>
      </c>
      <c r="F10" s="116">
        <f>('List of IIAs analyzed (with yea'!F99+'List of IIAs analyzed (with yea'!F100+'List of IIAs analyzed (with yea'!F101)/3</f>
        <v>16.66666667</v>
      </c>
      <c r="G10" s="145" t="s">
        <v>401</v>
      </c>
      <c r="H10" s="148">
        <f>'List of IIAs analyzed (with yea'!D102+'List of IIAs analyzed (with yea'!D103+'List of IIAs analyzed (with yea'!D104</f>
        <v>3</v>
      </c>
      <c r="I10" s="121">
        <f>('List of IIAs analyzed (with yea'!F102+'List of IIAs analyzed (with yea'!F103+'List of IIAs analyzed (with yea'!F104)/3</f>
        <v>16.66666667</v>
      </c>
      <c r="J10" s="110"/>
      <c r="K10" s="240">
        <f>'List of IIAs analyzed (with yea'!D105+'List of IIAs analyzed (with yea'!D106+'List of IIAs analyzed (with yea'!D107</f>
        <v>3</v>
      </c>
      <c r="L10" s="129">
        <f>('List of IIAs analyzed (with yea'!F105+'List of IIAs analyzed (with yea'!F106+'List of IIAs analyzed (with yea'!F107)/3</f>
        <v>16.66666667</v>
      </c>
      <c r="M10" s="131"/>
      <c r="N10" s="236">
        <f>'List of IIAs analyzed (with yea'!D108+'List of IIAs analyzed (with yea'!D109+'List of IIAs analyzed (with yea'!D110</f>
        <v>3</v>
      </c>
      <c r="O10" s="121">
        <f>('List of IIAs analyzed (with yea'!F108+'List of IIAs analyzed (with yea'!F109+'List of IIAs analyzed (with yea'!F110)/3</f>
        <v>16.66666667</v>
      </c>
      <c r="P10" s="110"/>
      <c r="Q10" s="135" t="s">
        <v>422</v>
      </c>
      <c r="R10" s="137">
        <v>16.66</v>
      </c>
      <c r="S10" s="245">
        <v>11.0</v>
      </c>
      <c r="U10" s="4"/>
    </row>
    <row r="11" ht="14.25" customHeight="1">
      <c r="A11" s="141" t="s">
        <v>424</v>
      </c>
      <c r="B11" s="106">
        <f>'List of IIAs analyzed (with yea'!D111</f>
        <v>0</v>
      </c>
      <c r="C11" s="108">
        <f>'List of IIAs analyzed (with yea'!F111</f>
        <v>0</v>
      </c>
      <c r="D11" s="110" t="s">
        <v>342</v>
      </c>
      <c r="E11" s="144">
        <f> 'List of IIAs analyzed (with yea'!D112+'List of IIAs analyzed (with yea'!D113+'List of IIAs analyzed (with yea'!D114</f>
        <v>0</v>
      </c>
      <c r="F11" s="116">
        <f>('List of IIAs analyzed (with yea'!F112+'List of IIAs analyzed (with yea'!F113+'List of IIAs analyzed (with yea'!F114)/3</f>
        <v>0</v>
      </c>
      <c r="G11" s="145" t="s">
        <v>289</v>
      </c>
      <c r="H11" s="148">
        <f>'List of IIAs analyzed (with yea'!D115+'List of IIAs analyzed (with yea'!D116+'List of IIAs analyzed (with yea'!D117</f>
        <v>0</v>
      </c>
      <c r="I11" s="121">
        <f>('List of IIAs analyzed (with yea'!F115+'List of IIAs analyzed (with yea'!F116+'List of IIAs analyzed (with yea'!F117)/3</f>
        <v>0</v>
      </c>
      <c r="J11" s="110"/>
      <c r="K11" s="153">
        <f>'List of IIAs analyzed (with yea'!D118+'List of IIAs analyzed (with yea'!D119+'List of IIAs analyzed (with yea'!D120</f>
        <v>0</v>
      </c>
      <c r="L11" s="129">
        <f>('List of IIAs analyzed (with yea'!F118+'List of IIAs analyzed (with yea'!F119+'List of IIAs analyzed (with yea'!F120)/3</f>
        <v>0</v>
      </c>
      <c r="M11" s="131"/>
      <c r="N11" s="148">
        <f>'List of IIAs analyzed (with yea'!D121+'List of IIAs analyzed (with yea'!D122+'List of IIAs analyzed (with yea'!D123</f>
        <v>0</v>
      </c>
      <c r="O11" s="121">
        <f>('List of IIAs analyzed (with yea'!F121+'List of IIAs analyzed (with yea'!F122+'List of IIAs analyzed (with yea'!F123)/3</f>
        <v>0</v>
      </c>
      <c r="P11" s="110"/>
      <c r="Q11" s="135" t="s">
        <v>364</v>
      </c>
      <c r="R11" s="137">
        <v>0.0</v>
      </c>
      <c r="S11" s="245" t="s">
        <v>365</v>
      </c>
      <c r="U11" s="4"/>
    </row>
    <row r="12" ht="14.25" customHeight="1">
      <c r="A12" s="141" t="s">
        <v>446</v>
      </c>
      <c r="B12" s="106">
        <f>'List of IIAs analyzed (with yea'!D124</f>
        <v>1</v>
      </c>
      <c r="C12" s="108">
        <f>'List of IIAs analyzed (with yea'!F124</f>
        <v>1.388888889</v>
      </c>
      <c r="D12" s="110">
        <v>22.0</v>
      </c>
      <c r="E12" s="144">
        <f> 'List of IIAs analyzed (with yea'!D125+'List of IIAs analyzed (with yea'!D126++'List of IIAs analyzed (with yea'!D127</f>
        <v>0</v>
      </c>
      <c r="F12" s="116">
        <f>('List of IIAs analyzed (with yea'!F125+'List of IIAs analyzed (with yea'!F126+'List of IIAs analyzed (with yea'!F127)/3</f>
        <v>0</v>
      </c>
      <c r="G12" s="145" t="s">
        <v>289</v>
      </c>
      <c r="H12" s="148">
        <f>'List of IIAs analyzed (with yea'!D128+'List of IIAs analyzed (with yea'!D129+'List of IIAs analyzed (with yea'!D130</f>
        <v>0</v>
      </c>
      <c r="I12" s="121">
        <f>('List of IIAs analyzed (with yea'!F128+'List of IIAs analyzed (with yea'!F129+'List of IIAs analyzed (with yea'!F130)/3</f>
        <v>0</v>
      </c>
      <c r="J12" s="110"/>
      <c r="K12" s="153">
        <f>'List of IIAs analyzed (with yea'!D131+'List of IIAs analyzed (with yea'!D132+'List of IIAs analyzed (with yea'!D133</f>
        <v>0</v>
      </c>
      <c r="L12" s="129">
        <f>('List of IIAs analyzed (with yea'!F131+'List of IIAs analyzed (with yea'!F132+'List of IIAs analyzed (with yea'!F133)/3</f>
        <v>0</v>
      </c>
      <c r="M12" s="131"/>
      <c r="N12" s="148">
        <f>'List of IIAs analyzed (with yea'!D134+'List of IIAs analyzed (with yea'!D135+'List of IIAs analyzed (with yea'!D136</f>
        <v>1</v>
      </c>
      <c r="O12" s="121">
        <f>('List of IIAs analyzed (with yea'!F134+'List of IIAs analyzed (with yea'!F135+'List of IIAs analyzed (with yea'!F136)/3</f>
        <v>5.555555556</v>
      </c>
      <c r="P12" s="110"/>
      <c r="Q12" s="135" t="s">
        <v>470</v>
      </c>
      <c r="R12" s="137">
        <v>2.08</v>
      </c>
      <c r="S12" s="274"/>
      <c r="U12" s="4"/>
    </row>
    <row r="13" ht="14.25" customHeight="1">
      <c r="A13" s="141" t="s">
        <v>476</v>
      </c>
      <c r="B13" s="106">
        <f>'List of IIAs analyzed (with yea'!D137</f>
        <v>15</v>
      </c>
      <c r="C13" s="108">
        <f>'List of IIAs analyzed (with yea'!F137</f>
        <v>20.83333333</v>
      </c>
      <c r="D13" s="110">
        <v>8.0</v>
      </c>
      <c r="E13" s="113">
        <f> 'List of IIAs analyzed (with yea'!D138 + 'List of IIAs analyzed (with yea'!D139+'List of IIAs analyzed (with yea'!D140</f>
        <v>2</v>
      </c>
      <c r="F13" s="116">
        <f>('List of IIAs analyzed (with yea'!F138+'List of IIAs analyzed (with yea'!F139+'List of IIAs analyzed (with yea'!F140)/3</f>
        <v>11.11111111</v>
      </c>
      <c r="G13" s="145" t="s">
        <v>324</v>
      </c>
      <c r="H13" s="120">
        <f>'List of IIAs analyzed (with yea'!D141+'List of IIAs analyzed (with yea'!D142+'List of IIAs analyzed (with yea'!D143</f>
        <v>2</v>
      </c>
      <c r="I13" s="121">
        <f>('List of IIAs analyzed (with yea'!F141+'List of IIAs analyzed (with yea'!F142+'List of IIAs analyzed (with yea'!F143)/3</f>
        <v>11.11111111</v>
      </c>
      <c r="J13" s="110"/>
      <c r="K13" s="126">
        <f>'List of IIAs analyzed (with yea'!D144+'List of IIAs analyzed (with yea'!D146+'List of IIAs analyzed (with yea'!D145</f>
        <v>6</v>
      </c>
      <c r="L13" s="129">
        <f>('List of IIAs analyzed (with yea'!F144+'List of IIAs analyzed (with yea'!F146+'List of IIAs analyzed (with yea'!F145)/3</f>
        <v>33.33333333</v>
      </c>
      <c r="M13" s="131"/>
      <c r="N13" s="120">
        <f>'List of IIAs analyzed (with yea'!D147+'List of IIAs analyzed (with yea'!D148+'List of IIAs analyzed (with yea'!D149</f>
        <v>5</v>
      </c>
      <c r="O13" s="121">
        <f>('List of IIAs analyzed (with yea'!F147+'List of IIAs analyzed (with yea'!F148+'List of IIAs analyzed (with yea'!F149)/3</f>
        <v>27.77777778</v>
      </c>
      <c r="P13" s="110"/>
      <c r="Q13" s="135" t="s">
        <v>504</v>
      </c>
      <c r="R13" s="137">
        <v>20.83</v>
      </c>
      <c r="S13" s="245">
        <v>8.0</v>
      </c>
      <c r="U13" s="166"/>
    </row>
    <row r="14" ht="14.25" customHeight="1">
      <c r="A14" s="141" t="s">
        <v>507</v>
      </c>
      <c r="B14" s="279" t="s">
        <v>44</v>
      </c>
      <c r="C14" s="280"/>
      <c r="D14" s="110" t="s">
        <v>44</v>
      </c>
      <c r="E14" s="144" t="str">
        <f> 'List of IIAs analyzed (with yea'!D150</f>
        <v>N/A</v>
      </c>
      <c r="F14" s="204"/>
      <c r="G14" s="145" t="s">
        <v>44</v>
      </c>
      <c r="H14" s="148" t="str">
        <f>'List of IIAs analyzed (with yea'!D151</f>
        <v>N/A</v>
      </c>
      <c r="I14" s="121"/>
      <c r="J14" s="110"/>
      <c r="K14" s="153" t="str">
        <f>'List of IIAs analyzed (with yea'!D151</f>
        <v>N/A</v>
      </c>
      <c r="L14" s="129"/>
      <c r="M14" s="131"/>
      <c r="N14" s="148" t="str">
        <f>'List of IIAs analyzed (with yea'!D151</f>
        <v>N/A</v>
      </c>
      <c r="O14" s="121"/>
      <c r="P14" s="110"/>
      <c r="Q14" s="135" t="s">
        <v>44</v>
      </c>
      <c r="R14" s="135" t="s">
        <v>44</v>
      </c>
      <c r="S14" s="245" t="s">
        <v>44</v>
      </c>
      <c r="U14" s="166"/>
    </row>
    <row r="15" ht="14.25" customHeight="1">
      <c r="A15" s="141" t="s">
        <v>515</v>
      </c>
      <c r="B15" s="106">
        <f>'List of IIAs analyzed (with yea'!D152</f>
        <v>6</v>
      </c>
      <c r="C15" s="143">
        <f>'List of IIAs analyzed (with yea'!F152</f>
        <v>8.333333333</v>
      </c>
      <c r="D15" s="110" t="s">
        <v>286</v>
      </c>
      <c r="E15" s="113">
        <f> 'List of IIAs analyzed (with yea'!D153+'List of IIAs analyzed (with yea'!D154+'List of IIAs analyzed (with yea'!D155</f>
        <v>1</v>
      </c>
      <c r="F15" s="116">
        <f>('List of IIAs analyzed (with yea'!F153+'List of IIAs analyzed (with yea'!F154+'List of IIAs analyzed (with yea'!F155)/3</f>
        <v>5.555555556</v>
      </c>
      <c r="G15" s="145" t="s">
        <v>524</v>
      </c>
      <c r="H15" s="120">
        <f>'List of IIAs analyzed (with yea'!D156+'List of IIAs analyzed (with yea'!D157+'List of IIAs analyzed (with yea'!D158</f>
        <v>1</v>
      </c>
      <c r="I15" s="121">
        <f>('List of IIAs analyzed (with yea'!F156+'List of IIAs analyzed (with yea'!F157+'List of IIAs analyzed (with yea'!F158)/3</f>
        <v>5.555555556</v>
      </c>
      <c r="J15" s="110"/>
      <c r="K15" s="126">
        <f>'List of IIAs analyzed (with yea'!D159+'List of IIAs analyzed (with yea'!D160+'List of IIAs analyzed (with yea'!D161</f>
        <v>2</v>
      </c>
      <c r="L15" s="129">
        <f>('List of IIAs analyzed (with yea'!F159+'List of IIAs analyzed (with yea'!F160+'List of IIAs analyzed (with yea'!F161)/3</f>
        <v>11.11111111</v>
      </c>
      <c r="M15" s="131"/>
      <c r="N15" s="120">
        <f>'List of IIAs analyzed (with yea'!D162+'List of IIAs analyzed (with yea'!D163+'List of IIAs analyzed (with yea'!D164</f>
        <v>2</v>
      </c>
      <c r="O15" s="121">
        <f>('List of IIAs analyzed (with yea'!F162+'List of IIAs analyzed (with yea'!F163+'List of IIAs analyzed (with yea'!F164)/3</f>
        <v>11.11111111</v>
      </c>
      <c r="P15" s="110"/>
      <c r="Q15" s="135" t="s">
        <v>550</v>
      </c>
      <c r="R15" s="135">
        <v>8.33</v>
      </c>
      <c r="S15" s="245">
        <v>18.0</v>
      </c>
      <c r="U15" s="4"/>
    </row>
    <row r="16" ht="14.25" customHeight="1">
      <c r="A16" s="141" t="s">
        <v>551</v>
      </c>
      <c r="B16" s="106">
        <f>'List of IIAs analyzed (with yea'!D165</f>
        <v>32</v>
      </c>
      <c r="C16" s="108">
        <f>'List of IIAs analyzed (with yea'!F165</f>
        <v>44.44444444</v>
      </c>
      <c r="D16" s="110">
        <v>4.0</v>
      </c>
      <c r="E16" s="144">
        <f> 'List of IIAs analyzed (with yea'!D166+'List of IIAs analyzed (with yea'!D167+'List of IIAs analyzed (with yea'!D168</f>
        <v>10</v>
      </c>
      <c r="F16" s="116">
        <f>('List of IIAs analyzed (with yea'!F166 +'List of IIAs analyzed (with yea'!F167+'List of IIAs analyzed (with yea'!F168)/3</f>
        <v>55.55555556</v>
      </c>
      <c r="G16" s="118">
        <v>43256.0</v>
      </c>
      <c r="H16" s="148">
        <f>'List of IIAs analyzed (with yea'!D174+'List of IIAs analyzed (with yea'!D175+'List of IIAs analyzed (with yea'!D176</f>
        <v>12</v>
      </c>
      <c r="I16" s="121">
        <f>('List of IIAs analyzed (with yea'!F174+'List of IIAs analyzed (with yea'!F175+'List of IIAs analyzed (with yea'!F176)/3</f>
        <v>66.66666667</v>
      </c>
      <c r="J16" s="110"/>
      <c r="K16" s="153">
        <f>'List of IIAs analyzed (with yea'!D177+'List of IIAs analyzed (with yea'!D178+'List of IIAs analyzed (with yea'!D179</f>
        <v>7</v>
      </c>
      <c r="L16" s="129">
        <f>('List of IIAs analyzed (with yea'!F177+'List of IIAs analyzed (with yea'!F178+'List of IIAs analyzed (with yea'!F179)/3</f>
        <v>38.88888889</v>
      </c>
      <c r="M16" s="131"/>
      <c r="N16" s="148">
        <f>'List of IIAs analyzed (with yea'!D180+'List of IIAs analyzed (with yea'!D181+'List of IIAs analyzed (with yea'!D182</f>
        <v>3</v>
      </c>
      <c r="O16" s="121">
        <f>('List of IIAs analyzed (with yea'!F180+'List of IIAs analyzed (with yea'!F181+'List of IIAs analyzed (with yea'!F182)/3</f>
        <v>16.66666667</v>
      </c>
      <c r="P16" s="110"/>
      <c r="Q16" s="135" t="s">
        <v>593</v>
      </c>
      <c r="R16" s="135">
        <v>46.07</v>
      </c>
      <c r="S16" s="245">
        <v>2.0</v>
      </c>
      <c r="U16" s="4"/>
    </row>
    <row r="17" ht="14.25" customHeight="1">
      <c r="A17" s="141" t="s">
        <v>594</v>
      </c>
      <c r="B17" s="106">
        <f>'List of IIAs analyzed (with yea'!D200</f>
        <v>6</v>
      </c>
      <c r="C17" s="108">
        <f>'List of IIAs analyzed (with yea'!F200</f>
        <v>8.333333333</v>
      </c>
      <c r="D17" s="110" t="s">
        <v>286</v>
      </c>
      <c r="E17" s="144">
        <f> 'List of IIAs analyzed (with yea'!D201+'List of IIAs analyzed (with yea'!D202+'List of IIAs analyzed (with yea'!D203</f>
        <v>0</v>
      </c>
      <c r="F17" s="116">
        <f>('List of IIAs analyzed (with yea'!F201+'List of IIAs analyzed (with yea'!F202+'List of IIAs analyzed (with yea'!F203)/3</f>
        <v>0</v>
      </c>
      <c r="G17" s="145" t="s">
        <v>289</v>
      </c>
      <c r="H17" s="148">
        <f>'List of IIAs analyzed (with yea'!D204+'List of IIAs analyzed (with yea'!D205+'List of IIAs analyzed (with yea'!D206</f>
        <v>4</v>
      </c>
      <c r="I17" s="121">
        <f>('List of IIAs analyzed (with yea'!F204+'List of IIAs analyzed (with yea'!F205+'List of IIAs analyzed (with yea'!F206)/3</f>
        <v>22.22222222</v>
      </c>
      <c r="J17" s="110"/>
      <c r="K17" s="153">
        <f>'List of IIAs analyzed (with yea'!D208+'List of IIAs analyzed (with yea'!D209+'List of IIAs analyzed (with yea'!D210</f>
        <v>2</v>
      </c>
      <c r="L17" s="129">
        <f>('List of IIAs analyzed (with yea'!F208+'List of IIAs analyzed (with yea'!F209+'List of IIAs analyzed (with yea'!F210)/3</f>
        <v>11.11111111</v>
      </c>
      <c r="M17" s="131"/>
      <c r="N17" s="148">
        <f> 'List of IIAs analyzed (with yea'!D211+'List of IIAs analyzed (with yea'!D212+'List of IIAs analyzed (with yea'!D213</f>
        <v>0</v>
      </c>
      <c r="O17" s="121">
        <f>('List of IIAs analyzed (with yea'!F211+'List of IIAs analyzed (with yea'!F212+'List of IIAs analyzed (with yea'!F213)/3</f>
        <v>0</v>
      </c>
      <c r="P17" s="110"/>
      <c r="Q17" s="135" t="s">
        <v>609</v>
      </c>
      <c r="R17" s="135">
        <v>11.66</v>
      </c>
      <c r="S17" s="245">
        <v>15.0</v>
      </c>
      <c r="U17" s="166"/>
    </row>
    <row r="18" ht="14.25" customHeight="1">
      <c r="A18" s="141" t="s">
        <v>612</v>
      </c>
      <c r="B18" s="106">
        <f>'List of IIAs analyzed (with yea'!D214</f>
        <v>3</v>
      </c>
      <c r="C18" s="108">
        <f>'List of IIAs analyzed (with yea'!F214</f>
        <v>4.166666667</v>
      </c>
      <c r="D18" s="110">
        <v>21.0</v>
      </c>
      <c r="E18" s="144">
        <f> 'List of IIAs analyzed (with yea'!D215+'List of IIAs analyzed (with yea'!D216+'List of IIAs analyzed (with yea'!D217</f>
        <v>1</v>
      </c>
      <c r="F18" s="116">
        <f>('List of IIAs analyzed (with yea'!F215+'List of IIAs analyzed (with yea'!F216+'List of IIAs analyzed (with yea'!F217)/3</f>
        <v>5.555555556</v>
      </c>
      <c r="G18" s="145" t="s">
        <v>524</v>
      </c>
      <c r="H18" s="148">
        <f>'List of IIAs analyzed (with yea'!D218+'List of IIAs analyzed (with yea'!D219+'List of IIAs analyzed (with yea'!D220</f>
        <v>1</v>
      </c>
      <c r="I18" s="121">
        <f>('List of IIAs analyzed (with yea'!F218+'List of IIAs analyzed (with yea'!F219+'List of IIAs analyzed (with yea'!F220)/3</f>
        <v>5.555555556</v>
      </c>
      <c r="J18" s="110"/>
      <c r="K18" s="153">
        <f>'List of IIAs analyzed (with yea'!D221+'List of IIAs analyzed (with yea'!D222+'List of IIAs analyzed (with yea'!D223</f>
        <v>1</v>
      </c>
      <c r="L18" s="129">
        <f>('List of IIAs analyzed (with yea'!F221+'List of IIAs analyzed (with yea'!F222+'List of IIAs analyzed (with yea'!F223)/3</f>
        <v>5.555555556</v>
      </c>
      <c r="M18" s="131"/>
      <c r="N18" s="148">
        <f>'List of IIAs analyzed (with yea'!D224+'List of IIAs analyzed (with yea'!D225+'List of IIAs analyzed (with yea'!D226</f>
        <v>0</v>
      </c>
      <c r="O18" s="121">
        <f>('List of IIAs analyzed (with yea'!F224+'List of IIAs analyzed (with yea'!F225+'List of IIAs analyzed (with yea'!F226)/3</f>
        <v>0</v>
      </c>
      <c r="P18" s="110"/>
      <c r="Q18" s="135" t="s">
        <v>638</v>
      </c>
      <c r="R18" s="135">
        <v>3.7</v>
      </c>
      <c r="S18" s="245">
        <v>21.0</v>
      </c>
      <c r="U18" s="4"/>
    </row>
    <row r="19" ht="14.25" customHeight="1">
      <c r="A19" s="141" t="s">
        <v>639</v>
      </c>
      <c r="B19" s="106">
        <f>'List of IIAs analyzed (with yea'!D227</f>
        <v>19</v>
      </c>
      <c r="C19" s="108">
        <f>'List of IIAs analyzed (with yea'!F227</f>
        <v>45.23809524</v>
      </c>
      <c r="D19" s="110">
        <v>3.0</v>
      </c>
      <c r="E19" s="144">
        <f> 'List of IIAs analyzed (with yea'!D229+'List of IIAs analyzed (with yea'!D228+'List of IIAs analyzed (with yea'!D230</f>
        <v>8</v>
      </c>
      <c r="F19" s="116">
        <f>('List of IIAs analyzed (with yea'!F229+'List of IIAs analyzed (with yea'!F228+'List of IIAs analyzed (with yea'!F230)/3</f>
        <v>44.44444444</v>
      </c>
      <c r="G19" s="118">
        <v>43319.0</v>
      </c>
      <c r="H19" s="148">
        <f>'List of IIAs analyzed (with yea'!D232+'List of IIAs analyzed (with yea'!D231+'List of IIAs analyzed (with yea'!D233</f>
        <v>8</v>
      </c>
      <c r="I19" s="121">
        <f>('List of IIAs analyzed (with yea'!F232+'List of IIAs analyzed (with yea'!F231+'List of IIAs analyzed (with yea'!F233)/3</f>
        <v>44.44444444</v>
      </c>
      <c r="J19" s="110"/>
      <c r="K19" s="153">
        <f>'List of IIAs analyzed (with yea'!D234</f>
        <v>3</v>
      </c>
      <c r="L19" s="129">
        <f>('List of IIAs analyzed (with yea'!F234/1)</f>
        <v>50</v>
      </c>
      <c r="M19" s="131"/>
      <c r="N19" s="236" t="s">
        <v>44</v>
      </c>
      <c r="O19" s="121">
        <f>('List of IIAs analyzed (with yea'!F237+'List of IIAs analyzed (with yea'!F238+'List of IIAs analyzed (with yea'!F239)/3</f>
        <v>0</v>
      </c>
      <c r="P19" s="110"/>
      <c r="Q19" s="135" t="s">
        <v>661</v>
      </c>
      <c r="R19" s="135">
        <v>45.83</v>
      </c>
      <c r="S19" s="323">
        <v>43193.0</v>
      </c>
      <c r="U19" s="166"/>
    </row>
    <row r="20" ht="14.25" customHeight="1">
      <c r="A20" s="103" t="s">
        <v>668</v>
      </c>
      <c r="B20" s="106">
        <f>'List of IIAs analyzed (with yea'!D240</f>
        <v>4</v>
      </c>
      <c r="C20" s="108">
        <f>'List of IIAs analyzed (with yea'!F240</f>
        <v>10.52631579</v>
      </c>
      <c r="D20" s="110">
        <v>16.0</v>
      </c>
      <c r="E20" s="324">
        <f> ('List of IIAs analyzed (with yea'!D241+'List of IIAs analyzed (with yea'!D242)</f>
        <v>2</v>
      </c>
      <c r="F20" s="116">
        <f>('List of IIAs analyzed (with yea'!F241+'List of IIAs analyzed (with yea'!F242)/2</f>
        <v>25</v>
      </c>
      <c r="G20" s="145">
        <v>12.0</v>
      </c>
      <c r="H20" s="148">
        <f>'List of IIAs analyzed (with yea'!D244+'List of IIAs analyzed (with yea'!D245</f>
        <v>2</v>
      </c>
      <c r="I20" s="121">
        <f>('List of IIAs analyzed (with yea'!F244+'List of IIAs analyzed (with yea'!F245+'List of IIAs analyzed (with yea'!F246)/3</f>
        <v>16.66666667</v>
      </c>
      <c r="J20" s="110"/>
      <c r="K20" s="153">
        <f>'List of IIAs analyzed (with yea'!D247</f>
        <v>0</v>
      </c>
      <c r="L20" s="129">
        <f>'List of IIAs analyzed (with yea'!F247/1</f>
        <v>0</v>
      </c>
      <c r="M20" s="131"/>
      <c r="N20" s="148">
        <f>'List of IIAs analyzed (with yea'!D251</f>
        <v>0</v>
      </c>
      <c r="O20" s="121">
        <f>('List of IIAs analyzed (with yea'!E251/1)</f>
        <v>6</v>
      </c>
      <c r="P20" s="110"/>
      <c r="Q20" s="135" t="s">
        <v>693</v>
      </c>
      <c r="R20" s="135">
        <v>5.5</v>
      </c>
      <c r="S20" s="245">
        <v>20.0</v>
      </c>
      <c r="U20" s="166"/>
    </row>
    <row r="21" ht="14.25" customHeight="1">
      <c r="A21" s="141" t="s">
        <v>694</v>
      </c>
      <c r="B21" s="106">
        <f>'List of IIAs analyzed (with yea'!D254</f>
        <v>12</v>
      </c>
      <c r="C21" s="108">
        <f>'List of IIAs analyzed (with yea'!F254</f>
        <v>16.66666667</v>
      </c>
      <c r="D21" s="110" t="s">
        <v>258</v>
      </c>
      <c r="E21" s="144">
        <f> 'List of IIAs analyzed (with yea'!D255+'List of IIAs analyzed (with yea'!D257+'List of IIAs analyzed (with yea'!D258</f>
        <v>3</v>
      </c>
      <c r="F21" s="116">
        <f>('List of IIAs analyzed (with yea'!F255+'List of IIAs analyzed (with yea'!F257+'List of IIAs analyzed (with yea'!F258)/3</f>
        <v>16.66666667</v>
      </c>
      <c r="G21" s="145" t="s">
        <v>401</v>
      </c>
      <c r="H21" s="148">
        <f>'List of IIAs analyzed (with yea'!D259+'List of IIAs analyzed (with yea'!D260+'List of IIAs analyzed (with yea'!D261</f>
        <v>3</v>
      </c>
      <c r="I21" s="121">
        <f>('List of IIAs analyzed (with yea'!F259+'List of IIAs analyzed (with yea'!F260+'List of IIAs analyzed (with yea'!F261)/3</f>
        <v>16.66666667</v>
      </c>
      <c r="J21" s="110"/>
      <c r="K21" s="153">
        <f>'List of IIAs analyzed (with yea'!D262+'List of IIAs analyzed (with yea'!D263+'List of IIAs analyzed (with yea'!D264</f>
        <v>3</v>
      </c>
      <c r="L21" s="129">
        <f>('List of IIAs analyzed (with yea'!F262+'List of IIAs analyzed (with yea'!F263+'List of IIAs analyzed (with yea'!F264)/3</f>
        <v>16.66666667</v>
      </c>
      <c r="M21" s="131"/>
      <c r="N21" s="148">
        <f> 'List of IIAs analyzed (with yea'!D265+'List of IIAs analyzed (with yea'!D266+'List of IIAs analyzed (with yea'!D267</f>
        <v>3</v>
      </c>
      <c r="O21" s="121">
        <f>('List of IIAs analyzed (with yea'!F265+'List of IIAs analyzed (with yea'!F266+'List of IIAs analyzed (with yea'!F267)/3</f>
        <v>16.66666667</v>
      </c>
      <c r="P21" s="110"/>
      <c r="Q21" s="135" t="s">
        <v>716</v>
      </c>
      <c r="R21" s="135">
        <v>12.5</v>
      </c>
      <c r="S21" s="245">
        <v>14.0</v>
      </c>
      <c r="U21" s="4"/>
    </row>
    <row r="22" ht="14.25" customHeight="1">
      <c r="A22" s="141" t="s">
        <v>717</v>
      </c>
      <c r="B22" s="106">
        <f>'List of IIAs analyzed (with yea'!D268</f>
        <v>0</v>
      </c>
      <c r="C22" s="108">
        <f>'List of IIAs analyzed (with yea'!F268</f>
        <v>0</v>
      </c>
      <c r="D22" s="110" t="s">
        <v>342</v>
      </c>
      <c r="E22" s="144">
        <f> 'List of IIAs analyzed (with yea'!D269+'List of IIAs analyzed (with yea'!D270+'List of IIAs analyzed (with yea'!D271</f>
        <v>0</v>
      </c>
      <c r="F22" s="116">
        <f>('List of IIAs analyzed (with yea'!F269+'List of IIAs analyzed (with yea'!F270+'List of IIAs analyzed (with yea'!F271)/3</f>
        <v>0</v>
      </c>
      <c r="G22" s="145" t="s">
        <v>289</v>
      </c>
      <c r="H22" s="148">
        <f>'List of IIAs analyzed (with yea'!D272+'List of IIAs analyzed (with yea'!D273+'List of IIAs analyzed (with yea'!D274</f>
        <v>0</v>
      </c>
      <c r="I22" s="121">
        <f>('List of IIAs analyzed (with yea'!F272+'List of IIAs analyzed (with yea'!F273+'List of IIAs analyzed (with yea'!F274)/3</f>
        <v>0</v>
      </c>
      <c r="J22" s="110"/>
      <c r="K22" s="153">
        <f>'List of IIAs analyzed (with yea'!D275+'List of IIAs analyzed (with yea'!D276+'List of IIAs analyzed (with yea'!D277</f>
        <v>0</v>
      </c>
      <c r="L22" s="129">
        <f>('List of IIAs analyzed (with yea'!F275+'List of IIAs analyzed (with yea'!F276+'List of IIAs analyzed (with yea'!F277)/3</f>
        <v>0</v>
      </c>
      <c r="M22" s="131"/>
      <c r="N22" s="148">
        <f>'List of IIAs analyzed (with yea'!D278+'List of IIAs analyzed (with yea'!D279+'List of IIAs analyzed (with yea'!D280</f>
        <v>0</v>
      </c>
      <c r="O22" s="121">
        <f>('List of IIAs analyzed (with yea'!F278+'List of IIAs analyzed (with yea'!F279+'List of IIAs analyzed (with yea'!F280)/3</f>
        <v>0</v>
      </c>
      <c r="P22" s="110"/>
      <c r="Q22" s="135" t="s">
        <v>731</v>
      </c>
      <c r="R22" s="331">
        <v>0.0</v>
      </c>
      <c r="S22" s="245" t="s">
        <v>365</v>
      </c>
      <c r="U22" s="166"/>
    </row>
    <row r="23" ht="14.25" customHeight="1">
      <c r="A23" s="141" t="s">
        <v>734</v>
      </c>
      <c r="B23" s="106">
        <f>'List of IIAs analyzed (with yea'!D281</f>
        <v>19</v>
      </c>
      <c r="C23" s="143">
        <f>'List of IIAs analyzed (with yea'!F281</f>
        <v>26.38888889</v>
      </c>
      <c r="D23" s="110">
        <v>7.0</v>
      </c>
      <c r="E23" s="332">
        <f>'List of IIAs analyzed (with yea'!D282 + 'List of IIAs analyzed (with yea'!D283+'List of IIAs analyzed (with yea'!D284</f>
        <v>7</v>
      </c>
      <c r="F23" s="116">
        <f>('List of IIAs analyzed (with yea'!F282+'List of IIAs analyzed (with yea'!F283+'List of IIAs analyzed (with yea'!F284)/3</f>
        <v>38.88888889</v>
      </c>
      <c r="G23" s="145">
        <v>9.0</v>
      </c>
      <c r="H23" s="148">
        <f>'List of IIAs analyzed (with yea'!D286+'List of IIAs analyzed (with yea'!D287+'List of IIAs analyzed (with yea'!D288</f>
        <v>2</v>
      </c>
      <c r="I23" s="121">
        <f>('List of IIAs analyzed (with yea'!F286+'List of IIAs analyzed (with yea'!F287+'List of IIAs analyzed (with yea'!F288)/3</f>
        <v>11.11111111</v>
      </c>
      <c r="J23" s="110"/>
      <c r="K23" s="153">
        <f>'List of IIAs analyzed (with yea'!D291+'List of IIAs analyzed (with yea'!D292+'List of IIAs analyzed (with yea'!D293</f>
        <v>6</v>
      </c>
      <c r="L23" s="129">
        <f>('List of IIAs analyzed (with yea'!F291+'List of IIAs analyzed (with yea'!F292+'List of IIAs analyzed (with yea'!F293)/3</f>
        <v>33.33333333</v>
      </c>
      <c r="M23" s="131"/>
      <c r="N23" s="148">
        <f>'List of IIAs analyzed (with yea'!D294+'List of IIAs analyzed (with yea'!D295</f>
        <v>4</v>
      </c>
      <c r="O23" s="121">
        <f>('List of IIAs analyzed (with yea'!F294+'List of IIAs analyzed (with yea'!F295)/2</f>
        <v>33.33333333</v>
      </c>
      <c r="P23" s="110"/>
      <c r="Q23" s="135" t="s">
        <v>757</v>
      </c>
      <c r="R23" s="135">
        <v>28.33</v>
      </c>
      <c r="S23" s="135">
        <v>6.0</v>
      </c>
      <c r="U23" s="166"/>
    </row>
    <row r="24" ht="14.25" customHeight="1">
      <c r="A24" s="103" t="s">
        <v>758</v>
      </c>
      <c r="B24" s="106">
        <f>'List of IIAs analyzed (with yea'!D183</f>
        <v>28</v>
      </c>
      <c r="C24" s="108">
        <f>'List of IIAs analyzed (with yea'!F183</f>
        <v>38.88888889</v>
      </c>
      <c r="D24" s="110">
        <v>5.0</v>
      </c>
      <c r="E24" s="332">
        <f> 'List of IIAs analyzed (with yea'!D184+'List of IIAs analyzed (with yea'!D185+'List of IIAs analyzed (with yea'!D186</f>
        <v>12</v>
      </c>
      <c r="F24" s="116">
        <f>('List of IIAs analyzed (with yea'!F184+'List of IIAs analyzed (with yea'!F185+'List of IIAs analyzed (with yea'!F186)/3</f>
        <v>66.66666667</v>
      </c>
      <c r="G24" s="145">
        <v>2.0</v>
      </c>
      <c r="H24" s="148">
        <f>'List of IIAs analyzed (with yea'!D191+'List of IIAs analyzed (with yea'!D192+'List of IIAs analyzed (with yea'!D193</f>
        <v>8</v>
      </c>
      <c r="I24" s="121">
        <f>('List of IIAs analyzed (with yea'!F191+'List of IIAs analyzed (with yea'!F192+'List of IIAs analyzed (with yea'!F193)/3</f>
        <v>44.44444444</v>
      </c>
      <c r="J24" s="110"/>
      <c r="K24" s="153">
        <f>'List of IIAs analyzed (with yea'!D194+'List of IIAs analyzed (with yea'!D195+'List of IIAs analyzed (with yea'!D196</f>
        <v>4</v>
      </c>
      <c r="L24" s="129">
        <f>('List of IIAs analyzed (with yea'!F194+'List of IIAs analyzed (with yea'!F195+'List of IIAs analyzed (with yea'!F196)/3</f>
        <v>22.22222222</v>
      </c>
      <c r="M24" s="131"/>
      <c r="N24" s="148">
        <f>'List of IIAs analyzed (with yea'!D197+'List of IIAs analyzed (with yea'!D198+'List of IIAs analyzed (with yea'!D199</f>
        <v>4</v>
      </c>
      <c r="O24" s="121">
        <f>('List of IIAs analyzed (with yea'!F197+'List of IIAs analyzed (with yea'!F198+'List of IIAs analyzed (with yea'!F199)/3</f>
        <v>22.22222222</v>
      </c>
      <c r="P24" s="110"/>
      <c r="Q24" s="135" t="s">
        <v>782</v>
      </c>
      <c r="R24" s="135">
        <v>40.63</v>
      </c>
      <c r="S24" s="135">
        <v>5.0</v>
      </c>
      <c r="U24" s="4"/>
    </row>
    <row r="25" ht="14.25" customHeight="1">
      <c r="A25" s="141" t="s">
        <v>785</v>
      </c>
      <c r="B25" s="106">
        <f>'List of IIAs analyzed (with yea'!D297</f>
        <v>0</v>
      </c>
      <c r="C25" s="108">
        <f>'List of IIAs analyzed (with yea'!F297</f>
        <v>0</v>
      </c>
      <c r="D25" s="110" t="s">
        <v>342</v>
      </c>
      <c r="E25" s="144">
        <f> 'List of IIAs analyzed (with yea'!D298+'List of IIAs analyzed (with yea'!D300+'List of IIAs analyzed (with yea'!D299</f>
        <v>0</v>
      </c>
      <c r="F25" s="116">
        <f>('List of IIAs analyzed (with yea'!F298+'List of IIAs analyzed (with yea'!F300+'List of IIAs analyzed (with yea'!F299)/3</f>
        <v>0</v>
      </c>
      <c r="G25" s="145" t="s">
        <v>795</v>
      </c>
      <c r="H25" s="148">
        <f>'List of IIAs analyzed (with yea'!D302+'List of IIAs analyzed (with yea'!D303+'List of IIAs analyzed (with yea'!D304</f>
        <v>0</v>
      </c>
      <c r="I25" s="121">
        <f>('List of IIAs analyzed (with yea'!F302+'List of IIAs analyzed (with yea'!F303+'List of IIAs analyzed (with yea'!F304)/3</f>
        <v>0</v>
      </c>
      <c r="J25" s="110"/>
      <c r="K25" s="153">
        <f>'List of IIAs analyzed (with yea'!D305+'List of IIAs analyzed (with yea'!D306+'List of IIAs analyzed (with yea'!D307</f>
        <v>0</v>
      </c>
      <c r="L25" s="129">
        <f>('List of IIAs analyzed (with yea'!F305+'List of IIAs analyzed (with yea'!F306+'List of IIAs analyzed (with yea'!F307)/3</f>
        <v>0</v>
      </c>
      <c r="M25" s="131"/>
      <c r="N25" s="148">
        <f> 'List of IIAs analyzed (with yea'!D308+'List of IIAs analyzed (with yea'!D309+'List of IIAs analyzed (with yea'!D310</f>
        <v>0</v>
      </c>
      <c r="O25" s="121">
        <f>('List of IIAs analyzed (with yea'!F308+'List of IIAs analyzed (with yea'!F309+'List of IIAs analyzed (with yea'!F310)/3</f>
        <v>0</v>
      </c>
      <c r="P25" s="110"/>
      <c r="Q25" s="135" t="s">
        <v>805</v>
      </c>
      <c r="R25" s="135">
        <v>3.03</v>
      </c>
      <c r="S25" s="135">
        <v>22.0</v>
      </c>
      <c r="U25" s="4"/>
    </row>
    <row r="26" ht="14.25" customHeight="1">
      <c r="A26" s="103" t="s">
        <v>806</v>
      </c>
      <c r="B26" s="106">
        <f>'List of IIAs analyzed (with yea'!D311</f>
        <v>5</v>
      </c>
      <c r="C26" s="143">
        <f>'List of IIAs analyzed (with yea'!F311</f>
        <v>7.352941176</v>
      </c>
      <c r="D26" s="110">
        <v>20.0</v>
      </c>
      <c r="E26" s="144">
        <f> 'List of IIAs analyzed (with yea'!D312+'List of IIAs analyzed (with yea'!D313+'List of IIAs analyzed (with yea'!D314</f>
        <v>1</v>
      </c>
      <c r="F26" s="116">
        <f>('List of IIAs analyzed (with yea'!F312+'List of IIAs analyzed (with yea'!F313+'List of IIAs analyzed (with yea'!F314)/3</f>
        <v>5.555555556</v>
      </c>
      <c r="G26" s="145" t="s">
        <v>524</v>
      </c>
      <c r="H26" s="148">
        <f>'List of IIAs analyzed (with yea'!D315+'List of IIAs analyzed (with yea'!D316+'List of IIAs analyzed (with yea'!D317</f>
        <v>1</v>
      </c>
      <c r="I26" s="121">
        <f>('List of IIAs analyzed (with yea'!F312+'List of IIAs analyzed (with yea'!F313+'List of IIAs analyzed (with yea'!F314)/3</f>
        <v>5.555555556</v>
      </c>
      <c r="J26" s="110"/>
      <c r="K26" s="153">
        <f>'List of IIAs analyzed (with yea'!D318+'List of IIAs analyzed (with yea'!D319+'List of IIAs analyzed (with yea'!D320</f>
        <v>1</v>
      </c>
      <c r="L26" s="129">
        <f>('List of IIAs analyzed (with yea'!F318+'List of IIAs analyzed (with yea'!F319+'List of IIAs analyzed (with yea'!F320)/3</f>
        <v>5.555555556</v>
      </c>
      <c r="M26" s="131"/>
      <c r="N26" s="148">
        <f>'List of IIAs analyzed (with yea'!D321+'List of IIAs analyzed (with yea'!D322+'List of IIAs analyzed (with yea'!D323</f>
        <v>2</v>
      </c>
      <c r="O26" s="121">
        <f>('List of IIAs analyzed (with yea'!F321+'List of IIAs analyzed (with yea'!F322+'List of IIAs analyzed (with yea'!F323)/3</f>
        <v>11.11111111</v>
      </c>
      <c r="P26" s="110"/>
      <c r="Q26" s="135" t="s">
        <v>838</v>
      </c>
      <c r="R26" s="135">
        <v>7.69</v>
      </c>
      <c r="S26" s="135">
        <v>19.0</v>
      </c>
      <c r="U26" s="4"/>
    </row>
    <row r="27" ht="14.25" customHeight="1">
      <c r="A27" s="103" t="s">
        <v>839</v>
      </c>
      <c r="B27" s="106">
        <f>'List of IIAs analyzed (with yea'!D324</f>
        <v>13</v>
      </c>
      <c r="C27" s="143">
        <f>'List of IIAs analyzed (with yea'!F324</f>
        <v>18.57142857</v>
      </c>
      <c r="D27" s="214">
        <v>10.0</v>
      </c>
      <c r="E27" s="216">
        <f> 'List of IIAs analyzed (with yea'!D325 + 'List of IIAs analyzed (with yea'!D326+ 'List of IIAs analyzed (with yea'!D327</f>
        <v>4</v>
      </c>
      <c r="F27" s="218">
        <f>('List of IIAs analyzed (with yea'!F325+'List of IIAs analyzed (with yea'!F326+'List of IIAs analyzed (with yea'!F327)/3</f>
        <v>22.22222222</v>
      </c>
      <c r="G27" s="349">
        <v>13.0</v>
      </c>
      <c r="H27" s="148">
        <f>'List of IIAs analyzed (with yea'!D328+'List of IIAs analyzed (with yea'!D329+'List of IIAs analyzed (with yea'!D330</f>
        <v>5</v>
      </c>
      <c r="I27" s="121">
        <f>('List of IIAs analyzed (with yea'!F328+'List of IIAs analyzed (with yea'!F329+'List of IIAs analyzed (with yea'!F330)/3</f>
        <v>33.33333333</v>
      </c>
      <c r="J27" s="110"/>
      <c r="K27" s="153">
        <f>'List of IIAs analyzed (with yea'!D331+'List of IIAs analyzed (with yea'!D332+'List of IIAs analyzed (with yea'!D333</f>
        <v>2</v>
      </c>
      <c r="L27" s="129">
        <f>('List of IIAs analyzed (with yea'!F331+'List of IIAs analyzed (with yea'!F332+'List of IIAs analyzed (with yea'!F333)/3</f>
        <v>11.11111111</v>
      </c>
      <c r="M27" s="131"/>
      <c r="N27" s="148">
        <f> 'List of IIAs analyzed (with yea'!D334+'List of IIAs analyzed (with yea'!D335+'List of IIAs analyzed (with yea'!D336</f>
        <v>2</v>
      </c>
      <c r="O27" s="121">
        <f>('List of IIAs analyzed (with yea'!F334+'List of IIAs analyzed (with yea'!F335+'List of IIAs analyzed (with yea'!F336)/3</f>
        <v>11.11111111</v>
      </c>
      <c r="P27" s="110"/>
      <c r="Q27" s="135" t="s">
        <v>855</v>
      </c>
      <c r="R27" s="135">
        <v>19.44</v>
      </c>
      <c r="S27" s="135">
        <v>9.0</v>
      </c>
      <c r="U27" s="4"/>
    </row>
    <row r="28" ht="14.25" customHeight="1">
      <c r="A28" s="141" t="s">
        <v>856</v>
      </c>
      <c r="B28" s="106">
        <f>'List of IIAs analyzed (with yea'!D337</f>
        <v>10</v>
      </c>
      <c r="C28" s="143">
        <f>'List of IIAs analyzed (with yea'!F337</f>
        <v>13.88888889</v>
      </c>
      <c r="D28" s="110">
        <v>14.0</v>
      </c>
      <c r="E28" s="144">
        <f> 'List of IIAs analyzed (with yea'!D338+'List of IIAs analyzed (with yea'!D339+'List of IIAs analyzed (with yea'!D340</f>
        <v>6</v>
      </c>
      <c r="F28" s="116">
        <f>('List of IIAs analyzed (with yea'!F338+'List of IIAs analyzed (with yea'!F339+'List of IIAs analyzed (with yea'!F340)/3</f>
        <v>33.33333333</v>
      </c>
      <c r="G28" s="145">
        <v>10.0</v>
      </c>
      <c r="H28" s="148">
        <f>'List of IIAs analyzed (with yea'!D341+'List of IIAs analyzed (with yea'!D342+'List of IIAs analyzed (with yea'!D343</f>
        <v>2</v>
      </c>
      <c r="I28" s="121">
        <f>('List of IIAs analyzed (with yea'!F341+'List of IIAs analyzed (with yea'!F342+'List of IIAs analyzed (with yea'!F343)/3</f>
        <v>11.11111111</v>
      </c>
      <c r="J28" s="110"/>
      <c r="K28" s="153">
        <f>'List of IIAs analyzed (with yea'!D344+'List of IIAs analyzed (with yea'!D345+'List of IIAs analyzed (with yea'!D346</f>
        <v>2</v>
      </c>
      <c r="L28" s="129">
        <f>('List of IIAs analyzed (with yea'!F344+'List of IIAs analyzed (with yea'!F345+'List of IIAs analyzed (with yea'!F346)/3</f>
        <v>11.11111111</v>
      </c>
      <c r="M28" s="131"/>
      <c r="N28" s="148">
        <f>'List of IIAs analyzed (with yea'!D347+'List of IIAs analyzed (with yea'!D348+'List of IIAs analyzed (with yea'!D349</f>
        <v>0</v>
      </c>
      <c r="O28" s="121">
        <f>('List of IIAs analyzed (with yea'!F347+'List of IIAs analyzed (with yea'!F348+'List of IIAs analyzed (with yea'!F349)/3</f>
        <v>0</v>
      </c>
      <c r="P28" s="110"/>
      <c r="Q28" s="135" t="s">
        <v>877</v>
      </c>
      <c r="R28" s="135">
        <v>14.29</v>
      </c>
      <c r="S28" s="135">
        <v>12.0</v>
      </c>
      <c r="U28" s="4"/>
    </row>
    <row r="29" ht="14.25" customHeight="1">
      <c r="A29" s="141" t="s">
        <v>880</v>
      </c>
      <c r="B29" s="106">
        <f>'List of IIAs analyzed (with yea'!D350</f>
        <v>35</v>
      </c>
      <c r="C29" s="108">
        <f>'List of IIAs analyzed (with yea'!F350</f>
        <v>48.61111111</v>
      </c>
      <c r="D29" s="110">
        <v>2.0</v>
      </c>
      <c r="E29" s="144">
        <f> 'List of IIAs analyzed (with yea'!D351+'List of IIAs analyzed (with yea'!D352+'List of IIAs analyzed (with yea'!D353</f>
        <v>11</v>
      </c>
      <c r="F29" s="116">
        <f>('List of IIAs analyzed (with yea'!F351+'List of IIAs analyzed (with yea'!F352+'List of IIAs analyzed (with yea'!F353)/3</f>
        <v>61.11111111</v>
      </c>
      <c r="G29" s="145">
        <v>4.0</v>
      </c>
      <c r="H29" s="148">
        <f>'List of IIAs analyzed (with yea'!D354+'List of IIAs analyzed (with yea'!D355+'List of IIAs analyzed (with yea'!D356</f>
        <v>11</v>
      </c>
      <c r="I29" s="121">
        <f>('List of IIAs analyzed (with yea'!F354+'List of IIAs analyzed (with yea'!F355+'List of IIAs analyzed (with yea'!F356)/3</f>
        <v>61.11111111</v>
      </c>
      <c r="J29" s="110"/>
      <c r="K29" s="153">
        <f>'List of IIAs analyzed (with yea'!D357+'List of IIAs analyzed (with yea'!D358+'List of IIAs analyzed (with yea'!D359</f>
        <v>7</v>
      </c>
      <c r="L29" s="129">
        <f>('List of IIAs analyzed (with yea'!F357+'List of IIAs analyzed (with yea'!F358+'List of IIAs analyzed (with yea'!F359)/3</f>
        <v>38.88888889</v>
      </c>
      <c r="M29" s="131"/>
      <c r="N29" s="148">
        <f>'List of IIAs analyzed (with yea'!D360+'List of IIAs analyzed (with yea'!D361+'List of IIAs analyzed (with yea'!D362</f>
        <v>6</v>
      </c>
      <c r="O29" s="121">
        <f>('List of IIAs analyzed (with yea'!F360+'List of IIAs analyzed (with yea'!F361+'List of IIAs analyzed (with yea'!F362)/3</f>
        <v>33.33333333</v>
      </c>
      <c r="P29" s="110"/>
      <c r="Q29" s="135" t="s">
        <v>890</v>
      </c>
      <c r="R29" s="135">
        <v>45.83</v>
      </c>
      <c r="S29" s="358">
        <v>43193.0</v>
      </c>
      <c r="U29" s="166"/>
    </row>
    <row r="30">
      <c r="A30" s="362" t="s">
        <v>894</v>
      </c>
      <c r="B30" s="364"/>
      <c r="C30" s="368">
        <f>SUM(C3:C29)/26</f>
        <v>19.31520449</v>
      </c>
      <c r="D30" s="370"/>
      <c r="E30" s="370"/>
      <c r="F30" s="373">
        <f>SUM(F3:F29)/26</f>
        <v>24.25213675</v>
      </c>
      <c r="G30" s="375"/>
      <c r="H30" s="370"/>
      <c r="I30" s="378">
        <f>SUM(I3:I29)/26</f>
        <v>22.64957265</v>
      </c>
      <c r="J30" s="370"/>
      <c r="K30" s="379"/>
      <c r="L30" s="384">
        <f>SUM(L3:L29)/26</f>
        <v>16.88034188</v>
      </c>
      <c r="M30" s="370"/>
      <c r="N30" s="370"/>
      <c r="O30" s="384">
        <f>SUM(O3:O29)/26</f>
        <v>12.83760684</v>
      </c>
      <c r="P30" s="370"/>
      <c r="Q30" s="390" t="s">
        <v>907</v>
      </c>
      <c r="R30" s="390">
        <v>19.05</v>
      </c>
      <c r="S30" s="370"/>
      <c r="U30" s="4"/>
    </row>
    <row r="31">
      <c r="A31" s="312"/>
      <c r="B31" s="392"/>
      <c r="C31" s="394"/>
      <c r="F31" s="396"/>
      <c r="G31" s="396"/>
      <c r="I31" s="398"/>
      <c r="K31" s="219"/>
      <c r="L31" s="398"/>
      <c r="O31" s="398"/>
    </row>
    <row r="32">
      <c r="A32" s="312"/>
      <c r="B32" s="392"/>
      <c r="C32" s="394"/>
      <c r="F32" s="396"/>
      <c r="G32" s="396"/>
      <c r="I32" s="398"/>
      <c r="K32" s="219"/>
      <c r="L32" s="398"/>
      <c r="O32" s="398"/>
    </row>
    <row r="33">
      <c r="A33" s="312"/>
      <c r="B33" s="392"/>
      <c r="C33" s="394"/>
      <c r="F33" s="396"/>
      <c r="G33" s="396"/>
      <c r="I33" s="398"/>
      <c r="K33" s="219"/>
      <c r="L33" s="398"/>
      <c r="O33" s="398"/>
    </row>
    <row r="34">
      <c r="A34" s="312"/>
      <c r="B34" s="392"/>
      <c r="C34" s="394"/>
      <c r="E34" s="401" t="s">
        <v>915</v>
      </c>
      <c r="F34" s="403">
        <v>24.25</v>
      </c>
      <c r="G34" s="396"/>
      <c r="I34" s="398"/>
      <c r="K34" s="219"/>
      <c r="L34" s="398"/>
      <c r="O34" s="398"/>
    </row>
    <row r="35">
      <c r="A35" s="312"/>
      <c r="B35" s="392"/>
      <c r="C35" s="394"/>
      <c r="E35" s="401" t="s">
        <v>923</v>
      </c>
      <c r="F35" s="404">
        <v>0.2265</v>
      </c>
      <c r="G35" s="396"/>
      <c r="I35" s="398"/>
      <c r="K35" s="219"/>
      <c r="L35" s="398"/>
      <c r="O35" s="398"/>
    </row>
    <row r="36">
      <c r="A36" s="312"/>
      <c r="B36" s="392"/>
      <c r="C36" s="394"/>
      <c r="E36" s="401" t="s">
        <v>929</v>
      </c>
      <c r="F36" s="404">
        <v>0.169</v>
      </c>
      <c r="G36" s="396"/>
      <c r="I36" s="398"/>
      <c r="K36" s="219"/>
      <c r="L36" s="398"/>
      <c r="O36" s="398"/>
    </row>
    <row r="37">
      <c r="A37" s="312"/>
      <c r="B37" s="392"/>
      <c r="C37" s="394"/>
      <c r="E37" s="401" t="s">
        <v>930</v>
      </c>
      <c r="F37" s="404">
        <v>0.128</v>
      </c>
      <c r="G37" s="396"/>
      <c r="I37" s="398"/>
      <c r="K37" s="219"/>
      <c r="L37" s="398"/>
      <c r="O37" s="398"/>
    </row>
    <row r="38">
      <c r="A38" s="312"/>
      <c r="B38" s="392"/>
      <c r="C38" s="394"/>
      <c r="F38" s="396"/>
      <c r="G38" s="396"/>
      <c r="I38" s="398"/>
      <c r="K38" s="219"/>
      <c r="L38" s="398"/>
      <c r="O38" s="398"/>
    </row>
    <row r="39">
      <c r="A39" s="312"/>
      <c r="B39" s="392"/>
      <c r="C39" s="394"/>
      <c r="F39" s="396"/>
      <c r="G39" s="396"/>
      <c r="I39" s="398"/>
      <c r="K39" s="219"/>
      <c r="L39" s="398"/>
      <c r="O39" s="398"/>
    </row>
    <row r="40">
      <c r="A40" s="312"/>
      <c r="B40" s="392"/>
      <c r="C40" s="394"/>
      <c r="F40" s="396"/>
      <c r="G40" s="396"/>
      <c r="I40" s="398"/>
      <c r="K40" s="219"/>
      <c r="L40" s="398"/>
      <c r="O40" s="398"/>
    </row>
    <row r="41">
      <c r="A41" s="312"/>
      <c r="B41" s="392"/>
      <c r="C41" s="394"/>
      <c r="F41" s="396"/>
      <c r="G41" s="396"/>
      <c r="I41" s="398"/>
      <c r="K41" s="219"/>
      <c r="L41" s="398"/>
      <c r="O41" s="398"/>
    </row>
    <row r="42">
      <c r="A42" s="312"/>
      <c r="B42" s="392"/>
      <c r="C42" s="394"/>
      <c r="F42" s="396"/>
      <c r="G42" s="396"/>
      <c r="I42" s="398"/>
      <c r="K42" s="219"/>
      <c r="L42" s="398"/>
      <c r="O42" s="398"/>
    </row>
    <row r="43">
      <c r="A43" s="312"/>
      <c r="B43" s="392"/>
      <c r="C43" s="394"/>
      <c r="F43" s="396"/>
      <c r="G43" s="396"/>
      <c r="I43" s="398"/>
      <c r="K43" s="219"/>
      <c r="L43" s="398"/>
      <c r="O43" s="398"/>
    </row>
    <row r="44">
      <c r="A44" s="312"/>
      <c r="B44" s="392"/>
      <c r="C44" s="394"/>
      <c r="F44" s="396"/>
      <c r="G44" s="396"/>
      <c r="I44" s="398"/>
      <c r="K44" s="219"/>
      <c r="L44" s="398"/>
      <c r="O44" s="398"/>
    </row>
    <row r="45">
      <c r="A45" s="312"/>
      <c r="B45" s="392"/>
      <c r="C45" s="394"/>
      <c r="F45" s="396"/>
      <c r="G45" s="396"/>
      <c r="I45" s="398"/>
      <c r="K45" s="219"/>
      <c r="L45" s="398"/>
      <c r="O45" s="398"/>
    </row>
    <row r="46">
      <c r="A46" s="312"/>
      <c r="B46" s="392"/>
      <c r="C46" s="394"/>
      <c r="F46" s="396"/>
      <c r="G46" s="396"/>
      <c r="I46" s="398"/>
      <c r="K46" s="219"/>
      <c r="L46" s="398"/>
      <c r="O46" s="398"/>
    </row>
    <row r="47">
      <c r="A47" s="312"/>
      <c r="B47" s="392"/>
      <c r="C47" s="394"/>
      <c r="F47" s="396"/>
      <c r="G47" s="396"/>
      <c r="I47" s="398"/>
      <c r="K47" s="219"/>
      <c r="L47" s="398"/>
      <c r="O47" s="398"/>
    </row>
    <row r="48">
      <c r="A48" s="312"/>
      <c r="B48" s="392"/>
      <c r="C48" s="394"/>
      <c r="F48" s="396"/>
      <c r="G48" s="396"/>
      <c r="I48" s="398"/>
      <c r="K48" s="219"/>
      <c r="L48" s="398"/>
      <c r="O48" s="398"/>
    </row>
    <row r="49">
      <c r="A49" s="312"/>
      <c r="B49" s="392"/>
      <c r="C49" s="394"/>
      <c r="F49" s="396"/>
      <c r="G49" s="396"/>
      <c r="I49" s="398"/>
      <c r="K49" s="219"/>
      <c r="L49" s="398"/>
      <c r="O49" s="398"/>
    </row>
    <row r="50">
      <c r="A50" s="312"/>
      <c r="B50" s="392"/>
      <c r="C50" s="394"/>
      <c r="F50" s="396"/>
      <c r="G50" s="396"/>
      <c r="I50" s="398"/>
      <c r="K50" s="219"/>
      <c r="L50" s="398"/>
      <c r="O50" s="398"/>
    </row>
    <row r="51">
      <c r="A51" s="312"/>
      <c r="B51" s="392"/>
      <c r="C51" s="394"/>
      <c r="F51" s="396"/>
      <c r="G51" s="396"/>
      <c r="I51" s="398"/>
      <c r="K51" s="219"/>
      <c r="L51" s="398"/>
      <c r="O51" s="398"/>
    </row>
    <row r="52">
      <c r="A52" s="312"/>
      <c r="B52" s="392"/>
      <c r="C52" s="394"/>
      <c r="F52" s="396"/>
      <c r="G52" s="396"/>
      <c r="I52" s="398"/>
      <c r="K52" s="219"/>
      <c r="L52" s="398"/>
      <c r="O52" s="398"/>
    </row>
    <row r="53">
      <c r="A53" s="312"/>
      <c r="B53" s="392"/>
      <c r="C53" s="394"/>
      <c r="F53" s="396"/>
      <c r="G53" s="396"/>
      <c r="I53" s="398"/>
      <c r="K53" s="219"/>
      <c r="L53" s="398"/>
      <c r="O53" s="398"/>
    </row>
    <row r="54">
      <c r="A54" s="312"/>
      <c r="B54" s="392"/>
      <c r="C54" s="394"/>
      <c r="F54" s="396"/>
      <c r="G54" s="396"/>
      <c r="I54" s="398"/>
      <c r="K54" s="219"/>
      <c r="L54" s="398"/>
      <c r="O54" s="398"/>
    </row>
    <row r="55">
      <c r="A55" s="312"/>
      <c r="B55" s="392"/>
      <c r="C55" s="394"/>
      <c r="F55" s="396"/>
      <c r="G55" s="396"/>
      <c r="I55" s="398"/>
      <c r="K55" s="219"/>
      <c r="L55" s="398"/>
      <c r="O55" s="398"/>
    </row>
    <row r="56">
      <c r="A56" s="312"/>
      <c r="B56" s="392"/>
      <c r="C56" s="394"/>
      <c r="F56" s="396"/>
      <c r="G56" s="396"/>
      <c r="I56" s="398"/>
      <c r="K56" s="219"/>
      <c r="L56" s="398"/>
      <c r="O56" s="398"/>
    </row>
    <row r="57">
      <c r="A57" s="312"/>
      <c r="B57" s="392"/>
      <c r="C57" s="394"/>
      <c r="F57" s="396"/>
      <c r="G57" s="396"/>
      <c r="I57" s="398"/>
      <c r="K57" s="219"/>
      <c r="L57" s="398"/>
      <c r="O57" s="398"/>
    </row>
    <row r="58">
      <c r="A58" s="312"/>
      <c r="B58" s="392"/>
      <c r="C58" s="394"/>
      <c r="F58" s="396"/>
      <c r="G58" s="396"/>
      <c r="I58" s="398"/>
      <c r="K58" s="219"/>
      <c r="L58" s="398"/>
      <c r="O58" s="398"/>
    </row>
    <row r="59">
      <c r="A59" s="312"/>
      <c r="B59" s="392"/>
      <c r="C59" s="394"/>
      <c r="F59" s="396"/>
      <c r="G59" s="396"/>
      <c r="I59" s="398"/>
      <c r="K59" s="219"/>
      <c r="L59" s="398"/>
      <c r="O59" s="398"/>
    </row>
    <row r="60">
      <c r="A60" s="312"/>
      <c r="B60" s="392"/>
      <c r="C60" s="394"/>
      <c r="F60" s="396"/>
      <c r="G60" s="396"/>
      <c r="I60" s="398"/>
      <c r="K60" s="219"/>
      <c r="L60" s="398"/>
      <c r="O60" s="398"/>
    </row>
    <row r="61">
      <c r="A61" s="312"/>
      <c r="B61" s="392"/>
      <c r="C61" s="394"/>
      <c r="F61" s="396"/>
      <c r="G61" s="396"/>
      <c r="I61" s="398"/>
      <c r="K61" s="219"/>
      <c r="L61" s="398"/>
      <c r="O61" s="398"/>
    </row>
    <row r="62">
      <c r="A62" s="312"/>
      <c r="B62" s="392"/>
      <c r="C62" s="394"/>
      <c r="F62" s="396"/>
      <c r="G62" s="396"/>
      <c r="I62" s="398"/>
      <c r="K62" s="219"/>
      <c r="L62" s="398"/>
      <c r="O62" s="398"/>
    </row>
    <row r="63">
      <c r="A63" s="312"/>
      <c r="B63" s="392"/>
      <c r="C63" s="394"/>
      <c r="F63" s="396"/>
      <c r="G63" s="396"/>
      <c r="I63" s="398"/>
      <c r="K63" s="219"/>
      <c r="L63" s="398"/>
      <c r="O63" s="398"/>
    </row>
    <row r="64">
      <c r="A64" s="312"/>
      <c r="B64" s="392"/>
      <c r="C64" s="394"/>
      <c r="F64" s="396"/>
      <c r="G64" s="396"/>
      <c r="I64" s="398"/>
      <c r="K64" s="219"/>
      <c r="L64" s="398"/>
      <c r="O64" s="398"/>
    </row>
    <row r="65">
      <c r="A65" s="312"/>
      <c r="B65" s="392"/>
      <c r="C65" s="394"/>
      <c r="F65" s="396"/>
      <c r="G65" s="396"/>
      <c r="I65" s="398"/>
      <c r="K65" s="219"/>
      <c r="L65" s="398"/>
      <c r="O65" s="398"/>
    </row>
    <row r="66">
      <c r="A66" s="312"/>
      <c r="B66" s="392"/>
      <c r="C66" s="394"/>
      <c r="F66" s="396"/>
      <c r="G66" s="396"/>
      <c r="I66" s="398"/>
      <c r="K66" s="219"/>
      <c r="L66" s="398"/>
      <c r="O66" s="398"/>
    </row>
    <row r="67">
      <c r="A67" s="312"/>
      <c r="B67" s="392"/>
      <c r="C67" s="394"/>
      <c r="F67" s="396"/>
      <c r="G67" s="396"/>
      <c r="I67" s="398"/>
      <c r="K67" s="219"/>
      <c r="L67" s="398"/>
      <c r="O67" s="398"/>
    </row>
    <row r="68">
      <c r="A68" s="312"/>
      <c r="B68" s="392"/>
      <c r="C68" s="394"/>
      <c r="F68" s="396"/>
      <c r="G68" s="396"/>
      <c r="I68" s="398"/>
      <c r="K68" s="219"/>
      <c r="L68" s="398"/>
      <c r="O68" s="398"/>
    </row>
    <row r="69">
      <c r="A69" s="312"/>
      <c r="B69" s="392"/>
      <c r="C69" s="394"/>
      <c r="F69" s="396"/>
      <c r="G69" s="396"/>
      <c r="I69" s="398"/>
      <c r="K69" s="219"/>
      <c r="L69" s="398"/>
      <c r="O69" s="398"/>
    </row>
    <row r="70">
      <c r="A70" s="312"/>
      <c r="B70" s="392"/>
      <c r="C70" s="394"/>
      <c r="F70" s="396"/>
      <c r="G70" s="396"/>
      <c r="I70" s="398"/>
      <c r="K70" s="219"/>
      <c r="L70" s="398"/>
      <c r="O70" s="398"/>
    </row>
    <row r="71">
      <c r="A71" s="312"/>
      <c r="B71" s="392"/>
      <c r="C71" s="394"/>
      <c r="F71" s="396"/>
      <c r="G71" s="396"/>
      <c r="I71" s="398"/>
      <c r="K71" s="219"/>
      <c r="L71" s="398"/>
      <c r="O71" s="398"/>
    </row>
    <row r="72">
      <c r="A72" s="312"/>
      <c r="B72" s="392"/>
      <c r="C72" s="394"/>
      <c r="F72" s="396"/>
      <c r="G72" s="396"/>
      <c r="I72" s="398"/>
      <c r="K72" s="219"/>
      <c r="L72" s="398"/>
      <c r="O72" s="398"/>
    </row>
    <row r="73">
      <c r="A73" s="312"/>
      <c r="B73" s="392"/>
      <c r="C73" s="394"/>
      <c r="F73" s="396"/>
      <c r="G73" s="396"/>
      <c r="I73" s="398"/>
      <c r="K73" s="219"/>
      <c r="L73" s="398"/>
      <c r="O73" s="398"/>
    </row>
    <row r="74">
      <c r="A74" s="312"/>
      <c r="B74" s="392"/>
      <c r="C74" s="394"/>
      <c r="F74" s="396"/>
      <c r="G74" s="396"/>
      <c r="I74" s="398"/>
      <c r="K74" s="219"/>
      <c r="L74" s="398"/>
      <c r="O74" s="398"/>
    </row>
    <row r="75">
      <c r="A75" s="312"/>
      <c r="B75" s="392"/>
      <c r="C75" s="394"/>
      <c r="F75" s="396"/>
      <c r="G75" s="396"/>
      <c r="I75" s="398"/>
      <c r="K75" s="219"/>
      <c r="L75" s="398"/>
      <c r="O75" s="398"/>
    </row>
    <row r="76">
      <c r="A76" s="312"/>
      <c r="B76" s="392"/>
      <c r="C76" s="394"/>
      <c r="F76" s="396"/>
      <c r="G76" s="396"/>
      <c r="I76" s="398"/>
      <c r="K76" s="219"/>
      <c r="L76" s="398"/>
      <c r="O76" s="398"/>
    </row>
    <row r="77">
      <c r="A77" s="312"/>
      <c r="B77" s="392"/>
      <c r="C77" s="394"/>
      <c r="F77" s="396"/>
      <c r="G77" s="396"/>
      <c r="I77" s="398"/>
      <c r="K77" s="219"/>
      <c r="L77" s="398"/>
      <c r="O77" s="398"/>
    </row>
    <row r="78">
      <c r="A78" s="312"/>
      <c r="B78" s="392"/>
      <c r="C78" s="394"/>
      <c r="F78" s="396"/>
      <c r="G78" s="396"/>
      <c r="I78" s="398"/>
      <c r="K78" s="219"/>
      <c r="L78" s="398"/>
      <c r="O78" s="398"/>
    </row>
    <row r="79">
      <c r="A79" s="312"/>
      <c r="B79" s="392"/>
      <c r="C79" s="394"/>
      <c r="F79" s="396"/>
      <c r="G79" s="396"/>
      <c r="I79" s="398"/>
      <c r="K79" s="219"/>
      <c r="L79" s="398"/>
      <c r="O79" s="398"/>
    </row>
    <row r="80">
      <c r="A80" s="312"/>
      <c r="B80" s="392"/>
      <c r="C80" s="394"/>
      <c r="F80" s="396"/>
      <c r="G80" s="396"/>
      <c r="I80" s="398"/>
      <c r="K80" s="219"/>
      <c r="L80" s="398"/>
      <c r="O80" s="398"/>
    </row>
    <row r="81">
      <c r="A81" s="312"/>
      <c r="B81" s="392"/>
      <c r="C81" s="394"/>
      <c r="F81" s="396"/>
      <c r="G81" s="396"/>
      <c r="I81" s="398"/>
      <c r="K81" s="219"/>
      <c r="L81" s="398"/>
      <c r="O81" s="398"/>
    </row>
    <row r="82">
      <c r="A82" s="312"/>
      <c r="B82" s="392"/>
      <c r="C82" s="394"/>
      <c r="F82" s="396"/>
      <c r="G82" s="396"/>
      <c r="I82" s="398"/>
      <c r="K82" s="219"/>
      <c r="L82" s="398"/>
      <c r="O82" s="398"/>
    </row>
    <row r="83">
      <c r="A83" s="312"/>
      <c r="B83" s="392"/>
      <c r="C83" s="394"/>
      <c r="F83" s="396"/>
      <c r="G83" s="396"/>
      <c r="I83" s="398"/>
      <c r="K83" s="219"/>
      <c r="L83" s="398"/>
      <c r="O83" s="398"/>
    </row>
    <row r="84">
      <c r="A84" s="312"/>
      <c r="B84" s="392"/>
      <c r="C84" s="394"/>
      <c r="F84" s="396"/>
      <c r="G84" s="396"/>
      <c r="I84" s="398"/>
      <c r="K84" s="219"/>
      <c r="L84" s="398"/>
      <c r="O84" s="398"/>
    </row>
    <row r="85">
      <c r="A85" s="312"/>
      <c r="B85" s="392"/>
      <c r="C85" s="394"/>
      <c r="F85" s="396"/>
      <c r="G85" s="396"/>
      <c r="I85" s="398"/>
      <c r="K85" s="219"/>
      <c r="L85" s="398"/>
      <c r="O85" s="398"/>
    </row>
    <row r="86">
      <c r="A86" s="312"/>
      <c r="B86" s="392"/>
      <c r="C86" s="394"/>
      <c r="F86" s="396"/>
      <c r="G86" s="396"/>
      <c r="I86" s="398"/>
      <c r="K86" s="219"/>
      <c r="L86" s="398"/>
      <c r="O86" s="398"/>
    </row>
    <row r="87">
      <c r="A87" s="312"/>
      <c r="B87" s="392"/>
      <c r="C87" s="394"/>
      <c r="F87" s="396"/>
      <c r="G87" s="396"/>
      <c r="I87" s="398"/>
      <c r="K87" s="219"/>
      <c r="L87" s="398"/>
      <c r="O87" s="398"/>
    </row>
    <row r="88">
      <c r="A88" s="312"/>
      <c r="B88" s="392"/>
      <c r="C88" s="394"/>
      <c r="F88" s="396"/>
      <c r="G88" s="396"/>
      <c r="I88" s="398"/>
      <c r="K88" s="219"/>
      <c r="L88" s="398"/>
      <c r="O88" s="398"/>
    </row>
    <row r="89">
      <c r="A89" s="312"/>
      <c r="B89" s="392"/>
      <c r="C89" s="394"/>
      <c r="F89" s="396"/>
      <c r="G89" s="396"/>
      <c r="I89" s="398"/>
      <c r="K89" s="219"/>
      <c r="L89" s="398"/>
      <c r="O89" s="398"/>
    </row>
    <row r="90">
      <c r="A90" s="312"/>
      <c r="B90" s="392"/>
      <c r="C90" s="394"/>
      <c r="F90" s="396"/>
      <c r="G90" s="396"/>
      <c r="I90" s="398"/>
      <c r="K90" s="219"/>
      <c r="L90" s="398"/>
      <c r="O90" s="398"/>
    </row>
    <row r="91">
      <c r="A91" s="312"/>
      <c r="B91" s="392"/>
      <c r="C91" s="394"/>
      <c r="F91" s="396"/>
      <c r="G91" s="396"/>
      <c r="I91" s="398"/>
      <c r="K91" s="219"/>
      <c r="L91" s="398"/>
      <c r="O91" s="398"/>
    </row>
    <row r="92">
      <c r="A92" s="312"/>
      <c r="B92" s="392"/>
      <c r="C92" s="394"/>
      <c r="F92" s="396"/>
      <c r="G92" s="396"/>
      <c r="I92" s="398"/>
      <c r="K92" s="219"/>
      <c r="L92" s="398"/>
      <c r="O92" s="398"/>
    </row>
    <row r="93">
      <c r="A93" s="312"/>
      <c r="B93" s="392"/>
      <c r="C93" s="394"/>
      <c r="F93" s="396"/>
      <c r="G93" s="396"/>
      <c r="I93" s="398"/>
      <c r="K93" s="219"/>
      <c r="L93" s="398"/>
      <c r="O93" s="398"/>
    </row>
    <row r="94">
      <c r="A94" s="312"/>
      <c r="B94" s="392"/>
      <c r="C94" s="394"/>
      <c r="F94" s="396"/>
      <c r="G94" s="396"/>
      <c r="I94" s="398"/>
      <c r="K94" s="219"/>
      <c r="L94" s="398"/>
      <c r="O94" s="398"/>
    </row>
    <row r="95">
      <c r="A95" s="312"/>
      <c r="B95" s="392"/>
      <c r="C95" s="394"/>
      <c r="F95" s="396"/>
      <c r="G95" s="396"/>
      <c r="I95" s="398"/>
      <c r="K95" s="219"/>
      <c r="L95" s="398"/>
      <c r="O95" s="398"/>
    </row>
    <row r="96">
      <c r="A96" s="312"/>
      <c r="B96" s="392"/>
      <c r="C96" s="394"/>
      <c r="F96" s="396"/>
      <c r="G96" s="396"/>
      <c r="I96" s="398"/>
      <c r="K96" s="219"/>
      <c r="L96" s="398"/>
      <c r="O96" s="398"/>
    </row>
    <row r="97">
      <c r="A97" s="312"/>
      <c r="B97" s="392"/>
      <c r="C97" s="394"/>
      <c r="F97" s="396"/>
      <c r="G97" s="396"/>
      <c r="I97" s="398"/>
      <c r="K97" s="219"/>
      <c r="L97" s="398"/>
      <c r="O97" s="398"/>
    </row>
    <row r="98">
      <c r="A98" s="312"/>
      <c r="B98" s="392"/>
      <c r="C98" s="394"/>
      <c r="F98" s="396"/>
      <c r="G98" s="396"/>
      <c r="I98" s="398"/>
      <c r="K98" s="219"/>
      <c r="L98" s="398"/>
      <c r="O98" s="398"/>
    </row>
    <row r="99">
      <c r="A99" s="312"/>
      <c r="B99" s="392"/>
      <c r="C99" s="394"/>
      <c r="F99" s="396"/>
      <c r="G99" s="396"/>
      <c r="I99" s="398"/>
      <c r="K99" s="219"/>
      <c r="L99" s="398"/>
      <c r="O99" s="398"/>
    </row>
    <row r="100">
      <c r="A100" s="312"/>
      <c r="B100" s="392"/>
      <c r="C100" s="394"/>
      <c r="F100" s="396"/>
      <c r="G100" s="396"/>
      <c r="I100" s="398"/>
      <c r="K100" s="219"/>
      <c r="L100" s="398"/>
      <c r="O100" s="398"/>
    </row>
    <row r="101">
      <c r="A101" s="312"/>
      <c r="B101" s="392"/>
      <c r="C101" s="394"/>
      <c r="F101" s="396"/>
      <c r="G101" s="396"/>
      <c r="I101" s="398"/>
      <c r="K101" s="219"/>
      <c r="L101" s="398"/>
      <c r="O101" s="398"/>
    </row>
    <row r="102">
      <c r="A102" s="312"/>
      <c r="B102" s="392"/>
      <c r="C102" s="394"/>
      <c r="F102" s="396"/>
      <c r="G102" s="396"/>
      <c r="I102" s="398"/>
      <c r="K102" s="219"/>
      <c r="L102" s="398"/>
      <c r="O102" s="398"/>
    </row>
    <row r="103">
      <c r="A103" s="312"/>
      <c r="B103" s="392"/>
      <c r="C103" s="394"/>
      <c r="F103" s="396"/>
      <c r="G103" s="396"/>
      <c r="I103" s="398"/>
      <c r="K103" s="219"/>
      <c r="L103" s="398"/>
      <c r="O103" s="398"/>
    </row>
    <row r="104">
      <c r="A104" s="312"/>
      <c r="B104" s="392"/>
      <c r="C104" s="394"/>
      <c r="F104" s="396"/>
      <c r="G104" s="396"/>
      <c r="I104" s="398"/>
      <c r="K104" s="219"/>
      <c r="L104" s="398"/>
      <c r="O104" s="398"/>
    </row>
    <row r="105">
      <c r="A105" s="312"/>
      <c r="B105" s="392"/>
      <c r="C105" s="394"/>
      <c r="F105" s="396"/>
      <c r="G105" s="396"/>
      <c r="I105" s="398"/>
      <c r="K105" s="219"/>
      <c r="L105" s="398"/>
      <c r="O105" s="398"/>
    </row>
    <row r="106">
      <c r="A106" s="312"/>
      <c r="B106" s="392"/>
      <c r="C106" s="394"/>
      <c r="F106" s="396"/>
      <c r="G106" s="396"/>
      <c r="I106" s="398"/>
      <c r="K106" s="219"/>
      <c r="L106" s="398"/>
      <c r="O106" s="398"/>
    </row>
    <row r="107">
      <c r="A107" s="312"/>
      <c r="B107" s="392"/>
      <c r="C107" s="394"/>
      <c r="F107" s="396"/>
      <c r="G107" s="396"/>
      <c r="I107" s="398"/>
      <c r="K107" s="219"/>
      <c r="L107" s="398"/>
      <c r="O107" s="398"/>
    </row>
    <row r="108">
      <c r="A108" s="312"/>
      <c r="B108" s="392"/>
      <c r="C108" s="394"/>
      <c r="F108" s="396"/>
      <c r="G108" s="396"/>
      <c r="I108" s="398"/>
      <c r="K108" s="219"/>
      <c r="L108" s="398"/>
      <c r="O108" s="398"/>
    </row>
    <row r="109">
      <c r="A109" s="312"/>
      <c r="B109" s="392"/>
      <c r="C109" s="394"/>
      <c r="F109" s="396"/>
      <c r="G109" s="396"/>
      <c r="I109" s="398"/>
      <c r="K109" s="219"/>
      <c r="L109" s="398"/>
      <c r="O109" s="398"/>
    </row>
    <row r="110">
      <c r="A110" s="312"/>
      <c r="B110" s="392"/>
      <c r="C110" s="394"/>
      <c r="F110" s="396"/>
      <c r="G110" s="396"/>
      <c r="I110" s="398"/>
      <c r="K110" s="219"/>
      <c r="L110" s="398"/>
      <c r="O110" s="398"/>
    </row>
    <row r="111">
      <c r="A111" s="312"/>
      <c r="B111" s="392"/>
      <c r="C111" s="394"/>
      <c r="F111" s="396"/>
      <c r="G111" s="396"/>
      <c r="I111" s="398"/>
      <c r="K111" s="219"/>
      <c r="L111" s="398"/>
      <c r="O111" s="398"/>
    </row>
    <row r="112">
      <c r="A112" s="312"/>
      <c r="B112" s="392"/>
      <c r="C112" s="394"/>
      <c r="F112" s="396"/>
      <c r="G112" s="396"/>
      <c r="I112" s="398"/>
      <c r="K112" s="219"/>
      <c r="L112" s="398"/>
      <c r="O112" s="398"/>
    </row>
    <row r="113">
      <c r="A113" s="312"/>
      <c r="B113" s="392"/>
      <c r="C113" s="394"/>
      <c r="F113" s="396"/>
      <c r="G113" s="396"/>
      <c r="I113" s="398"/>
      <c r="K113" s="219"/>
      <c r="L113" s="398"/>
      <c r="O113" s="398"/>
    </row>
    <row r="114">
      <c r="A114" s="312"/>
      <c r="B114" s="392"/>
      <c r="C114" s="394"/>
      <c r="F114" s="396"/>
      <c r="G114" s="396"/>
      <c r="I114" s="398"/>
      <c r="K114" s="219"/>
      <c r="L114" s="398"/>
      <c r="O114" s="398"/>
    </row>
    <row r="115">
      <c r="A115" s="312"/>
      <c r="B115" s="392"/>
      <c r="C115" s="394"/>
      <c r="F115" s="396"/>
      <c r="G115" s="396"/>
      <c r="I115" s="398"/>
      <c r="K115" s="219"/>
      <c r="L115" s="398"/>
      <c r="O115" s="398"/>
    </row>
    <row r="116">
      <c r="A116" s="312"/>
      <c r="B116" s="392"/>
      <c r="C116" s="394"/>
      <c r="F116" s="396"/>
      <c r="G116" s="396"/>
      <c r="I116" s="398"/>
      <c r="K116" s="219"/>
      <c r="L116" s="398"/>
      <c r="O116" s="398"/>
    </row>
    <row r="117">
      <c r="A117" s="312"/>
      <c r="B117" s="392"/>
      <c r="C117" s="394"/>
      <c r="F117" s="396"/>
      <c r="G117" s="396"/>
      <c r="I117" s="398"/>
      <c r="K117" s="219"/>
      <c r="L117" s="398"/>
      <c r="O117" s="398"/>
    </row>
    <row r="118">
      <c r="A118" s="312"/>
      <c r="B118" s="392"/>
      <c r="C118" s="394"/>
      <c r="F118" s="396"/>
      <c r="G118" s="396"/>
      <c r="I118" s="398"/>
      <c r="K118" s="219"/>
      <c r="L118" s="398"/>
      <c r="O118" s="398"/>
    </row>
    <row r="119">
      <c r="A119" s="312"/>
      <c r="B119" s="392"/>
      <c r="C119" s="394"/>
      <c r="F119" s="396"/>
      <c r="G119" s="396"/>
      <c r="I119" s="398"/>
      <c r="K119" s="219"/>
      <c r="L119" s="398"/>
      <c r="O119" s="398"/>
    </row>
    <row r="120">
      <c r="A120" s="312"/>
      <c r="B120" s="392"/>
      <c r="C120" s="394"/>
      <c r="F120" s="396"/>
      <c r="G120" s="396"/>
      <c r="I120" s="398"/>
      <c r="K120" s="219"/>
      <c r="L120" s="398"/>
      <c r="O120" s="398"/>
    </row>
    <row r="121">
      <c r="A121" s="312"/>
      <c r="B121" s="392"/>
      <c r="C121" s="394"/>
      <c r="F121" s="396"/>
      <c r="G121" s="396"/>
      <c r="I121" s="398"/>
      <c r="K121" s="219"/>
      <c r="L121" s="398"/>
      <c r="O121" s="398"/>
    </row>
    <row r="122">
      <c r="A122" s="312"/>
      <c r="B122" s="392"/>
      <c r="C122" s="394"/>
      <c r="F122" s="396"/>
      <c r="G122" s="396"/>
      <c r="I122" s="398"/>
      <c r="K122" s="219"/>
      <c r="L122" s="398"/>
      <c r="O122" s="398"/>
    </row>
    <row r="123">
      <c r="A123" s="312"/>
      <c r="B123" s="392"/>
      <c r="C123" s="394"/>
      <c r="F123" s="396"/>
      <c r="G123" s="396"/>
      <c r="I123" s="398"/>
      <c r="K123" s="219"/>
      <c r="L123" s="398"/>
      <c r="O123" s="398"/>
    </row>
    <row r="124">
      <c r="A124" s="312"/>
      <c r="B124" s="392"/>
      <c r="C124" s="394"/>
      <c r="F124" s="396"/>
      <c r="G124" s="396"/>
      <c r="I124" s="398"/>
      <c r="K124" s="219"/>
      <c r="L124" s="398"/>
      <c r="O124" s="398"/>
    </row>
    <row r="125">
      <c r="A125" s="312"/>
      <c r="B125" s="392"/>
      <c r="C125" s="394"/>
      <c r="F125" s="396"/>
      <c r="G125" s="396"/>
      <c r="I125" s="398"/>
      <c r="K125" s="219"/>
      <c r="L125" s="398"/>
      <c r="O125" s="398"/>
    </row>
    <row r="126">
      <c r="A126" s="312"/>
      <c r="B126" s="392"/>
      <c r="C126" s="394"/>
      <c r="F126" s="396"/>
      <c r="G126" s="396"/>
      <c r="I126" s="398"/>
      <c r="K126" s="219"/>
      <c r="L126" s="398"/>
      <c r="O126" s="398"/>
    </row>
    <row r="127">
      <c r="A127" s="312"/>
      <c r="B127" s="392"/>
      <c r="C127" s="394"/>
      <c r="F127" s="396"/>
      <c r="G127" s="396"/>
      <c r="I127" s="398"/>
      <c r="K127" s="219"/>
      <c r="L127" s="398"/>
      <c r="O127" s="398"/>
    </row>
    <row r="128">
      <c r="A128" s="312"/>
      <c r="B128" s="392"/>
      <c r="C128" s="394"/>
      <c r="F128" s="396"/>
      <c r="G128" s="396"/>
      <c r="I128" s="398"/>
      <c r="K128" s="219"/>
      <c r="L128" s="398"/>
      <c r="O128" s="398"/>
    </row>
    <row r="129">
      <c r="A129" s="312"/>
      <c r="B129" s="392"/>
      <c r="C129" s="394"/>
      <c r="F129" s="396"/>
      <c r="G129" s="396"/>
      <c r="I129" s="398"/>
      <c r="K129" s="219"/>
      <c r="L129" s="398"/>
      <c r="O129" s="398"/>
    </row>
    <row r="130">
      <c r="A130" s="312"/>
      <c r="B130" s="392"/>
      <c r="C130" s="394"/>
      <c r="F130" s="396"/>
      <c r="G130" s="396"/>
      <c r="I130" s="398"/>
      <c r="K130" s="219"/>
      <c r="L130" s="398"/>
      <c r="O130" s="398"/>
    </row>
    <row r="131">
      <c r="A131" s="312"/>
      <c r="B131" s="392"/>
      <c r="C131" s="394"/>
      <c r="F131" s="396"/>
      <c r="G131" s="396"/>
      <c r="I131" s="398"/>
      <c r="K131" s="219"/>
      <c r="L131" s="398"/>
      <c r="O131" s="398"/>
    </row>
    <row r="132">
      <c r="A132" s="312"/>
      <c r="B132" s="392"/>
      <c r="C132" s="394"/>
      <c r="F132" s="396"/>
      <c r="G132" s="396"/>
      <c r="I132" s="398"/>
      <c r="K132" s="219"/>
      <c r="L132" s="398"/>
      <c r="O132" s="398"/>
    </row>
    <row r="133">
      <c r="A133" s="312"/>
      <c r="B133" s="392"/>
      <c r="C133" s="394"/>
      <c r="F133" s="396"/>
      <c r="G133" s="396"/>
      <c r="I133" s="398"/>
      <c r="K133" s="219"/>
      <c r="L133" s="398"/>
      <c r="O133" s="398"/>
    </row>
    <row r="134">
      <c r="A134" s="312"/>
      <c r="B134" s="392"/>
      <c r="C134" s="394"/>
      <c r="F134" s="396"/>
      <c r="G134" s="396"/>
      <c r="I134" s="398"/>
      <c r="K134" s="219"/>
      <c r="L134" s="398"/>
      <c r="O134" s="398"/>
    </row>
    <row r="135">
      <c r="A135" s="312"/>
      <c r="B135" s="392"/>
      <c r="C135" s="394"/>
      <c r="F135" s="396"/>
      <c r="G135" s="396"/>
      <c r="I135" s="398"/>
      <c r="K135" s="219"/>
      <c r="L135" s="398"/>
      <c r="O135" s="398"/>
    </row>
    <row r="136">
      <c r="A136" s="312"/>
      <c r="B136" s="392"/>
      <c r="C136" s="394"/>
      <c r="F136" s="396"/>
      <c r="G136" s="396"/>
      <c r="I136" s="398"/>
      <c r="K136" s="219"/>
      <c r="L136" s="398"/>
      <c r="O136" s="398"/>
    </row>
    <row r="137">
      <c r="A137" s="312"/>
      <c r="B137" s="392"/>
      <c r="C137" s="394"/>
      <c r="F137" s="396"/>
      <c r="G137" s="396"/>
      <c r="I137" s="398"/>
      <c r="K137" s="219"/>
      <c r="L137" s="398"/>
      <c r="O137" s="398"/>
    </row>
    <row r="138">
      <c r="A138" s="312"/>
      <c r="B138" s="392"/>
      <c r="C138" s="394"/>
      <c r="F138" s="396"/>
      <c r="G138" s="396"/>
      <c r="I138" s="398"/>
      <c r="K138" s="219"/>
      <c r="L138" s="398"/>
      <c r="O138" s="398"/>
    </row>
    <row r="139">
      <c r="A139" s="312"/>
      <c r="B139" s="392"/>
      <c r="C139" s="394"/>
      <c r="F139" s="396"/>
      <c r="G139" s="396"/>
      <c r="I139" s="398"/>
      <c r="K139" s="219"/>
      <c r="L139" s="398"/>
      <c r="O139" s="398"/>
    </row>
    <row r="140">
      <c r="A140" s="312"/>
      <c r="B140" s="392"/>
      <c r="C140" s="394"/>
      <c r="F140" s="396"/>
      <c r="G140" s="396"/>
      <c r="I140" s="398"/>
      <c r="K140" s="219"/>
      <c r="L140" s="398"/>
      <c r="O140" s="398"/>
    </row>
    <row r="141">
      <c r="A141" s="312"/>
      <c r="B141" s="392"/>
      <c r="C141" s="394"/>
      <c r="F141" s="396"/>
      <c r="G141" s="396"/>
      <c r="I141" s="398"/>
      <c r="K141" s="219"/>
      <c r="L141" s="398"/>
      <c r="O141" s="398"/>
    </row>
    <row r="142">
      <c r="A142" s="312"/>
      <c r="B142" s="392"/>
      <c r="C142" s="394"/>
      <c r="F142" s="396"/>
      <c r="G142" s="396"/>
      <c r="I142" s="398"/>
      <c r="K142" s="219"/>
      <c r="L142" s="398"/>
      <c r="O142" s="398"/>
    </row>
    <row r="143">
      <c r="A143" s="312"/>
      <c r="B143" s="392"/>
      <c r="C143" s="394"/>
      <c r="F143" s="396"/>
      <c r="G143" s="396"/>
      <c r="I143" s="398"/>
      <c r="K143" s="219"/>
      <c r="L143" s="398"/>
      <c r="O143" s="398"/>
    </row>
    <row r="144">
      <c r="A144" s="312"/>
      <c r="B144" s="392"/>
      <c r="C144" s="394"/>
      <c r="F144" s="396"/>
      <c r="G144" s="396"/>
      <c r="I144" s="398"/>
      <c r="K144" s="219"/>
      <c r="L144" s="398"/>
      <c r="O144" s="398"/>
    </row>
    <row r="145">
      <c r="A145" s="312"/>
      <c r="B145" s="392"/>
      <c r="C145" s="394"/>
      <c r="F145" s="396"/>
      <c r="G145" s="396"/>
      <c r="I145" s="398"/>
      <c r="K145" s="219"/>
      <c r="L145" s="398"/>
      <c r="O145" s="398"/>
    </row>
    <row r="146">
      <c r="A146" s="312"/>
      <c r="B146" s="392"/>
      <c r="C146" s="394"/>
      <c r="F146" s="396"/>
      <c r="G146" s="396"/>
      <c r="I146" s="398"/>
      <c r="K146" s="219"/>
      <c r="L146" s="398"/>
      <c r="O146" s="398"/>
    </row>
    <row r="147">
      <c r="A147" s="312"/>
      <c r="B147" s="392"/>
      <c r="C147" s="394"/>
      <c r="F147" s="396"/>
      <c r="G147" s="396"/>
      <c r="I147" s="398"/>
      <c r="K147" s="219"/>
      <c r="L147" s="398"/>
      <c r="O147" s="398"/>
    </row>
    <row r="148">
      <c r="A148" s="312"/>
      <c r="B148" s="392"/>
      <c r="C148" s="394"/>
      <c r="F148" s="396"/>
      <c r="G148" s="396"/>
      <c r="I148" s="398"/>
      <c r="K148" s="219"/>
      <c r="L148" s="398"/>
      <c r="O148" s="398"/>
    </row>
    <row r="149">
      <c r="A149" s="312"/>
      <c r="B149" s="392"/>
      <c r="C149" s="394"/>
      <c r="F149" s="396"/>
      <c r="G149" s="396"/>
      <c r="I149" s="398"/>
      <c r="K149" s="219"/>
      <c r="L149" s="398"/>
      <c r="O149" s="398"/>
    </row>
    <row r="150">
      <c r="A150" s="312"/>
      <c r="B150" s="392"/>
      <c r="C150" s="394"/>
      <c r="F150" s="396"/>
      <c r="G150" s="396"/>
      <c r="I150" s="398"/>
      <c r="K150" s="219"/>
      <c r="L150" s="398"/>
      <c r="O150" s="398"/>
    </row>
    <row r="151">
      <c r="A151" s="312"/>
      <c r="B151" s="392"/>
      <c r="C151" s="394"/>
      <c r="F151" s="396"/>
      <c r="G151" s="396"/>
      <c r="I151" s="398"/>
      <c r="K151" s="219"/>
      <c r="L151" s="398"/>
      <c r="O151" s="398"/>
    </row>
    <row r="152">
      <c r="A152" s="312"/>
      <c r="B152" s="392"/>
      <c r="C152" s="394"/>
      <c r="F152" s="396"/>
      <c r="G152" s="396"/>
      <c r="I152" s="398"/>
      <c r="K152" s="219"/>
      <c r="L152" s="398"/>
      <c r="O152" s="398"/>
    </row>
    <row r="153">
      <c r="A153" s="312"/>
      <c r="B153" s="392"/>
      <c r="C153" s="394"/>
      <c r="F153" s="396"/>
      <c r="G153" s="396"/>
      <c r="I153" s="398"/>
      <c r="K153" s="219"/>
      <c r="L153" s="398"/>
      <c r="O153" s="398"/>
    </row>
    <row r="154">
      <c r="A154" s="312"/>
      <c r="B154" s="392"/>
      <c r="C154" s="394"/>
      <c r="F154" s="396"/>
      <c r="G154" s="396"/>
      <c r="I154" s="398"/>
      <c r="K154" s="219"/>
      <c r="L154" s="398"/>
      <c r="O154" s="398"/>
    </row>
    <row r="155">
      <c r="A155" s="312"/>
      <c r="B155" s="392"/>
      <c r="C155" s="394"/>
      <c r="F155" s="396"/>
      <c r="G155" s="396"/>
      <c r="I155" s="398"/>
      <c r="K155" s="219"/>
      <c r="L155" s="398"/>
      <c r="O155" s="398"/>
    </row>
    <row r="156">
      <c r="A156" s="312"/>
      <c r="B156" s="392"/>
      <c r="C156" s="394"/>
      <c r="F156" s="396"/>
      <c r="G156" s="396"/>
      <c r="I156" s="398"/>
      <c r="K156" s="219"/>
      <c r="L156" s="398"/>
      <c r="O156" s="398"/>
    </row>
    <row r="157">
      <c r="A157" s="312"/>
      <c r="B157" s="392"/>
      <c r="C157" s="394"/>
      <c r="F157" s="396"/>
      <c r="G157" s="396"/>
      <c r="I157" s="398"/>
      <c r="K157" s="219"/>
      <c r="L157" s="398"/>
      <c r="O157" s="398"/>
    </row>
    <row r="158">
      <c r="A158" s="312"/>
      <c r="B158" s="392"/>
      <c r="C158" s="394"/>
      <c r="F158" s="396"/>
      <c r="G158" s="396"/>
      <c r="I158" s="398"/>
      <c r="K158" s="219"/>
      <c r="L158" s="398"/>
      <c r="O158" s="398"/>
    </row>
    <row r="159">
      <c r="A159" s="312"/>
      <c r="B159" s="392"/>
      <c r="C159" s="394"/>
      <c r="F159" s="396"/>
      <c r="G159" s="396"/>
      <c r="I159" s="398"/>
      <c r="K159" s="219"/>
      <c r="L159" s="398"/>
      <c r="O159" s="398"/>
    </row>
    <row r="160">
      <c r="A160" s="312"/>
      <c r="B160" s="392"/>
      <c r="C160" s="394"/>
      <c r="F160" s="396"/>
      <c r="G160" s="396"/>
      <c r="I160" s="398"/>
      <c r="K160" s="219"/>
      <c r="L160" s="398"/>
      <c r="O160" s="398"/>
    </row>
    <row r="161">
      <c r="A161" s="312"/>
      <c r="B161" s="392"/>
      <c r="C161" s="394"/>
      <c r="F161" s="396"/>
      <c r="G161" s="396"/>
      <c r="I161" s="398"/>
      <c r="K161" s="219"/>
      <c r="L161" s="398"/>
      <c r="O161" s="398"/>
    </row>
    <row r="162">
      <c r="A162" s="312"/>
      <c r="B162" s="392"/>
      <c r="C162" s="394"/>
      <c r="F162" s="396"/>
      <c r="G162" s="396"/>
      <c r="I162" s="398"/>
      <c r="K162" s="219"/>
      <c r="L162" s="398"/>
      <c r="O162" s="398"/>
    </row>
    <row r="163">
      <c r="A163" s="312"/>
      <c r="B163" s="392"/>
      <c r="C163" s="394"/>
      <c r="F163" s="396"/>
      <c r="G163" s="396"/>
      <c r="I163" s="398"/>
      <c r="K163" s="219"/>
      <c r="L163" s="398"/>
      <c r="O163" s="398"/>
    </row>
    <row r="164">
      <c r="A164" s="312"/>
      <c r="B164" s="392"/>
      <c r="C164" s="394"/>
      <c r="F164" s="396"/>
      <c r="G164" s="396"/>
      <c r="I164" s="398"/>
      <c r="K164" s="219"/>
      <c r="L164" s="398"/>
      <c r="O164" s="398"/>
    </row>
    <row r="165">
      <c r="A165" s="312"/>
      <c r="B165" s="392"/>
      <c r="C165" s="394"/>
      <c r="F165" s="396"/>
      <c r="G165" s="396"/>
      <c r="I165" s="398"/>
      <c r="K165" s="219"/>
      <c r="L165" s="398"/>
      <c r="O165" s="398"/>
    </row>
    <row r="166">
      <c r="A166" s="312"/>
      <c r="B166" s="392"/>
      <c r="C166" s="394"/>
      <c r="F166" s="396"/>
      <c r="G166" s="396"/>
      <c r="I166" s="398"/>
      <c r="K166" s="219"/>
      <c r="L166" s="398"/>
      <c r="O166" s="398"/>
    </row>
    <row r="167">
      <c r="A167" s="312"/>
      <c r="B167" s="392"/>
      <c r="C167" s="394"/>
      <c r="F167" s="396"/>
      <c r="G167" s="396"/>
      <c r="I167" s="398"/>
      <c r="K167" s="219"/>
      <c r="L167" s="398"/>
      <c r="O167" s="398"/>
    </row>
    <row r="168">
      <c r="A168" s="312"/>
      <c r="B168" s="392"/>
      <c r="C168" s="394"/>
      <c r="F168" s="396"/>
      <c r="G168" s="396"/>
      <c r="I168" s="398"/>
      <c r="K168" s="219"/>
      <c r="L168" s="398"/>
      <c r="O168" s="398"/>
    </row>
    <row r="169">
      <c r="A169" s="312"/>
      <c r="B169" s="392"/>
      <c r="C169" s="394"/>
      <c r="F169" s="396"/>
      <c r="G169" s="396"/>
      <c r="I169" s="398"/>
      <c r="K169" s="219"/>
      <c r="L169" s="398"/>
      <c r="O169" s="398"/>
    </row>
    <row r="170">
      <c r="A170" s="312"/>
      <c r="B170" s="392"/>
      <c r="C170" s="394"/>
      <c r="F170" s="396"/>
      <c r="G170" s="396"/>
      <c r="I170" s="398"/>
      <c r="K170" s="219"/>
      <c r="L170" s="398"/>
      <c r="O170" s="398"/>
    </row>
    <row r="171">
      <c r="A171" s="312"/>
      <c r="B171" s="392"/>
      <c r="C171" s="394"/>
      <c r="F171" s="396"/>
      <c r="G171" s="396"/>
      <c r="I171" s="398"/>
      <c r="K171" s="219"/>
      <c r="L171" s="398"/>
      <c r="O171" s="398"/>
    </row>
    <row r="172">
      <c r="A172" s="312"/>
      <c r="B172" s="392"/>
      <c r="C172" s="394"/>
      <c r="F172" s="396"/>
      <c r="G172" s="396"/>
      <c r="I172" s="398"/>
      <c r="K172" s="219"/>
      <c r="L172" s="398"/>
      <c r="O172" s="398"/>
    </row>
    <row r="173">
      <c r="A173" s="312"/>
      <c r="B173" s="392"/>
      <c r="C173" s="394"/>
      <c r="F173" s="396"/>
      <c r="G173" s="396"/>
      <c r="I173" s="398"/>
      <c r="K173" s="219"/>
      <c r="L173" s="398"/>
      <c r="O173" s="398"/>
    </row>
    <row r="174">
      <c r="A174" s="312"/>
      <c r="B174" s="392"/>
      <c r="C174" s="394"/>
      <c r="F174" s="396"/>
      <c r="G174" s="396"/>
      <c r="I174" s="398"/>
      <c r="K174" s="219"/>
      <c r="L174" s="398"/>
      <c r="O174" s="398"/>
    </row>
    <row r="175">
      <c r="A175" s="312"/>
      <c r="B175" s="392"/>
      <c r="C175" s="394"/>
      <c r="F175" s="396"/>
      <c r="G175" s="396"/>
      <c r="I175" s="398"/>
      <c r="K175" s="219"/>
      <c r="L175" s="398"/>
      <c r="O175" s="398"/>
    </row>
    <row r="176">
      <c r="A176" s="312"/>
      <c r="B176" s="392"/>
      <c r="C176" s="394"/>
      <c r="F176" s="396"/>
      <c r="G176" s="396"/>
      <c r="I176" s="398"/>
      <c r="K176" s="219"/>
      <c r="L176" s="398"/>
      <c r="O176" s="398"/>
    </row>
    <row r="177">
      <c r="A177" s="312"/>
      <c r="B177" s="392"/>
      <c r="C177" s="394"/>
      <c r="F177" s="396"/>
      <c r="G177" s="396"/>
      <c r="I177" s="398"/>
      <c r="K177" s="219"/>
      <c r="L177" s="398"/>
      <c r="O177" s="398"/>
    </row>
    <row r="178">
      <c r="A178" s="312"/>
      <c r="B178" s="392"/>
      <c r="C178" s="394"/>
      <c r="F178" s="396"/>
      <c r="G178" s="396"/>
      <c r="I178" s="398"/>
      <c r="K178" s="219"/>
      <c r="L178" s="398"/>
      <c r="O178" s="398"/>
    </row>
    <row r="179">
      <c r="A179" s="312"/>
      <c r="B179" s="392"/>
      <c r="C179" s="394"/>
      <c r="F179" s="396"/>
      <c r="G179" s="396"/>
      <c r="I179" s="398"/>
      <c r="K179" s="219"/>
      <c r="L179" s="398"/>
      <c r="O179" s="398"/>
    </row>
    <row r="180">
      <c r="A180" s="312"/>
      <c r="B180" s="392"/>
      <c r="C180" s="394"/>
      <c r="F180" s="396"/>
      <c r="G180" s="396"/>
      <c r="I180" s="398"/>
      <c r="K180" s="219"/>
      <c r="L180" s="398"/>
      <c r="O180" s="398"/>
    </row>
    <row r="181">
      <c r="A181" s="312"/>
      <c r="B181" s="392"/>
      <c r="C181" s="394"/>
      <c r="F181" s="396"/>
      <c r="G181" s="396"/>
      <c r="I181" s="398"/>
      <c r="K181" s="219"/>
      <c r="L181" s="398"/>
      <c r="O181" s="398"/>
    </row>
    <row r="182">
      <c r="A182" s="312"/>
      <c r="B182" s="392"/>
      <c r="C182" s="394"/>
      <c r="F182" s="396"/>
      <c r="G182" s="396"/>
      <c r="I182" s="398"/>
      <c r="K182" s="219"/>
      <c r="L182" s="398"/>
      <c r="O182" s="398"/>
    </row>
    <row r="183">
      <c r="A183" s="312"/>
      <c r="B183" s="392"/>
      <c r="C183" s="394"/>
      <c r="F183" s="396"/>
      <c r="G183" s="396"/>
      <c r="I183" s="398"/>
      <c r="K183" s="219"/>
      <c r="L183" s="398"/>
      <c r="O183" s="398"/>
    </row>
    <row r="184">
      <c r="A184" s="312"/>
      <c r="B184" s="392"/>
      <c r="C184" s="394"/>
      <c r="F184" s="396"/>
      <c r="G184" s="396"/>
      <c r="I184" s="398"/>
      <c r="K184" s="219"/>
      <c r="L184" s="398"/>
      <c r="O184" s="398"/>
    </row>
    <row r="185">
      <c r="A185" s="312"/>
      <c r="B185" s="392"/>
      <c r="C185" s="394"/>
      <c r="F185" s="396"/>
      <c r="G185" s="396"/>
      <c r="I185" s="398"/>
      <c r="K185" s="219"/>
      <c r="L185" s="398"/>
      <c r="O185" s="398"/>
    </row>
    <row r="186">
      <c r="A186" s="312"/>
      <c r="B186" s="392"/>
      <c r="C186" s="394"/>
      <c r="F186" s="396"/>
      <c r="G186" s="396"/>
      <c r="I186" s="398"/>
      <c r="K186" s="219"/>
      <c r="L186" s="398"/>
      <c r="O186" s="398"/>
    </row>
    <row r="187">
      <c r="A187" s="312"/>
      <c r="B187" s="392"/>
      <c r="C187" s="394"/>
      <c r="F187" s="396"/>
      <c r="G187" s="396"/>
      <c r="I187" s="398"/>
      <c r="K187" s="219"/>
      <c r="L187" s="398"/>
      <c r="O187" s="398"/>
    </row>
    <row r="188">
      <c r="A188" s="312"/>
      <c r="B188" s="392"/>
      <c r="C188" s="394"/>
      <c r="F188" s="396"/>
      <c r="G188" s="396"/>
      <c r="I188" s="398"/>
      <c r="K188" s="219"/>
      <c r="L188" s="398"/>
      <c r="O188" s="398"/>
    </row>
    <row r="189">
      <c r="A189" s="312"/>
      <c r="B189" s="392"/>
      <c r="C189" s="394"/>
      <c r="F189" s="396"/>
      <c r="G189" s="396"/>
      <c r="I189" s="398"/>
      <c r="K189" s="219"/>
      <c r="L189" s="398"/>
      <c r="O189" s="398"/>
    </row>
    <row r="190">
      <c r="A190" s="312"/>
      <c r="B190" s="392"/>
      <c r="C190" s="394"/>
      <c r="F190" s="396"/>
      <c r="G190" s="396"/>
      <c r="I190" s="398"/>
      <c r="K190" s="219"/>
      <c r="L190" s="398"/>
      <c r="O190" s="398"/>
    </row>
    <row r="191">
      <c r="A191" s="312"/>
      <c r="B191" s="392"/>
      <c r="C191" s="394"/>
      <c r="F191" s="396"/>
      <c r="G191" s="396"/>
      <c r="I191" s="398"/>
      <c r="K191" s="219"/>
      <c r="L191" s="398"/>
      <c r="O191" s="398"/>
    </row>
    <row r="192">
      <c r="A192" s="312"/>
      <c r="B192" s="392"/>
      <c r="C192" s="394"/>
      <c r="F192" s="396"/>
      <c r="G192" s="396"/>
      <c r="I192" s="398"/>
      <c r="K192" s="219"/>
      <c r="L192" s="398"/>
      <c r="O192" s="398"/>
    </row>
    <row r="193">
      <c r="A193" s="312"/>
      <c r="B193" s="392"/>
      <c r="C193" s="394"/>
      <c r="F193" s="396"/>
      <c r="G193" s="396"/>
      <c r="I193" s="398"/>
      <c r="K193" s="219"/>
      <c r="L193" s="398"/>
      <c r="O193" s="398"/>
    </row>
    <row r="194">
      <c r="A194" s="312"/>
      <c r="B194" s="392"/>
      <c r="C194" s="394"/>
      <c r="F194" s="396"/>
      <c r="G194" s="396"/>
      <c r="I194" s="398"/>
      <c r="K194" s="219"/>
      <c r="L194" s="398"/>
      <c r="O194" s="398"/>
    </row>
    <row r="195">
      <c r="A195" s="312"/>
      <c r="B195" s="392"/>
      <c r="C195" s="394"/>
      <c r="F195" s="396"/>
      <c r="G195" s="396"/>
      <c r="I195" s="398"/>
      <c r="K195" s="219"/>
      <c r="L195" s="398"/>
      <c r="O195" s="398"/>
    </row>
    <row r="196">
      <c r="A196" s="312"/>
      <c r="B196" s="392"/>
      <c r="C196" s="394"/>
      <c r="F196" s="396"/>
      <c r="G196" s="396"/>
      <c r="I196" s="398"/>
      <c r="K196" s="219"/>
      <c r="L196" s="398"/>
      <c r="O196" s="398"/>
    </row>
    <row r="197">
      <c r="A197" s="312"/>
      <c r="B197" s="392"/>
      <c r="C197" s="394"/>
      <c r="F197" s="396"/>
      <c r="G197" s="396"/>
      <c r="I197" s="398"/>
      <c r="K197" s="219"/>
      <c r="L197" s="398"/>
      <c r="O197" s="398"/>
    </row>
    <row r="198">
      <c r="A198" s="312"/>
      <c r="B198" s="392"/>
      <c r="C198" s="394"/>
      <c r="F198" s="396"/>
      <c r="G198" s="396"/>
      <c r="I198" s="398"/>
      <c r="K198" s="219"/>
      <c r="L198" s="398"/>
      <c r="O198" s="398"/>
    </row>
    <row r="199">
      <c r="A199" s="312"/>
      <c r="B199" s="392"/>
      <c r="C199" s="394"/>
      <c r="F199" s="396"/>
      <c r="G199" s="396"/>
      <c r="I199" s="398"/>
      <c r="K199" s="219"/>
      <c r="L199" s="398"/>
      <c r="O199" s="398"/>
    </row>
    <row r="200">
      <c r="A200" s="312"/>
      <c r="B200" s="392"/>
      <c r="C200" s="394"/>
      <c r="F200" s="396"/>
      <c r="G200" s="396"/>
      <c r="I200" s="398"/>
      <c r="K200" s="219"/>
      <c r="L200" s="398"/>
      <c r="O200" s="398"/>
    </row>
    <row r="201">
      <c r="A201" s="312"/>
      <c r="B201" s="392"/>
      <c r="C201" s="394"/>
      <c r="F201" s="396"/>
      <c r="G201" s="396"/>
      <c r="I201" s="398"/>
      <c r="K201" s="219"/>
      <c r="L201" s="398"/>
      <c r="O201" s="398"/>
    </row>
    <row r="202">
      <c r="A202" s="312"/>
      <c r="B202" s="392"/>
      <c r="C202" s="394"/>
      <c r="F202" s="396"/>
      <c r="G202" s="396"/>
      <c r="I202" s="398"/>
      <c r="K202" s="219"/>
      <c r="L202" s="398"/>
      <c r="O202" s="398"/>
    </row>
    <row r="203">
      <c r="A203" s="312"/>
      <c r="B203" s="392"/>
      <c r="C203" s="394"/>
      <c r="F203" s="396"/>
      <c r="G203" s="396"/>
      <c r="I203" s="398"/>
      <c r="K203" s="219"/>
      <c r="L203" s="398"/>
      <c r="O203" s="398"/>
    </row>
    <row r="204">
      <c r="A204" s="312"/>
      <c r="B204" s="392"/>
      <c r="C204" s="394"/>
      <c r="F204" s="396"/>
      <c r="G204" s="396"/>
      <c r="I204" s="398"/>
      <c r="K204" s="219"/>
      <c r="L204" s="398"/>
      <c r="O204" s="398"/>
    </row>
    <row r="205">
      <c r="A205" s="312"/>
      <c r="B205" s="392"/>
      <c r="C205" s="394"/>
      <c r="F205" s="396"/>
      <c r="G205" s="396"/>
      <c r="I205" s="398"/>
      <c r="K205" s="219"/>
      <c r="L205" s="398"/>
      <c r="O205" s="398"/>
    </row>
    <row r="206">
      <c r="A206" s="312"/>
      <c r="B206" s="392"/>
      <c r="C206" s="394"/>
      <c r="F206" s="396"/>
      <c r="G206" s="396"/>
      <c r="I206" s="398"/>
      <c r="K206" s="219"/>
      <c r="L206" s="398"/>
      <c r="O206" s="398"/>
    </row>
    <row r="207">
      <c r="A207" s="312"/>
      <c r="B207" s="392"/>
      <c r="C207" s="394"/>
      <c r="F207" s="396"/>
      <c r="G207" s="396"/>
      <c r="I207" s="398"/>
      <c r="K207" s="219"/>
      <c r="L207" s="398"/>
      <c r="O207" s="398"/>
    </row>
    <row r="208">
      <c r="A208" s="312"/>
      <c r="B208" s="392"/>
      <c r="C208" s="394"/>
      <c r="F208" s="396"/>
      <c r="G208" s="396"/>
      <c r="I208" s="398"/>
      <c r="K208" s="219"/>
      <c r="L208" s="398"/>
      <c r="O208" s="398"/>
    </row>
    <row r="209">
      <c r="A209" s="312"/>
      <c r="B209" s="392"/>
      <c r="C209" s="394"/>
      <c r="F209" s="396"/>
      <c r="G209" s="396"/>
      <c r="I209" s="398"/>
      <c r="K209" s="219"/>
      <c r="L209" s="398"/>
      <c r="O209" s="398"/>
    </row>
    <row r="210">
      <c r="A210" s="312"/>
      <c r="B210" s="392"/>
      <c r="C210" s="394"/>
      <c r="F210" s="396"/>
      <c r="G210" s="396"/>
      <c r="I210" s="398"/>
      <c r="K210" s="219"/>
      <c r="L210" s="398"/>
      <c r="O210" s="398"/>
    </row>
    <row r="211">
      <c r="A211" s="312"/>
      <c r="B211" s="392"/>
      <c r="C211" s="394"/>
      <c r="F211" s="396"/>
      <c r="G211" s="396"/>
      <c r="I211" s="398"/>
      <c r="K211" s="219"/>
      <c r="L211" s="398"/>
      <c r="O211" s="398"/>
    </row>
    <row r="212">
      <c r="A212" s="312"/>
      <c r="B212" s="392"/>
      <c r="C212" s="394"/>
      <c r="F212" s="396"/>
      <c r="G212" s="396"/>
      <c r="I212" s="398"/>
      <c r="K212" s="219"/>
      <c r="L212" s="398"/>
      <c r="O212" s="398"/>
    </row>
    <row r="213">
      <c r="A213" s="312"/>
      <c r="B213" s="392"/>
      <c r="C213" s="394"/>
      <c r="F213" s="396"/>
      <c r="G213" s="396"/>
      <c r="I213" s="398"/>
      <c r="K213" s="219"/>
      <c r="L213" s="398"/>
      <c r="O213" s="398"/>
    </row>
    <row r="214">
      <c r="A214" s="312"/>
      <c r="B214" s="392"/>
      <c r="C214" s="394"/>
      <c r="F214" s="396"/>
      <c r="G214" s="396"/>
      <c r="I214" s="398"/>
      <c r="K214" s="219"/>
      <c r="L214" s="398"/>
      <c r="O214" s="398"/>
    </row>
    <row r="215">
      <c r="A215" s="312"/>
      <c r="B215" s="392"/>
      <c r="C215" s="394"/>
      <c r="F215" s="396"/>
      <c r="G215" s="396"/>
      <c r="I215" s="398"/>
      <c r="K215" s="219"/>
      <c r="L215" s="398"/>
      <c r="O215" s="398"/>
    </row>
    <row r="216">
      <c r="A216" s="312"/>
      <c r="B216" s="392"/>
      <c r="C216" s="394"/>
      <c r="F216" s="396"/>
      <c r="G216" s="396"/>
      <c r="I216" s="398"/>
      <c r="K216" s="219"/>
      <c r="L216" s="398"/>
      <c r="O216" s="398"/>
    </row>
    <row r="217">
      <c r="A217" s="312"/>
      <c r="B217" s="392"/>
      <c r="C217" s="394"/>
      <c r="F217" s="396"/>
      <c r="G217" s="396"/>
      <c r="I217" s="398"/>
      <c r="K217" s="219"/>
      <c r="L217" s="398"/>
      <c r="O217" s="398"/>
    </row>
    <row r="218">
      <c r="A218" s="312"/>
      <c r="B218" s="392"/>
      <c r="C218" s="394"/>
      <c r="F218" s="396"/>
      <c r="G218" s="396"/>
      <c r="I218" s="398"/>
      <c r="K218" s="219"/>
      <c r="L218" s="398"/>
      <c r="O218" s="398"/>
    </row>
    <row r="219">
      <c r="A219" s="312"/>
      <c r="B219" s="392"/>
      <c r="C219" s="394"/>
      <c r="F219" s="396"/>
      <c r="G219" s="396"/>
      <c r="I219" s="398"/>
      <c r="K219" s="219"/>
      <c r="L219" s="398"/>
      <c r="O219" s="398"/>
    </row>
    <row r="220">
      <c r="A220" s="312"/>
      <c r="B220" s="392"/>
      <c r="C220" s="394"/>
      <c r="F220" s="396"/>
      <c r="G220" s="396"/>
      <c r="I220" s="398"/>
      <c r="K220" s="219"/>
      <c r="L220" s="398"/>
      <c r="O220" s="398"/>
    </row>
    <row r="221">
      <c r="A221" s="312"/>
      <c r="B221" s="392"/>
      <c r="C221" s="394"/>
      <c r="F221" s="396"/>
      <c r="G221" s="396"/>
      <c r="I221" s="398"/>
      <c r="K221" s="219"/>
      <c r="L221" s="398"/>
      <c r="O221" s="398"/>
    </row>
    <row r="222">
      <c r="A222" s="312"/>
      <c r="B222" s="392"/>
      <c r="C222" s="394"/>
      <c r="F222" s="396"/>
      <c r="G222" s="396"/>
      <c r="I222" s="398"/>
      <c r="K222" s="219"/>
      <c r="L222" s="398"/>
      <c r="O222" s="398"/>
    </row>
    <row r="223">
      <c r="A223" s="312"/>
      <c r="B223" s="392"/>
      <c r="C223" s="394"/>
      <c r="F223" s="396"/>
      <c r="G223" s="396"/>
      <c r="I223" s="398"/>
      <c r="K223" s="219"/>
      <c r="L223" s="398"/>
      <c r="O223" s="398"/>
    </row>
    <row r="224">
      <c r="A224" s="312"/>
      <c r="B224" s="392"/>
      <c r="C224" s="394"/>
      <c r="F224" s="396"/>
      <c r="G224" s="396"/>
      <c r="I224" s="398"/>
      <c r="K224" s="219"/>
      <c r="L224" s="398"/>
      <c r="O224" s="398"/>
    </row>
    <row r="225">
      <c r="A225" s="312"/>
      <c r="B225" s="392"/>
      <c r="C225" s="394"/>
      <c r="F225" s="396"/>
      <c r="G225" s="396"/>
      <c r="I225" s="398"/>
      <c r="K225" s="219"/>
      <c r="L225" s="398"/>
      <c r="O225" s="398"/>
    </row>
    <row r="226">
      <c r="A226" s="312"/>
      <c r="B226" s="392"/>
      <c r="C226" s="394"/>
      <c r="F226" s="396"/>
      <c r="G226" s="396"/>
      <c r="I226" s="398"/>
      <c r="K226" s="219"/>
      <c r="L226" s="398"/>
      <c r="O226" s="398"/>
    </row>
    <row r="227">
      <c r="A227" s="312"/>
      <c r="B227" s="392"/>
      <c r="C227" s="394"/>
      <c r="F227" s="396"/>
      <c r="G227" s="396"/>
      <c r="I227" s="398"/>
      <c r="K227" s="219"/>
      <c r="L227" s="398"/>
      <c r="O227" s="398"/>
    </row>
    <row r="228">
      <c r="A228" s="312"/>
      <c r="B228" s="392"/>
      <c r="C228" s="394"/>
      <c r="F228" s="396"/>
      <c r="G228" s="396"/>
      <c r="I228" s="398"/>
      <c r="K228" s="219"/>
      <c r="L228" s="398"/>
      <c r="O228" s="398"/>
    </row>
    <row r="229">
      <c r="A229" s="312"/>
      <c r="B229" s="392"/>
      <c r="C229" s="394"/>
      <c r="F229" s="396"/>
      <c r="G229" s="396"/>
      <c r="I229" s="398"/>
      <c r="K229" s="219"/>
      <c r="L229" s="398"/>
      <c r="O229" s="398"/>
    </row>
    <row r="230">
      <c r="A230" s="312"/>
      <c r="B230" s="392"/>
      <c r="C230" s="394"/>
      <c r="F230" s="396"/>
      <c r="G230" s="396"/>
      <c r="I230" s="398"/>
      <c r="K230" s="219"/>
      <c r="L230" s="398"/>
      <c r="O230" s="398"/>
    </row>
    <row r="231">
      <c r="A231" s="312"/>
      <c r="B231" s="392"/>
      <c r="C231" s="394"/>
      <c r="F231" s="396"/>
      <c r="G231" s="396"/>
      <c r="I231" s="398"/>
      <c r="K231" s="219"/>
      <c r="L231" s="398"/>
      <c r="O231" s="398"/>
    </row>
    <row r="232">
      <c r="A232" s="312"/>
      <c r="B232" s="392"/>
      <c r="C232" s="394"/>
      <c r="F232" s="396"/>
      <c r="G232" s="396"/>
      <c r="I232" s="398"/>
      <c r="K232" s="219"/>
      <c r="L232" s="398"/>
      <c r="O232" s="398"/>
    </row>
    <row r="233">
      <c r="A233" s="312"/>
      <c r="B233" s="392"/>
      <c r="C233" s="394"/>
      <c r="F233" s="396"/>
      <c r="G233" s="396"/>
      <c r="I233" s="398"/>
      <c r="K233" s="219"/>
      <c r="L233" s="398"/>
      <c r="O233" s="398"/>
    </row>
    <row r="234">
      <c r="A234" s="312"/>
      <c r="B234" s="392"/>
      <c r="C234" s="394"/>
      <c r="F234" s="396"/>
      <c r="G234" s="396"/>
      <c r="I234" s="398"/>
      <c r="K234" s="219"/>
      <c r="L234" s="398"/>
      <c r="O234" s="398"/>
    </row>
    <row r="235">
      <c r="A235" s="312"/>
      <c r="B235" s="392"/>
      <c r="C235" s="394"/>
      <c r="F235" s="396"/>
      <c r="G235" s="396"/>
      <c r="I235" s="398"/>
      <c r="K235" s="219"/>
      <c r="L235" s="398"/>
      <c r="O235" s="398"/>
    </row>
    <row r="236">
      <c r="A236" s="312"/>
      <c r="B236" s="392"/>
      <c r="C236" s="394"/>
      <c r="F236" s="396"/>
      <c r="G236" s="396"/>
      <c r="I236" s="398"/>
      <c r="K236" s="219"/>
      <c r="L236" s="398"/>
      <c r="O236" s="398"/>
    </row>
    <row r="237">
      <c r="A237" s="312"/>
      <c r="B237" s="392"/>
      <c r="C237" s="394"/>
      <c r="F237" s="396"/>
      <c r="G237" s="396"/>
      <c r="I237" s="398"/>
      <c r="K237" s="219"/>
      <c r="L237" s="398"/>
      <c r="O237" s="398"/>
    </row>
    <row r="238">
      <c r="A238" s="312"/>
      <c r="B238" s="392"/>
      <c r="C238" s="394"/>
      <c r="F238" s="396"/>
      <c r="G238" s="396"/>
      <c r="I238" s="398"/>
      <c r="K238" s="219"/>
      <c r="L238" s="398"/>
      <c r="O238" s="398"/>
    </row>
    <row r="239">
      <c r="A239" s="312"/>
      <c r="B239" s="392"/>
      <c r="C239" s="394"/>
      <c r="F239" s="396"/>
      <c r="G239" s="396"/>
      <c r="I239" s="398"/>
      <c r="K239" s="219"/>
      <c r="L239" s="398"/>
      <c r="O239" s="398"/>
    </row>
    <row r="240">
      <c r="A240" s="312"/>
      <c r="B240" s="392"/>
      <c r="C240" s="394"/>
      <c r="F240" s="396"/>
      <c r="G240" s="396"/>
      <c r="I240" s="398"/>
      <c r="K240" s="219"/>
      <c r="L240" s="398"/>
      <c r="O240" s="398"/>
    </row>
    <row r="241">
      <c r="A241" s="312"/>
      <c r="B241" s="392"/>
      <c r="C241" s="394"/>
      <c r="F241" s="396"/>
      <c r="G241" s="396"/>
      <c r="I241" s="398"/>
      <c r="K241" s="219"/>
      <c r="L241" s="398"/>
      <c r="O241" s="398"/>
    </row>
    <row r="242">
      <c r="A242" s="312"/>
      <c r="B242" s="392"/>
      <c r="C242" s="394"/>
      <c r="F242" s="396"/>
      <c r="G242" s="396"/>
      <c r="I242" s="398"/>
      <c r="K242" s="219"/>
      <c r="L242" s="398"/>
      <c r="O242" s="398"/>
    </row>
    <row r="243">
      <c r="A243" s="312"/>
      <c r="B243" s="392"/>
      <c r="C243" s="394"/>
      <c r="F243" s="396"/>
      <c r="G243" s="396"/>
      <c r="I243" s="398"/>
      <c r="K243" s="219"/>
      <c r="L243" s="398"/>
      <c r="O243" s="398"/>
    </row>
    <row r="244">
      <c r="A244" s="312"/>
      <c r="B244" s="392"/>
      <c r="C244" s="394"/>
      <c r="F244" s="396"/>
      <c r="G244" s="396"/>
      <c r="I244" s="398"/>
      <c r="K244" s="219"/>
      <c r="L244" s="398"/>
      <c r="O244" s="398"/>
    </row>
    <row r="245">
      <c r="A245" s="312"/>
      <c r="B245" s="392"/>
      <c r="C245" s="394"/>
      <c r="F245" s="396"/>
      <c r="G245" s="396"/>
      <c r="I245" s="398"/>
      <c r="K245" s="219"/>
      <c r="L245" s="398"/>
      <c r="O245" s="398"/>
    </row>
    <row r="246">
      <c r="A246" s="312"/>
      <c r="B246" s="392"/>
      <c r="C246" s="394"/>
      <c r="F246" s="396"/>
      <c r="G246" s="396"/>
      <c r="I246" s="398"/>
      <c r="K246" s="219"/>
      <c r="L246" s="398"/>
      <c r="O246" s="398"/>
    </row>
    <row r="247">
      <c r="A247" s="312"/>
      <c r="B247" s="392"/>
      <c r="C247" s="394"/>
      <c r="F247" s="396"/>
      <c r="G247" s="396"/>
      <c r="I247" s="398"/>
      <c r="K247" s="219"/>
      <c r="L247" s="398"/>
      <c r="O247" s="398"/>
    </row>
    <row r="248">
      <c r="A248" s="312"/>
      <c r="B248" s="392"/>
      <c r="C248" s="394"/>
      <c r="F248" s="396"/>
      <c r="G248" s="396"/>
      <c r="I248" s="398"/>
      <c r="K248" s="219"/>
      <c r="L248" s="398"/>
      <c r="O248" s="398"/>
    </row>
    <row r="249">
      <c r="A249" s="312"/>
      <c r="B249" s="392"/>
      <c r="C249" s="394"/>
      <c r="F249" s="396"/>
      <c r="G249" s="396"/>
      <c r="I249" s="398"/>
      <c r="K249" s="219"/>
      <c r="L249" s="398"/>
      <c r="O249" s="398"/>
    </row>
    <row r="250">
      <c r="A250" s="312"/>
      <c r="B250" s="392"/>
      <c r="C250" s="394"/>
      <c r="F250" s="396"/>
      <c r="G250" s="396"/>
      <c r="I250" s="398"/>
      <c r="K250" s="219"/>
      <c r="L250" s="398"/>
      <c r="O250" s="398"/>
    </row>
    <row r="251">
      <c r="A251" s="312"/>
      <c r="B251" s="392"/>
      <c r="C251" s="394"/>
      <c r="F251" s="396"/>
      <c r="G251" s="396"/>
      <c r="I251" s="398"/>
      <c r="K251" s="219"/>
      <c r="L251" s="398"/>
      <c r="O251" s="398"/>
    </row>
    <row r="252">
      <c r="A252" s="312"/>
      <c r="B252" s="392"/>
      <c r="C252" s="394"/>
      <c r="F252" s="396"/>
      <c r="G252" s="396"/>
      <c r="I252" s="398"/>
      <c r="K252" s="219"/>
      <c r="L252" s="398"/>
      <c r="O252" s="398"/>
    </row>
    <row r="253">
      <c r="A253" s="312"/>
      <c r="B253" s="392"/>
      <c r="C253" s="394"/>
      <c r="F253" s="396"/>
      <c r="G253" s="396"/>
      <c r="I253" s="398"/>
      <c r="K253" s="219"/>
      <c r="L253" s="398"/>
      <c r="O253" s="398"/>
    </row>
    <row r="254">
      <c r="A254" s="312"/>
      <c r="B254" s="392"/>
      <c r="C254" s="394"/>
      <c r="F254" s="396"/>
      <c r="G254" s="396"/>
      <c r="I254" s="398"/>
      <c r="K254" s="219"/>
      <c r="L254" s="398"/>
      <c r="O254" s="398"/>
    </row>
    <row r="255">
      <c r="A255" s="312"/>
      <c r="B255" s="392"/>
      <c r="C255" s="394"/>
      <c r="F255" s="396"/>
      <c r="G255" s="396"/>
      <c r="I255" s="398"/>
      <c r="K255" s="219"/>
      <c r="L255" s="398"/>
      <c r="O255" s="398"/>
    </row>
    <row r="256">
      <c r="A256" s="312"/>
      <c r="B256" s="392"/>
      <c r="C256" s="394"/>
      <c r="F256" s="396"/>
      <c r="G256" s="396"/>
      <c r="I256" s="398"/>
      <c r="K256" s="219"/>
      <c r="L256" s="398"/>
      <c r="O256" s="398"/>
    </row>
    <row r="257">
      <c r="A257" s="312"/>
      <c r="B257" s="392"/>
      <c r="C257" s="394"/>
      <c r="F257" s="396"/>
      <c r="G257" s="396"/>
      <c r="I257" s="398"/>
      <c r="K257" s="219"/>
      <c r="L257" s="398"/>
      <c r="O257" s="398"/>
    </row>
    <row r="258">
      <c r="A258" s="312"/>
      <c r="B258" s="392"/>
      <c r="C258" s="394"/>
      <c r="F258" s="396"/>
      <c r="G258" s="396"/>
      <c r="I258" s="398"/>
      <c r="K258" s="219"/>
      <c r="L258" s="398"/>
      <c r="O258" s="398"/>
    </row>
    <row r="259">
      <c r="A259" s="312"/>
      <c r="B259" s="392"/>
      <c r="C259" s="394"/>
      <c r="F259" s="396"/>
      <c r="G259" s="396"/>
      <c r="I259" s="398"/>
      <c r="K259" s="219"/>
      <c r="L259" s="398"/>
      <c r="O259" s="398"/>
    </row>
    <row r="260">
      <c r="A260" s="312"/>
      <c r="B260" s="392"/>
      <c r="C260" s="394"/>
      <c r="F260" s="396"/>
      <c r="G260" s="396"/>
      <c r="I260" s="398"/>
      <c r="K260" s="219"/>
      <c r="L260" s="398"/>
      <c r="O260" s="398"/>
    </row>
    <row r="261">
      <c r="A261" s="312"/>
      <c r="B261" s="392"/>
      <c r="C261" s="394"/>
      <c r="F261" s="396"/>
      <c r="G261" s="396"/>
      <c r="I261" s="398"/>
      <c r="K261" s="219"/>
      <c r="L261" s="398"/>
      <c r="O261" s="398"/>
    </row>
    <row r="262">
      <c r="A262" s="312"/>
      <c r="B262" s="392"/>
      <c r="C262" s="394"/>
      <c r="F262" s="396"/>
      <c r="G262" s="396"/>
      <c r="I262" s="398"/>
      <c r="K262" s="219"/>
      <c r="L262" s="398"/>
      <c r="O262" s="398"/>
    </row>
    <row r="263">
      <c r="A263" s="312"/>
      <c r="B263" s="392"/>
      <c r="C263" s="394"/>
      <c r="F263" s="396"/>
      <c r="G263" s="396"/>
      <c r="I263" s="398"/>
      <c r="K263" s="219"/>
      <c r="L263" s="398"/>
      <c r="O263" s="398"/>
    </row>
    <row r="264">
      <c r="A264" s="312"/>
      <c r="B264" s="392"/>
      <c r="C264" s="394"/>
      <c r="F264" s="396"/>
      <c r="G264" s="396"/>
      <c r="I264" s="398"/>
      <c r="K264" s="219"/>
      <c r="L264" s="398"/>
      <c r="O264" s="398"/>
    </row>
    <row r="265">
      <c r="A265" s="312"/>
      <c r="B265" s="392"/>
      <c r="C265" s="394"/>
      <c r="F265" s="396"/>
      <c r="G265" s="396"/>
      <c r="I265" s="398"/>
      <c r="K265" s="219"/>
      <c r="L265" s="398"/>
      <c r="O265" s="398"/>
    </row>
    <row r="266">
      <c r="A266" s="312"/>
      <c r="B266" s="392"/>
      <c r="C266" s="394"/>
      <c r="F266" s="396"/>
      <c r="G266" s="396"/>
      <c r="I266" s="398"/>
      <c r="K266" s="219"/>
      <c r="L266" s="398"/>
      <c r="O266" s="398"/>
    </row>
    <row r="267">
      <c r="A267" s="312"/>
      <c r="B267" s="392"/>
      <c r="C267" s="394"/>
      <c r="F267" s="396"/>
      <c r="G267" s="396"/>
      <c r="I267" s="398"/>
      <c r="K267" s="219"/>
      <c r="L267" s="398"/>
      <c r="O267" s="398"/>
    </row>
    <row r="268">
      <c r="A268" s="312"/>
      <c r="B268" s="392"/>
      <c r="C268" s="394"/>
      <c r="F268" s="396"/>
      <c r="G268" s="396"/>
      <c r="I268" s="398"/>
      <c r="K268" s="219"/>
      <c r="L268" s="398"/>
      <c r="O268" s="398"/>
    </row>
    <row r="269">
      <c r="A269" s="312"/>
      <c r="B269" s="392"/>
      <c r="C269" s="394"/>
      <c r="F269" s="396"/>
      <c r="G269" s="396"/>
      <c r="I269" s="398"/>
      <c r="K269" s="219"/>
      <c r="L269" s="398"/>
      <c r="O269" s="398"/>
    </row>
    <row r="270">
      <c r="A270" s="312"/>
      <c r="B270" s="392"/>
      <c r="C270" s="394"/>
      <c r="F270" s="396"/>
      <c r="G270" s="396"/>
      <c r="I270" s="398"/>
      <c r="K270" s="219"/>
      <c r="L270" s="398"/>
      <c r="O270" s="398"/>
    </row>
    <row r="271">
      <c r="A271" s="312"/>
      <c r="B271" s="392"/>
      <c r="C271" s="394"/>
      <c r="F271" s="396"/>
      <c r="G271" s="396"/>
      <c r="I271" s="398"/>
      <c r="K271" s="219"/>
      <c r="L271" s="398"/>
      <c r="O271" s="398"/>
    </row>
    <row r="272">
      <c r="A272" s="312"/>
      <c r="B272" s="392"/>
      <c r="C272" s="394"/>
      <c r="F272" s="396"/>
      <c r="G272" s="396"/>
      <c r="I272" s="398"/>
      <c r="K272" s="219"/>
      <c r="L272" s="398"/>
      <c r="O272" s="398"/>
    </row>
    <row r="273">
      <c r="A273" s="312"/>
      <c r="B273" s="392"/>
      <c r="C273" s="394"/>
      <c r="F273" s="396"/>
      <c r="G273" s="396"/>
      <c r="I273" s="398"/>
      <c r="K273" s="219"/>
      <c r="L273" s="398"/>
      <c r="O273" s="398"/>
    </row>
    <row r="274">
      <c r="A274" s="312"/>
      <c r="B274" s="392"/>
      <c r="C274" s="394"/>
      <c r="F274" s="396"/>
      <c r="G274" s="396"/>
      <c r="I274" s="398"/>
      <c r="K274" s="219"/>
      <c r="L274" s="398"/>
      <c r="O274" s="398"/>
    </row>
    <row r="275">
      <c r="A275" s="312"/>
      <c r="B275" s="392"/>
      <c r="C275" s="394"/>
      <c r="F275" s="396"/>
      <c r="G275" s="396"/>
      <c r="I275" s="398"/>
      <c r="K275" s="219"/>
      <c r="L275" s="398"/>
      <c r="O275" s="398"/>
    </row>
    <row r="276">
      <c r="A276" s="312"/>
      <c r="B276" s="392"/>
      <c r="C276" s="394"/>
      <c r="F276" s="396"/>
      <c r="G276" s="396"/>
      <c r="I276" s="398"/>
      <c r="K276" s="219"/>
      <c r="L276" s="398"/>
      <c r="O276" s="398"/>
    </row>
    <row r="277">
      <c r="A277" s="312"/>
      <c r="B277" s="392"/>
      <c r="C277" s="394"/>
      <c r="F277" s="396"/>
      <c r="G277" s="396"/>
      <c r="I277" s="398"/>
      <c r="K277" s="219"/>
      <c r="L277" s="398"/>
      <c r="O277" s="398"/>
    </row>
    <row r="278">
      <c r="A278" s="312"/>
      <c r="B278" s="392"/>
      <c r="C278" s="394"/>
      <c r="F278" s="396"/>
      <c r="G278" s="396"/>
      <c r="I278" s="398"/>
      <c r="K278" s="219"/>
      <c r="L278" s="398"/>
      <c r="O278" s="398"/>
    </row>
    <row r="279">
      <c r="A279" s="312"/>
      <c r="B279" s="392"/>
      <c r="C279" s="394"/>
      <c r="F279" s="396"/>
      <c r="G279" s="396"/>
      <c r="I279" s="398"/>
      <c r="K279" s="219"/>
      <c r="L279" s="398"/>
      <c r="O279" s="398"/>
    </row>
    <row r="280">
      <c r="A280" s="312"/>
      <c r="B280" s="392"/>
      <c r="C280" s="394"/>
      <c r="F280" s="396"/>
      <c r="G280" s="396"/>
      <c r="I280" s="398"/>
      <c r="K280" s="219"/>
      <c r="L280" s="398"/>
      <c r="O280" s="398"/>
    </row>
    <row r="281">
      <c r="A281" s="312"/>
      <c r="B281" s="392"/>
      <c r="C281" s="394"/>
      <c r="F281" s="396"/>
      <c r="G281" s="396"/>
      <c r="I281" s="398"/>
      <c r="K281" s="219"/>
      <c r="L281" s="398"/>
      <c r="O281" s="398"/>
    </row>
    <row r="282">
      <c r="A282" s="312"/>
      <c r="B282" s="392"/>
      <c r="C282" s="394"/>
      <c r="F282" s="396"/>
      <c r="G282" s="396"/>
      <c r="I282" s="398"/>
      <c r="K282" s="219"/>
      <c r="L282" s="398"/>
      <c r="O282" s="398"/>
    </row>
    <row r="283">
      <c r="A283" s="312"/>
      <c r="B283" s="392"/>
      <c r="C283" s="394"/>
      <c r="F283" s="396"/>
      <c r="G283" s="396"/>
      <c r="I283" s="398"/>
      <c r="K283" s="219"/>
      <c r="L283" s="398"/>
      <c r="O283" s="398"/>
    </row>
    <row r="284">
      <c r="A284" s="312"/>
      <c r="B284" s="392"/>
      <c r="C284" s="394"/>
      <c r="F284" s="396"/>
      <c r="G284" s="396"/>
      <c r="I284" s="398"/>
      <c r="K284" s="219"/>
      <c r="L284" s="398"/>
      <c r="O284" s="398"/>
    </row>
    <row r="285">
      <c r="A285" s="312"/>
      <c r="B285" s="392"/>
      <c r="C285" s="394"/>
      <c r="F285" s="396"/>
      <c r="G285" s="396"/>
      <c r="I285" s="398"/>
      <c r="K285" s="219"/>
      <c r="L285" s="398"/>
      <c r="O285" s="398"/>
    </row>
    <row r="286">
      <c r="A286" s="312"/>
      <c r="B286" s="392"/>
      <c r="C286" s="394"/>
      <c r="F286" s="396"/>
      <c r="G286" s="396"/>
      <c r="I286" s="398"/>
      <c r="K286" s="219"/>
      <c r="L286" s="398"/>
      <c r="O286" s="398"/>
    </row>
    <row r="287">
      <c r="A287" s="312"/>
      <c r="B287" s="392"/>
      <c r="C287" s="394"/>
      <c r="F287" s="396"/>
      <c r="G287" s="396"/>
      <c r="I287" s="398"/>
      <c r="K287" s="219"/>
      <c r="L287" s="398"/>
      <c r="O287" s="398"/>
    </row>
    <row r="288">
      <c r="A288" s="312"/>
      <c r="B288" s="392"/>
      <c r="C288" s="394"/>
      <c r="F288" s="396"/>
      <c r="G288" s="396"/>
      <c r="I288" s="398"/>
      <c r="K288" s="219"/>
      <c r="L288" s="398"/>
      <c r="O288" s="398"/>
    </row>
    <row r="289">
      <c r="A289" s="312"/>
      <c r="B289" s="392"/>
      <c r="C289" s="394"/>
      <c r="F289" s="396"/>
      <c r="G289" s="396"/>
      <c r="I289" s="398"/>
      <c r="K289" s="219"/>
      <c r="L289" s="398"/>
      <c r="O289" s="398"/>
    </row>
    <row r="290">
      <c r="A290" s="312"/>
      <c r="B290" s="392"/>
      <c r="C290" s="394"/>
      <c r="F290" s="396"/>
      <c r="G290" s="396"/>
      <c r="I290" s="398"/>
      <c r="K290" s="219"/>
      <c r="L290" s="398"/>
      <c r="O290" s="398"/>
    </row>
    <row r="291">
      <c r="A291" s="312"/>
      <c r="B291" s="392"/>
      <c r="C291" s="394"/>
      <c r="F291" s="396"/>
      <c r="G291" s="396"/>
      <c r="I291" s="398"/>
      <c r="K291" s="219"/>
      <c r="L291" s="398"/>
      <c r="O291" s="398"/>
    </row>
    <row r="292">
      <c r="A292" s="312"/>
      <c r="B292" s="392"/>
      <c r="C292" s="394"/>
      <c r="F292" s="396"/>
      <c r="G292" s="396"/>
      <c r="I292" s="398"/>
      <c r="K292" s="219"/>
      <c r="L292" s="398"/>
      <c r="O292" s="398"/>
    </row>
    <row r="293">
      <c r="A293" s="312"/>
      <c r="B293" s="392"/>
      <c r="C293" s="394"/>
      <c r="F293" s="396"/>
      <c r="G293" s="396"/>
      <c r="I293" s="398"/>
      <c r="K293" s="219"/>
      <c r="L293" s="398"/>
      <c r="O293" s="398"/>
    </row>
    <row r="294">
      <c r="A294" s="312"/>
      <c r="B294" s="392"/>
      <c r="C294" s="394"/>
      <c r="F294" s="396"/>
      <c r="G294" s="396"/>
      <c r="I294" s="398"/>
      <c r="K294" s="219"/>
      <c r="L294" s="398"/>
      <c r="O294" s="398"/>
    </row>
    <row r="295">
      <c r="A295" s="312"/>
      <c r="B295" s="392"/>
      <c r="C295" s="394"/>
      <c r="F295" s="396"/>
      <c r="G295" s="396"/>
      <c r="I295" s="398"/>
      <c r="K295" s="219"/>
      <c r="L295" s="398"/>
      <c r="O295" s="398"/>
    </row>
    <row r="296">
      <c r="A296" s="312"/>
      <c r="B296" s="392"/>
      <c r="C296" s="394"/>
      <c r="F296" s="396"/>
      <c r="G296" s="396"/>
      <c r="I296" s="398"/>
      <c r="K296" s="219"/>
      <c r="L296" s="398"/>
      <c r="O296" s="398"/>
    </row>
    <row r="297">
      <c r="A297" s="312"/>
      <c r="B297" s="392"/>
      <c r="C297" s="394"/>
      <c r="F297" s="396"/>
      <c r="G297" s="396"/>
      <c r="I297" s="398"/>
      <c r="K297" s="219"/>
      <c r="L297" s="398"/>
      <c r="O297" s="398"/>
    </row>
    <row r="298">
      <c r="A298" s="312"/>
      <c r="B298" s="392"/>
      <c r="C298" s="394"/>
      <c r="F298" s="396"/>
      <c r="G298" s="396"/>
      <c r="I298" s="398"/>
      <c r="K298" s="219"/>
      <c r="L298" s="398"/>
      <c r="O298" s="398"/>
    </row>
    <row r="299">
      <c r="A299" s="312"/>
      <c r="B299" s="392"/>
      <c r="C299" s="394"/>
      <c r="F299" s="396"/>
      <c r="G299" s="396"/>
      <c r="I299" s="398"/>
      <c r="K299" s="219"/>
      <c r="L299" s="398"/>
      <c r="O299" s="398"/>
    </row>
    <row r="300">
      <c r="A300" s="312"/>
      <c r="B300" s="392"/>
      <c r="C300" s="394"/>
      <c r="F300" s="396"/>
      <c r="G300" s="396"/>
      <c r="I300" s="398"/>
      <c r="K300" s="219"/>
      <c r="L300" s="398"/>
      <c r="O300" s="398"/>
    </row>
    <row r="301">
      <c r="A301" s="312"/>
      <c r="B301" s="392"/>
      <c r="C301" s="394"/>
      <c r="F301" s="396"/>
      <c r="G301" s="396"/>
      <c r="I301" s="398"/>
      <c r="K301" s="219"/>
      <c r="L301" s="398"/>
      <c r="O301" s="398"/>
    </row>
    <row r="302">
      <c r="A302" s="312"/>
      <c r="B302" s="392"/>
      <c r="C302" s="394"/>
      <c r="F302" s="396"/>
      <c r="G302" s="396"/>
      <c r="I302" s="398"/>
      <c r="K302" s="219"/>
      <c r="L302" s="398"/>
      <c r="O302" s="398"/>
    </row>
    <row r="303">
      <c r="A303" s="312"/>
      <c r="B303" s="392"/>
      <c r="C303" s="394"/>
      <c r="F303" s="396"/>
      <c r="G303" s="396"/>
      <c r="I303" s="398"/>
      <c r="K303" s="219"/>
      <c r="L303" s="398"/>
      <c r="O303" s="398"/>
    </row>
    <row r="304">
      <c r="A304" s="312"/>
      <c r="B304" s="392"/>
      <c r="C304" s="394"/>
      <c r="F304" s="396"/>
      <c r="G304" s="396"/>
      <c r="I304" s="398"/>
      <c r="K304" s="219"/>
      <c r="L304" s="398"/>
      <c r="O304" s="398"/>
    </row>
    <row r="305">
      <c r="A305" s="312"/>
      <c r="B305" s="392"/>
      <c r="C305" s="394"/>
      <c r="F305" s="396"/>
      <c r="G305" s="396"/>
      <c r="I305" s="398"/>
      <c r="K305" s="219"/>
      <c r="L305" s="398"/>
      <c r="O305" s="398"/>
    </row>
    <row r="306">
      <c r="A306" s="312"/>
      <c r="B306" s="392"/>
      <c r="C306" s="394"/>
      <c r="F306" s="396"/>
      <c r="G306" s="396"/>
      <c r="I306" s="398"/>
      <c r="K306" s="219"/>
      <c r="L306" s="398"/>
      <c r="O306" s="398"/>
    </row>
    <row r="307">
      <c r="A307" s="312"/>
      <c r="B307" s="392"/>
      <c r="C307" s="394"/>
      <c r="F307" s="396"/>
      <c r="G307" s="396"/>
      <c r="I307" s="398"/>
      <c r="K307" s="219"/>
      <c r="L307" s="398"/>
      <c r="O307" s="398"/>
    </row>
    <row r="308">
      <c r="A308" s="312"/>
      <c r="B308" s="392"/>
      <c r="C308" s="394"/>
      <c r="F308" s="396"/>
      <c r="G308" s="396"/>
      <c r="I308" s="398"/>
      <c r="K308" s="219"/>
      <c r="L308" s="398"/>
      <c r="O308" s="398"/>
    </row>
    <row r="309">
      <c r="A309" s="312"/>
      <c r="B309" s="392"/>
      <c r="C309" s="394"/>
      <c r="F309" s="396"/>
      <c r="G309" s="396"/>
      <c r="I309" s="398"/>
      <c r="K309" s="219"/>
      <c r="L309" s="398"/>
      <c r="O309" s="398"/>
    </row>
    <row r="310">
      <c r="A310" s="312"/>
      <c r="B310" s="392"/>
      <c r="C310" s="394"/>
      <c r="F310" s="396"/>
      <c r="G310" s="396"/>
      <c r="I310" s="398"/>
      <c r="K310" s="219"/>
      <c r="L310" s="398"/>
      <c r="O310" s="398"/>
    </row>
    <row r="311">
      <c r="A311" s="312"/>
      <c r="B311" s="392"/>
      <c r="C311" s="394"/>
      <c r="F311" s="396"/>
      <c r="G311" s="396"/>
      <c r="I311" s="398"/>
      <c r="K311" s="219"/>
      <c r="L311" s="398"/>
      <c r="O311" s="398"/>
    </row>
    <row r="312">
      <c r="A312" s="312"/>
      <c r="B312" s="392"/>
      <c r="C312" s="394"/>
      <c r="F312" s="396"/>
      <c r="G312" s="396"/>
      <c r="I312" s="398"/>
      <c r="K312" s="219"/>
      <c r="L312" s="398"/>
      <c r="O312" s="398"/>
    </row>
    <row r="313">
      <c r="A313" s="312"/>
      <c r="B313" s="392"/>
      <c r="C313" s="394"/>
      <c r="F313" s="396"/>
      <c r="G313" s="396"/>
      <c r="I313" s="398"/>
      <c r="K313" s="219"/>
      <c r="L313" s="398"/>
      <c r="O313" s="398"/>
    </row>
    <row r="314">
      <c r="A314" s="312"/>
      <c r="B314" s="392"/>
      <c r="C314" s="394"/>
      <c r="F314" s="396"/>
      <c r="G314" s="396"/>
      <c r="I314" s="398"/>
      <c r="K314" s="219"/>
      <c r="L314" s="398"/>
      <c r="O314" s="398"/>
    </row>
    <row r="315">
      <c r="A315" s="312"/>
      <c r="B315" s="392"/>
      <c r="C315" s="394"/>
      <c r="F315" s="396"/>
      <c r="G315" s="396"/>
      <c r="I315" s="398"/>
      <c r="K315" s="219"/>
      <c r="L315" s="398"/>
      <c r="O315" s="398"/>
    </row>
    <row r="316">
      <c r="A316" s="312"/>
      <c r="B316" s="392"/>
      <c r="C316" s="394"/>
      <c r="F316" s="396"/>
      <c r="G316" s="396"/>
      <c r="I316" s="398"/>
      <c r="K316" s="219"/>
      <c r="L316" s="398"/>
      <c r="O316" s="398"/>
    </row>
    <row r="317">
      <c r="A317" s="312"/>
      <c r="B317" s="392"/>
      <c r="C317" s="394"/>
      <c r="F317" s="396"/>
      <c r="G317" s="396"/>
      <c r="I317" s="398"/>
      <c r="K317" s="219"/>
      <c r="L317" s="398"/>
      <c r="O317" s="398"/>
    </row>
    <row r="318">
      <c r="A318" s="312"/>
      <c r="B318" s="392"/>
      <c r="C318" s="394"/>
      <c r="F318" s="396"/>
      <c r="G318" s="396"/>
      <c r="I318" s="398"/>
      <c r="K318" s="219"/>
      <c r="L318" s="398"/>
      <c r="O318" s="398"/>
    </row>
    <row r="319">
      <c r="A319" s="312"/>
      <c r="B319" s="392"/>
      <c r="C319" s="394"/>
      <c r="F319" s="396"/>
      <c r="G319" s="396"/>
      <c r="I319" s="398"/>
      <c r="K319" s="219"/>
      <c r="L319" s="398"/>
      <c r="O319" s="398"/>
    </row>
    <row r="320">
      <c r="A320" s="312"/>
      <c r="B320" s="392"/>
      <c r="C320" s="394"/>
      <c r="F320" s="396"/>
      <c r="G320" s="396"/>
      <c r="I320" s="398"/>
      <c r="K320" s="219"/>
      <c r="L320" s="398"/>
      <c r="O320" s="398"/>
    </row>
    <row r="321">
      <c r="A321" s="312"/>
      <c r="B321" s="392"/>
      <c r="C321" s="394"/>
      <c r="F321" s="396"/>
      <c r="G321" s="396"/>
      <c r="I321" s="398"/>
      <c r="K321" s="219"/>
      <c r="L321" s="398"/>
      <c r="O321" s="398"/>
    </row>
    <row r="322">
      <c r="A322" s="312"/>
      <c r="B322" s="392"/>
      <c r="C322" s="394"/>
      <c r="F322" s="396"/>
      <c r="G322" s="396"/>
      <c r="I322" s="398"/>
      <c r="K322" s="219"/>
      <c r="L322" s="398"/>
      <c r="O322" s="398"/>
    </row>
    <row r="323">
      <c r="A323" s="312"/>
      <c r="B323" s="392"/>
      <c r="C323" s="394"/>
      <c r="F323" s="396"/>
      <c r="G323" s="396"/>
      <c r="I323" s="398"/>
      <c r="K323" s="219"/>
      <c r="L323" s="398"/>
      <c r="O323" s="398"/>
    </row>
    <row r="324">
      <c r="A324" s="312"/>
      <c r="B324" s="392"/>
      <c r="C324" s="394"/>
      <c r="F324" s="396"/>
      <c r="G324" s="396"/>
      <c r="I324" s="398"/>
      <c r="K324" s="219"/>
      <c r="L324" s="398"/>
      <c r="O324" s="398"/>
    </row>
    <row r="325">
      <c r="A325" s="312"/>
      <c r="B325" s="392"/>
      <c r="C325" s="394"/>
      <c r="F325" s="396"/>
      <c r="G325" s="396"/>
      <c r="I325" s="398"/>
      <c r="K325" s="219"/>
      <c r="L325" s="398"/>
      <c r="O325" s="398"/>
    </row>
    <row r="326">
      <c r="A326" s="312"/>
      <c r="B326" s="392"/>
      <c r="C326" s="394"/>
      <c r="F326" s="396"/>
      <c r="G326" s="396"/>
      <c r="I326" s="398"/>
      <c r="K326" s="219"/>
      <c r="L326" s="398"/>
      <c r="O326" s="398"/>
    </row>
    <row r="327">
      <c r="A327" s="312"/>
      <c r="B327" s="392"/>
      <c r="C327" s="394"/>
      <c r="F327" s="396"/>
      <c r="G327" s="396"/>
      <c r="I327" s="398"/>
      <c r="K327" s="219"/>
      <c r="L327" s="398"/>
      <c r="O327" s="398"/>
    </row>
    <row r="328">
      <c r="A328" s="312"/>
      <c r="B328" s="392"/>
      <c r="C328" s="394"/>
      <c r="F328" s="396"/>
      <c r="G328" s="396"/>
      <c r="I328" s="398"/>
      <c r="K328" s="219"/>
      <c r="L328" s="398"/>
      <c r="O328" s="398"/>
    </row>
    <row r="329">
      <c r="A329" s="312"/>
      <c r="B329" s="392"/>
      <c r="C329" s="394"/>
      <c r="F329" s="396"/>
      <c r="G329" s="396"/>
      <c r="I329" s="398"/>
      <c r="K329" s="219"/>
      <c r="L329" s="398"/>
      <c r="O329" s="398"/>
    </row>
    <row r="330">
      <c r="A330" s="312"/>
      <c r="B330" s="392"/>
      <c r="C330" s="394"/>
      <c r="F330" s="396"/>
      <c r="G330" s="396"/>
      <c r="I330" s="398"/>
      <c r="K330" s="219"/>
      <c r="L330" s="398"/>
      <c r="O330" s="398"/>
    </row>
    <row r="331">
      <c r="A331" s="312"/>
      <c r="B331" s="392"/>
      <c r="C331" s="394"/>
      <c r="F331" s="396"/>
      <c r="G331" s="396"/>
      <c r="I331" s="398"/>
      <c r="K331" s="219"/>
      <c r="L331" s="398"/>
      <c r="O331" s="398"/>
    </row>
    <row r="332">
      <c r="A332" s="312"/>
      <c r="B332" s="392"/>
      <c r="C332" s="394"/>
      <c r="F332" s="396"/>
      <c r="G332" s="396"/>
      <c r="I332" s="398"/>
      <c r="K332" s="219"/>
      <c r="L332" s="398"/>
      <c r="O332" s="398"/>
    </row>
    <row r="333">
      <c r="A333" s="312"/>
      <c r="B333" s="392"/>
      <c r="C333" s="394"/>
      <c r="F333" s="396"/>
      <c r="G333" s="396"/>
      <c r="I333" s="398"/>
      <c r="K333" s="219"/>
      <c r="L333" s="398"/>
      <c r="O333" s="398"/>
    </row>
    <row r="334">
      <c r="A334" s="312"/>
      <c r="B334" s="392"/>
      <c r="C334" s="394"/>
      <c r="F334" s="396"/>
      <c r="G334" s="396"/>
      <c r="I334" s="398"/>
      <c r="K334" s="219"/>
      <c r="L334" s="398"/>
      <c r="O334" s="398"/>
    </row>
    <row r="335">
      <c r="A335" s="312"/>
      <c r="B335" s="392"/>
      <c r="C335" s="394"/>
      <c r="F335" s="396"/>
      <c r="G335" s="396"/>
      <c r="I335" s="398"/>
      <c r="K335" s="219"/>
      <c r="L335" s="398"/>
      <c r="O335" s="398"/>
    </row>
    <row r="336">
      <c r="A336" s="312"/>
      <c r="B336" s="392"/>
      <c r="C336" s="394"/>
      <c r="F336" s="396"/>
      <c r="G336" s="396"/>
      <c r="I336" s="398"/>
      <c r="K336" s="219"/>
      <c r="L336" s="398"/>
      <c r="O336" s="398"/>
    </row>
    <row r="337">
      <c r="A337" s="312"/>
      <c r="B337" s="392"/>
      <c r="C337" s="394"/>
      <c r="F337" s="396"/>
      <c r="G337" s="396"/>
      <c r="I337" s="398"/>
      <c r="K337" s="219"/>
      <c r="L337" s="398"/>
      <c r="O337" s="398"/>
    </row>
    <row r="338">
      <c r="A338" s="312"/>
      <c r="B338" s="392"/>
      <c r="C338" s="394"/>
      <c r="F338" s="396"/>
      <c r="G338" s="396"/>
      <c r="I338" s="398"/>
      <c r="K338" s="219"/>
      <c r="L338" s="398"/>
      <c r="O338" s="398"/>
    </row>
    <row r="339">
      <c r="A339" s="312"/>
      <c r="B339" s="392"/>
      <c r="C339" s="394"/>
      <c r="F339" s="396"/>
      <c r="G339" s="396"/>
      <c r="I339" s="398"/>
      <c r="K339" s="219"/>
      <c r="L339" s="398"/>
      <c r="O339" s="398"/>
    </row>
    <row r="340">
      <c r="A340" s="312"/>
      <c r="B340" s="392"/>
      <c r="C340" s="394"/>
      <c r="F340" s="396"/>
      <c r="G340" s="396"/>
      <c r="I340" s="398"/>
      <c r="K340" s="219"/>
      <c r="L340" s="398"/>
      <c r="O340" s="398"/>
    </row>
    <row r="341">
      <c r="A341" s="312"/>
      <c r="B341" s="392"/>
      <c r="C341" s="394"/>
      <c r="F341" s="396"/>
      <c r="G341" s="396"/>
      <c r="I341" s="398"/>
      <c r="K341" s="219"/>
      <c r="L341" s="398"/>
      <c r="O341" s="398"/>
    </row>
    <row r="342">
      <c r="A342" s="312"/>
      <c r="B342" s="392"/>
      <c r="C342" s="394"/>
      <c r="F342" s="396"/>
      <c r="G342" s="396"/>
      <c r="I342" s="398"/>
      <c r="K342" s="219"/>
      <c r="L342" s="398"/>
      <c r="O342" s="398"/>
    </row>
    <row r="343">
      <c r="A343" s="312"/>
      <c r="B343" s="392"/>
      <c r="C343" s="394"/>
      <c r="F343" s="396"/>
      <c r="G343" s="396"/>
      <c r="I343" s="398"/>
      <c r="K343" s="219"/>
      <c r="L343" s="398"/>
      <c r="O343" s="398"/>
    </row>
    <row r="344">
      <c r="A344" s="312"/>
      <c r="B344" s="392"/>
      <c r="C344" s="394"/>
      <c r="F344" s="396"/>
      <c r="G344" s="396"/>
      <c r="I344" s="398"/>
      <c r="K344" s="219"/>
      <c r="L344" s="398"/>
      <c r="O344" s="398"/>
    </row>
    <row r="345">
      <c r="A345" s="312"/>
      <c r="B345" s="392"/>
      <c r="C345" s="394"/>
      <c r="F345" s="396"/>
      <c r="G345" s="396"/>
      <c r="I345" s="398"/>
      <c r="K345" s="219"/>
      <c r="L345" s="398"/>
      <c r="O345" s="398"/>
    </row>
    <row r="346">
      <c r="A346" s="312"/>
      <c r="B346" s="392"/>
      <c r="C346" s="394"/>
      <c r="F346" s="396"/>
      <c r="G346" s="396"/>
      <c r="I346" s="398"/>
      <c r="K346" s="219"/>
      <c r="L346" s="398"/>
      <c r="O346" s="398"/>
    </row>
    <row r="347">
      <c r="A347" s="312"/>
      <c r="B347" s="392"/>
      <c r="C347" s="394"/>
      <c r="F347" s="396"/>
      <c r="G347" s="396"/>
      <c r="I347" s="398"/>
      <c r="K347" s="219"/>
      <c r="L347" s="398"/>
      <c r="O347" s="398"/>
    </row>
    <row r="348">
      <c r="A348" s="312"/>
      <c r="B348" s="392"/>
      <c r="C348" s="394"/>
      <c r="F348" s="396"/>
      <c r="G348" s="396"/>
      <c r="I348" s="398"/>
      <c r="K348" s="219"/>
      <c r="L348" s="398"/>
      <c r="O348" s="398"/>
    </row>
    <row r="349">
      <c r="A349" s="312"/>
      <c r="B349" s="392"/>
      <c r="C349" s="394"/>
      <c r="F349" s="396"/>
      <c r="G349" s="396"/>
      <c r="I349" s="398"/>
      <c r="K349" s="219"/>
      <c r="L349" s="398"/>
      <c r="O349" s="398"/>
    </row>
    <row r="350">
      <c r="A350" s="312"/>
      <c r="B350" s="392"/>
      <c r="C350" s="394"/>
      <c r="F350" s="396"/>
      <c r="G350" s="396"/>
      <c r="I350" s="398"/>
      <c r="K350" s="219"/>
      <c r="L350" s="398"/>
      <c r="O350" s="398"/>
    </row>
    <row r="351">
      <c r="A351" s="312"/>
      <c r="B351" s="392"/>
      <c r="C351" s="394"/>
      <c r="F351" s="396"/>
      <c r="G351" s="396"/>
      <c r="I351" s="398"/>
      <c r="K351" s="219"/>
      <c r="L351" s="398"/>
      <c r="O351" s="398"/>
    </row>
    <row r="352">
      <c r="A352" s="312"/>
      <c r="B352" s="392"/>
      <c r="C352" s="394"/>
      <c r="F352" s="396"/>
      <c r="G352" s="396"/>
      <c r="I352" s="398"/>
      <c r="K352" s="219"/>
      <c r="L352" s="398"/>
      <c r="O352" s="398"/>
    </row>
    <row r="353">
      <c r="A353" s="312"/>
      <c r="B353" s="392"/>
      <c r="C353" s="394"/>
      <c r="F353" s="396"/>
      <c r="G353" s="396"/>
      <c r="I353" s="398"/>
      <c r="K353" s="219"/>
      <c r="L353" s="398"/>
      <c r="O353" s="398"/>
    </row>
    <row r="354">
      <c r="A354" s="312"/>
      <c r="B354" s="392"/>
      <c r="C354" s="394"/>
      <c r="F354" s="396"/>
      <c r="G354" s="396"/>
      <c r="I354" s="398"/>
      <c r="K354" s="219"/>
      <c r="L354" s="398"/>
      <c r="O354" s="398"/>
    </row>
    <row r="355">
      <c r="A355" s="312"/>
      <c r="B355" s="392"/>
      <c r="C355" s="394"/>
      <c r="F355" s="396"/>
      <c r="G355" s="396"/>
      <c r="I355" s="398"/>
      <c r="K355" s="219"/>
      <c r="L355" s="398"/>
      <c r="O355" s="398"/>
    </row>
    <row r="356">
      <c r="A356" s="312"/>
      <c r="B356" s="392"/>
      <c r="C356" s="394"/>
      <c r="F356" s="396"/>
      <c r="G356" s="396"/>
      <c r="I356" s="398"/>
      <c r="K356" s="219"/>
      <c r="L356" s="398"/>
      <c r="O356" s="398"/>
    </row>
    <row r="357">
      <c r="A357" s="312"/>
      <c r="B357" s="392"/>
      <c r="C357" s="394"/>
      <c r="F357" s="396"/>
      <c r="G357" s="396"/>
      <c r="I357" s="398"/>
      <c r="K357" s="219"/>
      <c r="L357" s="398"/>
      <c r="O357" s="398"/>
    </row>
    <row r="358">
      <c r="A358" s="312"/>
      <c r="B358" s="392"/>
      <c r="C358" s="394"/>
      <c r="F358" s="396"/>
      <c r="G358" s="396"/>
      <c r="I358" s="398"/>
      <c r="K358" s="219"/>
      <c r="L358" s="398"/>
      <c r="O358" s="398"/>
    </row>
    <row r="359">
      <c r="A359" s="312"/>
      <c r="B359" s="392"/>
      <c r="C359" s="394"/>
      <c r="F359" s="396"/>
      <c r="G359" s="396"/>
      <c r="I359" s="398"/>
      <c r="K359" s="219"/>
      <c r="L359" s="398"/>
      <c r="O359" s="398"/>
    </row>
    <row r="360">
      <c r="A360" s="312"/>
      <c r="B360" s="392"/>
      <c r="C360" s="394"/>
      <c r="F360" s="396"/>
      <c r="G360" s="396"/>
      <c r="I360" s="398"/>
      <c r="K360" s="219"/>
      <c r="L360" s="398"/>
      <c r="O360" s="398"/>
    </row>
    <row r="361">
      <c r="A361" s="312"/>
      <c r="B361" s="392"/>
      <c r="C361" s="394"/>
      <c r="F361" s="396"/>
      <c r="G361" s="396"/>
      <c r="I361" s="398"/>
      <c r="K361" s="219"/>
      <c r="L361" s="398"/>
      <c r="O361" s="398"/>
    </row>
    <row r="362">
      <c r="A362" s="312"/>
      <c r="B362" s="392"/>
      <c r="C362" s="394"/>
      <c r="F362" s="396"/>
      <c r="G362" s="396"/>
      <c r="I362" s="398"/>
      <c r="K362" s="219"/>
      <c r="L362" s="398"/>
      <c r="O362" s="398"/>
    </row>
    <row r="363">
      <c r="A363" s="312"/>
      <c r="B363" s="392"/>
      <c r="C363" s="394"/>
      <c r="F363" s="396"/>
      <c r="G363" s="396"/>
      <c r="I363" s="398"/>
      <c r="K363" s="219"/>
      <c r="L363" s="398"/>
      <c r="O363" s="398"/>
    </row>
    <row r="364">
      <c r="A364" s="312"/>
      <c r="B364" s="392"/>
      <c r="C364" s="394"/>
      <c r="F364" s="396"/>
      <c r="G364" s="396"/>
      <c r="I364" s="398"/>
      <c r="K364" s="219"/>
      <c r="L364" s="398"/>
      <c r="O364" s="398"/>
    </row>
    <row r="365">
      <c r="A365" s="312"/>
      <c r="B365" s="392"/>
      <c r="C365" s="394"/>
      <c r="F365" s="396"/>
      <c r="G365" s="396"/>
      <c r="I365" s="398"/>
      <c r="K365" s="219"/>
      <c r="L365" s="398"/>
      <c r="O365" s="398"/>
    </row>
    <row r="366">
      <c r="A366" s="312"/>
      <c r="B366" s="392"/>
      <c r="C366" s="394"/>
      <c r="F366" s="396"/>
      <c r="G366" s="396"/>
      <c r="I366" s="398"/>
      <c r="K366" s="219"/>
      <c r="L366" s="398"/>
      <c r="O366" s="398"/>
    </row>
    <row r="367">
      <c r="A367" s="312"/>
      <c r="B367" s="392"/>
      <c r="C367" s="394"/>
      <c r="F367" s="396"/>
      <c r="G367" s="396"/>
      <c r="I367" s="398"/>
      <c r="K367" s="219"/>
      <c r="L367" s="398"/>
      <c r="O367" s="398"/>
    </row>
    <row r="368">
      <c r="A368" s="312"/>
      <c r="B368" s="392"/>
      <c r="C368" s="394"/>
      <c r="F368" s="396"/>
      <c r="G368" s="396"/>
      <c r="I368" s="398"/>
      <c r="K368" s="219"/>
      <c r="L368" s="398"/>
      <c r="O368" s="398"/>
    </row>
    <row r="369">
      <c r="A369" s="312"/>
      <c r="B369" s="392"/>
      <c r="C369" s="394"/>
      <c r="F369" s="396"/>
      <c r="G369" s="396"/>
      <c r="I369" s="398"/>
      <c r="K369" s="219"/>
      <c r="L369" s="398"/>
      <c r="O369" s="398"/>
    </row>
    <row r="370">
      <c r="A370" s="312"/>
      <c r="B370" s="392"/>
      <c r="C370" s="394"/>
      <c r="F370" s="396"/>
      <c r="G370" s="396"/>
      <c r="I370" s="398"/>
      <c r="K370" s="219"/>
      <c r="L370" s="398"/>
      <c r="O370" s="398"/>
    </row>
    <row r="371">
      <c r="A371" s="312"/>
      <c r="B371" s="392"/>
      <c r="C371" s="394"/>
      <c r="F371" s="396"/>
      <c r="G371" s="396"/>
      <c r="I371" s="398"/>
      <c r="K371" s="219"/>
      <c r="L371" s="398"/>
      <c r="O371" s="398"/>
    </row>
    <row r="372">
      <c r="A372" s="312"/>
      <c r="B372" s="392"/>
      <c r="C372" s="394"/>
      <c r="F372" s="396"/>
      <c r="G372" s="396"/>
      <c r="I372" s="398"/>
      <c r="K372" s="219"/>
      <c r="L372" s="398"/>
      <c r="O372" s="398"/>
    </row>
    <row r="373">
      <c r="A373" s="312"/>
      <c r="B373" s="392"/>
      <c r="C373" s="394"/>
      <c r="F373" s="396"/>
      <c r="G373" s="396"/>
      <c r="I373" s="398"/>
      <c r="K373" s="219"/>
      <c r="L373" s="398"/>
      <c r="O373" s="398"/>
    </row>
    <row r="374">
      <c r="A374" s="312"/>
      <c r="B374" s="392"/>
      <c r="C374" s="394"/>
      <c r="F374" s="396"/>
      <c r="G374" s="396"/>
      <c r="I374" s="398"/>
      <c r="K374" s="219"/>
      <c r="L374" s="398"/>
      <c r="O374" s="398"/>
    </row>
    <row r="375">
      <c r="A375" s="312"/>
      <c r="B375" s="392"/>
      <c r="C375" s="394"/>
      <c r="F375" s="396"/>
      <c r="G375" s="396"/>
      <c r="I375" s="398"/>
      <c r="K375" s="219"/>
      <c r="L375" s="398"/>
      <c r="O375" s="398"/>
    </row>
    <row r="376">
      <c r="A376" s="312"/>
      <c r="B376" s="392"/>
      <c r="C376" s="394"/>
      <c r="F376" s="396"/>
      <c r="G376" s="396"/>
      <c r="I376" s="398"/>
      <c r="K376" s="219"/>
      <c r="L376" s="398"/>
      <c r="O376" s="398"/>
    </row>
    <row r="377">
      <c r="A377" s="312"/>
      <c r="B377" s="392"/>
      <c r="C377" s="394"/>
      <c r="F377" s="396"/>
      <c r="G377" s="396"/>
      <c r="I377" s="398"/>
      <c r="K377" s="219"/>
      <c r="L377" s="398"/>
      <c r="O377" s="398"/>
    </row>
    <row r="378">
      <c r="A378" s="312"/>
      <c r="B378" s="392"/>
      <c r="C378" s="394"/>
      <c r="F378" s="396"/>
      <c r="G378" s="396"/>
      <c r="I378" s="398"/>
      <c r="K378" s="219"/>
      <c r="L378" s="398"/>
      <c r="O378" s="398"/>
    </row>
    <row r="379">
      <c r="A379" s="312"/>
      <c r="B379" s="392"/>
      <c r="C379" s="394"/>
      <c r="F379" s="396"/>
      <c r="G379" s="396"/>
      <c r="I379" s="398"/>
      <c r="K379" s="219"/>
      <c r="L379" s="398"/>
      <c r="O379" s="398"/>
    </row>
    <row r="380">
      <c r="A380" s="312"/>
      <c r="B380" s="392"/>
      <c r="C380" s="394"/>
      <c r="F380" s="396"/>
      <c r="G380" s="396"/>
      <c r="I380" s="398"/>
      <c r="K380" s="219"/>
      <c r="L380" s="398"/>
      <c r="O380" s="398"/>
    </row>
    <row r="381">
      <c r="A381" s="312"/>
      <c r="B381" s="392"/>
      <c r="C381" s="394"/>
      <c r="F381" s="396"/>
      <c r="G381" s="396"/>
      <c r="I381" s="398"/>
      <c r="K381" s="219"/>
      <c r="L381" s="398"/>
      <c r="O381" s="398"/>
    </row>
    <row r="382">
      <c r="A382" s="312"/>
      <c r="B382" s="392"/>
      <c r="C382" s="394"/>
      <c r="F382" s="396"/>
      <c r="G382" s="396"/>
      <c r="I382" s="398"/>
      <c r="K382" s="219"/>
      <c r="L382" s="398"/>
      <c r="O382" s="398"/>
    </row>
    <row r="383">
      <c r="A383" s="312"/>
      <c r="B383" s="392"/>
      <c r="C383" s="394"/>
      <c r="F383" s="396"/>
      <c r="G383" s="396"/>
      <c r="I383" s="398"/>
      <c r="K383" s="219"/>
      <c r="L383" s="398"/>
      <c r="O383" s="398"/>
    </row>
    <row r="384">
      <c r="A384" s="312"/>
      <c r="B384" s="392"/>
      <c r="C384" s="394"/>
      <c r="F384" s="396"/>
      <c r="G384" s="396"/>
      <c r="I384" s="398"/>
      <c r="K384" s="219"/>
      <c r="L384" s="398"/>
      <c r="O384" s="398"/>
    </row>
    <row r="385">
      <c r="A385" s="312"/>
      <c r="B385" s="392"/>
      <c r="C385" s="394"/>
      <c r="F385" s="396"/>
      <c r="G385" s="396"/>
      <c r="I385" s="398"/>
      <c r="K385" s="219"/>
      <c r="L385" s="398"/>
      <c r="O385" s="398"/>
    </row>
    <row r="386">
      <c r="A386" s="312"/>
      <c r="B386" s="392"/>
      <c r="C386" s="394"/>
      <c r="F386" s="396"/>
      <c r="G386" s="396"/>
      <c r="I386" s="398"/>
      <c r="K386" s="219"/>
      <c r="L386" s="398"/>
      <c r="O386" s="398"/>
    </row>
    <row r="387">
      <c r="A387" s="312"/>
      <c r="B387" s="392"/>
      <c r="C387" s="394"/>
      <c r="F387" s="396"/>
      <c r="G387" s="396"/>
      <c r="I387" s="398"/>
      <c r="K387" s="219"/>
      <c r="L387" s="398"/>
      <c r="O387" s="398"/>
    </row>
    <row r="388">
      <c r="A388" s="312"/>
      <c r="B388" s="392"/>
      <c r="C388" s="394"/>
      <c r="F388" s="396"/>
      <c r="G388" s="396"/>
      <c r="I388" s="398"/>
      <c r="K388" s="219"/>
      <c r="L388" s="398"/>
      <c r="O388" s="398"/>
    </row>
    <row r="389">
      <c r="A389" s="312"/>
      <c r="B389" s="392"/>
      <c r="C389" s="394"/>
      <c r="F389" s="396"/>
      <c r="G389" s="396"/>
      <c r="I389" s="398"/>
      <c r="K389" s="219"/>
      <c r="L389" s="398"/>
      <c r="O389" s="398"/>
    </row>
    <row r="390">
      <c r="A390" s="312"/>
      <c r="B390" s="392"/>
      <c r="C390" s="394"/>
      <c r="F390" s="396"/>
      <c r="G390" s="396"/>
      <c r="I390" s="398"/>
      <c r="K390" s="219"/>
      <c r="L390" s="398"/>
      <c r="O390" s="398"/>
    </row>
    <row r="391">
      <c r="A391" s="312"/>
      <c r="B391" s="392"/>
      <c r="C391" s="394"/>
      <c r="F391" s="396"/>
      <c r="G391" s="396"/>
      <c r="I391" s="398"/>
      <c r="K391" s="219"/>
      <c r="L391" s="398"/>
      <c r="O391" s="398"/>
    </row>
    <row r="392">
      <c r="A392" s="312"/>
      <c r="B392" s="392"/>
      <c r="C392" s="394"/>
      <c r="F392" s="396"/>
      <c r="G392" s="396"/>
      <c r="I392" s="398"/>
      <c r="K392" s="219"/>
      <c r="L392" s="398"/>
      <c r="O392" s="398"/>
    </row>
    <row r="393">
      <c r="A393" s="312"/>
      <c r="B393" s="392"/>
      <c r="C393" s="394"/>
      <c r="F393" s="396"/>
      <c r="G393" s="396"/>
      <c r="I393" s="398"/>
      <c r="K393" s="219"/>
      <c r="L393" s="398"/>
      <c r="O393" s="398"/>
    </row>
    <row r="394">
      <c r="A394" s="312"/>
      <c r="B394" s="392"/>
      <c r="C394" s="394"/>
      <c r="F394" s="396"/>
      <c r="G394" s="396"/>
      <c r="I394" s="398"/>
      <c r="K394" s="219"/>
      <c r="L394" s="398"/>
      <c r="O394" s="398"/>
    </row>
    <row r="395">
      <c r="A395" s="312"/>
      <c r="B395" s="392"/>
      <c r="C395" s="394"/>
      <c r="F395" s="396"/>
      <c r="G395" s="396"/>
      <c r="I395" s="398"/>
      <c r="K395" s="219"/>
      <c r="L395" s="398"/>
      <c r="O395" s="398"/>
    </row>
    <row r="396">
      <c r="A396" s="312"/>
      <c r="B396" s="392"/>
      <c r="C396" s="394"/>
      <c r="F396" s="396"/>
      <c r="G396" s="396"/>
      <c r="I396" s="398"/>
      <c r="K396" s="219"/>
      <c r="L396" s="398"/>
      <c r="O396" s="398"/>
    </row>
    <row r="397">
      <c r="A397" s="312"/>
      <c r="B397" s="392"/>
      <c r="C397" s="394"/>
      <c r="F397" s="396"/>
      <c r="G397" s="396"/>
      <c r="I397" s="398"/>
      <c r="K397" s="219"/>
      <c r="L397" s="398"/>
      <c r="O397" s="398"/>
    </row>
    <row r="398">
      <c r="A398" s="312"/>
      <c r="B398" s="392"/>
      <c r="C398" s="394"/>
      <c r="F398" s="396"/>
      <c r="G398" s="396"/>
      <c r="I398" s="398"/>
      <c r="K398" s="219"/>
      <c r="L398" s="398"/>
      <c r="O398" s="398"/>
    </row>
    <row r="399">
      <c r="A399" s="312"/>
      <c r="B399" s="392"/>
      <c r="C399" s="394"/>
      <c r="F399" s="396"/>
      <c r="G399" s="396"/>
      <c r="I399" s="398"/>
      <c r="K399" s="219"/>
      <c r="L399" s="398"/>
      <c r="O399" s="398"/>
    </row>
    <row r="400">
      <c r="A400" s="312"/>
      <c r="B400" s="392"/>
      <c r="C400" s="394"/>
      <c r="F400" s="396"/>
      <c r="G400" s="396"/>
      <c r="I400" s="398"/>
      <c r="K400" s="219"/>
      <c r="L400" s="398"/>
      <c r="O400" s="398"/>
    </row>
    <row r="401">
      <c r="A401" s="312"/>
      <c r="B401" s="392"/>
      <c r="C401" s="394"/>
      <c r="F401" s="396"/>
      <c r="G401" s="396"/>
      <c r="I401" s="398"/>
      <c r="K401" s="219"/>
      <c r="L401" s="398"/>
      <c r="O401" s="398"/>
    </row>
    <row r="402">
      <c r="A402" s="312"/>
      <c r="B402" s="392"/>
      <c r="C402" s="394"/>
      <c r="F402" s="396"/>
      <c r="G402" s="396"/>
      <c r="I402" s="398"/>
      <c r="K402" s="219"/>
      <c r="L402" s="398"/>
      <c r="O402" s="398"/>
    </row>
    <row r="403">
      <c r="A403" s="312"/>
      <c r="B403" s="392"/>
      <c r="C403" s="394"/>
      <c r="F403" s="396"/>
      <c r="G403" s="396"/>
      <c r="I403" s="398"/>
      <c r="K403" s="219"/>
      <c r="L403" s="398"/>
      <c r="O403" s="398"/>
    </row>
    <row r="404">
      <c r="A404" s="312"/>
      <c r="B404" s="392"/>
      <c r="C404" s="394"/>
      <c r="F404" s="396"/>
      <c r="G404" s="396"/>
      <c r="I404" s="398"/>
      <c r="K404" s="219"/>
      <c r="L404" s="398"/>
      <c r="O404" s="398"/>
    </row>
    <row r="405">
      <c r="A405" s="312"/>
      <c r="B405" s="392"/>
      <c r="C405" s="394"/>
      <c r="F405" s="396"/>
      <c r="G405" s="396"/>
      <c r="I405" s="398"/>
      <c r="K405" s="219"/>
      <c r="L405" s="398"/>
      <c r="O405" s="398"/>
    </row>
    <row r="406">
      <c r="A406" s="312"/>
      <c r="B406" s="392"/>
      <c r="C406" s="394"/>
      <c r="F406" s="396"/>
      <c r="G406" s="396"/>
      <c r="I406" s="398"/>
      <c r="K406" s="219"/>
      <c r="L406" s="398"/>
      <c r="O406" s="398"/>
    </row>
    <row r="407">
      <c r="A407" s="312"/>
      <c r="B407" s="392"/>
      <c r="C407" s="394"/>
      <c r="F407" s="396"/>
      <c r="G407" s="396"/>
      <c r="I407" s="398"/>
      <c r="K407" s="219"/>
      <c r="L407" s="398"/>
      <c r="O407" s="398"/>
    </row>
    <row r="408">
      <c r="A408" s="312"/>
      <c r="B408" s="392"/>
      <c r="C408" s="394"/>
      <c r="F408" s="396"/>
      <c r="G408" s="396"/>
      <c r="I408" s="398"/>
      <c r="K408" s="219"/>
      <c r="L408" s="398"/>
      <c r="O408" s="398"/>
    </row>
    <row r="409">
      <c r="A409" s="312"/>
      <c r="B409" s="392"/>
      <c r="C409" s="394"/>
      <c r="F409" s="396"/>
      <c r="G409" s="396"/>
      <c r="I409" s="398"/>
      <c r="K409" s="219"/>
      <c r="L409" s="398"/>
      <c r="O409" s="398"/>
    </row>
    <row r="410">
      <c r="A410" s="312"/>
      <c r="B410" s="392"/>
      <c r="C410" s="394"/>
      <c r="F410" s="396"/>
      <c r="G410" s="396"/>
      <c r="I410" s="398"/>
      <c r="K410" s="219"/>
      <c r="L410" s="398"/>
      <c r="O410" s="398"/>
    </row>
    <row r="411">
      <c r="A411" s="312"/>
      <c r="B411" s="392"/>
      <c r="C411" s="394"/>
      <c r="F411" s="396"/>
      <c r="G411" s="396"/>
      <c r="I411" s="398"/>
      <c r="K411" s="219"/>
      <c r="L411" s="398"/>
      <c r="O411" s="398"/>
    </row>
    <row r="412">
      <c r="A412" s="312"/>
      <c r="B412" s="392"/>
      <c r="C412" s="394"/>
      <c r="F412" s="396"/>
      <c r="G412" s="396"/>
      <c r="I412" s="398"/>
      <c r="K412" s="219"/>
      <c r="L412" s="398"/>
      <c r="O412" s="398"/>
    </row>
    <row r="413">
      <c r="A413" s="312"/>
      <c r="B413" s="392"/>
      <c r="C413" s="394"/>
      <c r="F413" s="396"/>
      <c r="G413" s="396"/>
      <c r="I413" s="398"/>
      <c r="K413" s="219"/>
      <c r="L413" s="398"/>
      <c r="O413" s="398"/>
    </row>
    <row r="414">
      <c r="A414" s="312"/>
      <c r="B414" s="392"/>
      <c r="C414" s="394"/>
      <c r="F414" s="396"/>
      <c r="G414" s="396"/>
      <c r="I414" s="398"/>
      <c r="K414" s="219"/>
      <c r="L414" s="398"/>
      <c r="O414" s="398"/>
    </row>
    <row r="415">
      <c r="A415" s="312"/>
      <c r="B415" s="392"/>
      <c r="C415" s="394"/>
      <c r="F415" s="396"/>
      <c r="G415" s="396"/>
      <c r="I415" s="398"/>
      <c r="K415" s="219"/>
      <c r="L415" s="398"/>
      <c r="O415" s="398"/>
    </row>
    <row r="416">
      <c r="A416" s="312"/>
      <c r="B416" s="392"/>
      <c r="C416" s="394"/>
      <c r="F416" s="396"/>
      <c r="G416" s="396"/>
      <c r="I416" s="398"/>
      <c r="K416" s="219"/>
      <c r="L416" s="398"/>
      <c r="O416" s="398"/>
    </row>
    <row r="417">
      <c r="A417" s="312"/>
      <c r="B417" s="392"/>
      <c r="C417" s="394"/>
      <c r="F417" s="396"/>
      <c r="G417" s="396"/>
      <c r="I417" s="398"/>
      <c r="K417" s="219"/>
      <c r="L417" s="398"/>
      <c r="O417" s="398"/>
    </row>
    <row r="418">
      <c r="A418" s="312"/>
      <c r="B418" s="392"/>
      <c r="C418" s="394"/>
      <c r="F418" s="396"/>
      <c r="G418" s="396"/>
      <c r="I418" s="398"/>
      <c r="K418" s="219"/>
      <c r="L418" s="398"/>
      <c r="O418" s="398"/>
    </row>
    <row r="419">
      <c r="A419" s="312"/>
      <c r="B419" s="392"/>
      <c r="C419" s="394"/>
      <c r="F419" s="396"/>
      <c r="G419" s="396"/>
      <c r="I419" s="398"/>
      <c r="K419" s="219"/>
      <c r="L419" s="398"/>
      <c r="O419" s="398"/>
    </row>
    <row r="420">
      <c r="A420" s="312"/>
      <c r="B420" s="392"/>
      <c r="C420" s="394"/>
      <c r="F420" s="396"/>
      <c r="G420" s="396"/>
      <c r="I420" s="398"/>
      <c r="K420" s="219"/>
      <c r="L420" s="398"/>
      <c r="O420" s="398"/>
    </row>
    <row r="421">
      <c r="A421" s="312"/>
      <c r="B421" s="392"/>
      <c r="C421" s="394"/>
      <c r="F421" s="396"/>
      <c r="G421" s="396"/>
      <c r="I421" s="398"/>
      <c r="K421" s="219"/>
      <c r="L421" s="398"/>
      <c r="O421" s="398"/>
    </row>
    <row r="422">
      <c r="A422" s="312"/>
      <c r="B422" s="392"/>
      <c r="C422" s="394"/>
      <c r="F422" s="396"/>
      <c r="G422" s="396"/>
      <c r="I422" s="398"/>
      <c r="K422" s="219"/>
      <c r="L422" s="398"/>
      <c r="O422" s="398"/>
    </row>
    <row r="423">
      <c r="A423" s="312"/>
      <c r="B423" s="392"/>
      <c r="C423" s="394"/>
      <c r="F423" s="396"/>
      <c r="G423" s="396"/>
      <c r="I423" s="398"/>
      <c r="K423" s="219"/>
      <c r="L423" s="398"/>
      <c r="O423" s="398"/>
    </row>
    <row r="424">
      <c r="A424" s="312"/>
      <c r="B424" s="392"/>
      <c r="C424" s="394"/>
      <c r="F424" s="396"/>
      <c r="G424" s="396"/>
      <c r="I424" s="398"/>
      <c r="K424" s="219"/>
      <c r="L424" s="398"/>
      <c r="O424" s="398"/>
    </row>
    <row r="425">
      <c r="A425" s="312"/>
      <c r="B425" s="392"/>
      <c r="C425" s="394"/>
      <c r="F425" s="396"/>
      <c r="G425" s="396"/>
      <c r="I425" s="398"/>
      <c r="K425" s="219"/>
      <c r="L425" s="398"/>
      <c r="O425" s="398"/>
    </row>
    <row r="426">
      <c r="A426" s="312"/>
      <c r="B426" s="392"/>
      <c r="C426" s="394"/>
      <c r="F426" s="396"/>
      <c r="G426" s="396"/>
      <c r="I426" s="398"/>
      <c r="K426" s="219"/>
      <c r="L426" s="398"/>
      <c r="O426" s="398"/>
    </row>
    <row r="427">
      <c r="A427" s="312"/>
      <c r="B427" s="392"/>
      <c r="C427" s="394"/>
      <c r="F427" s="396"/>
      <c r="G427" s="396"/>
      <c r="I427" s="398"/>
      <c r="K427" s="219"/>
      <c r="L427" s="398"/>
      <c r="O427" s="398"/>
    </row>
    <row r="428">
      <c r="A428" s="312"/>
      <c r="B428" s="392"/>
      <c r="C428" s="394"/>
      <c r="F428" s="396"/>
      <c r="G428" s="396"/>
      <c r="I428" s="398"/>
      <c r="K428" s="219"/>
      <c r="L428" s="398"/>
      <c r="O428" s="398"/>
    </row>
    <row r="429">
      <c r="A429" s="312"/>
      <c r="B429" s="392"/>
      <c r="C429" s="394"/>
      <c r="F429" s="396"/>
      <c r="G429" s="396"/>
      <c r="I429" s="398"/>
      <c r="K429" s="219"/>
      <c r="L429" s="398"/>
      <c r="O429" s="398"/>
    </row>
    <row r="430">
      <c r="A430" s="312"/>
      <c r="B430" s="392"/>
      <c r="C430" s="394"/>
      <c r="F430" s="396"/>
      <c r="G430" s="396"/>
      <c r="I430" s="398"/>
      <c r="K430" s="219"/>
      <c r="L430" s="398"/>
      <c r="O430" s="398"/>
    </row>
    <row r="431">
      <c r="A431" s="312"/>
      <c r="B431" s="392"/>
      <c r="C431" s="394"/>
      <c r="F431" s="396"/>
      <c r="G431" s="396"/>
      <c r="I431" s="398"/>
      <c r="K431" s="219"/>
      <c r="L431" s="398"/>
      <c r="O431" s="398"/>
    </row>
    <row r="432">
      <c r="A432" s="312"/>
      <c r="B432" s="392"/>
      <c r="C432" s="394"/>
      <c r="F432" s="396"/>
      <c r="G432" s="396"/>
      <c r="I432" s="398"/>
      <c r="K432" s="219"/>
      <c r="L432" s="398"/>
      <c r="O432" s="398"/>
    </row>
    <row r="433">
      <c r="A433" s="312"/>
      <c r="B433" s="392"/>
      <c r="C433" s="394"/>
      <c r="F433" s="396"/>
      <c r="G433" s="396"/>
      <c r="I433" s="398"/>
      <c r="K433" s="219"/>
      <c r="L433" s="398"/>
      <c r="O433" s="398"/>
    </row>
    <row r="434">
      <c r="A434" s="312"/>
      <c r="B434" s="392"/>
      <c r="C434" s="394"/>
      <c r="F434" s="396"/>
      <c r="G434" s="396"/>
      <c r="I434" s="398"/>
      <c r="K434" s="219"/>
      <c r="L434" s="398"/>
      <c r="O434" s="398"/>
    </row>
    <row r="435">
      <c r="A435" s="312"/>
      <c r="B435" s="392"/>
      <c r="C435" s="394"/>
      <c r="F435" s="396"/>
      <c r="G435" s="396"/>
      <c r="I435" s="398"/>
      <c r="K435" s="219"/>
      <c r="L435" s="398"/>
      <c r="O435" s="398"/>
    </row>
    <row r="436">
      <c r="A436" s="312"/>
      <c r="B436" s="392"/>
      <c r="C436" s="394"/>
      <c r="F436" s="396"/>
      <c r="G436" s="396"/>
      <c r="I436" s="398"/>
      <c r="K436" s="219"/>
      <c r="L436" s="398"/>
      <c r="O436" s="398"/>
    </row>
    <row r="437">
      <c r="A437" s="312"/>
      <c r="B437" s="392"/>
      <c r="C437" s="394"/>
      <c r="F437" s="396"/>
      <c r="G437" s="396"/>
      <c r="I437" s="398"/>
      <c r="K437" s="219"/>
      <c r="L437" s="398"/>
      <c r="O437" s="398"/>
    </row>
    <row r="438">
      <c r="A438" s="312"/>
      <c r="B438" s="392"/>
      <c r="C438" s="394"/>
      <c r="F438" s="396"/>
      <c r="G438" s="396"/>
      <c r="I438" s="398"/>
      <c r="K438" s="219"/>
      <c r="L438" s="398"/>
      <c r="O438" s="398"/>
    </row>
    <row r="439">
      <c r="A439" s="312"/>
      <c r="B439" s="392"/>
      <c r="C439" s="394"/>
      <c r="F439" s="396"/>
      <c r="G439" s="396"/>
      <c r="I439" s="398"/>
      <c r="K439" s="219"/>
      <c r="L439" s="398"/>
      <c r="O439" s="398"/>
    </row>
    <row r="440">
      <c r="A440" s="312"/>
      <c r="B440" s="392"/>
      <c r="C440" s="394"/>
      <c r="F440" s="396"/>
      <c r="G440" s="396"/>
      <c r="I440" s="398"/>
      <c r="K440" s="219"/>
      <c r="L440" s="398"/>
      <c r="O440" s="398"/>
    </row>
    <row r="441">
      <c r="A441" s="312"/>
      <c r="B441" s="392"/>
      <c r="C441" s="394"/>
      <c r="F441" s="396"/>
      <c r="G441" s="396"/>
      <c r="I441" s="398"/>
      <c r="K441" s="219"/>
      <c r="L441" s="398"/>
      <c r="O441" s="398"/>
    </row>
    <row r="442">
      <c r="A442" s="312"/>
      <c r="B442" s="392"/>
      <c r="C442" s="394"/>
      <c r="F442" s="396"/>
      <c r="G442" s="396"/>
      <c r="I442" s="398"/>
      <c r="K442" s="219"/>
      <c r="L442" s="398"/>
      <c r="O442" s="398"/>
    </row>
    <row r="443">
      <c r="A443" s="312"/>
      <c r="B443" s="392"/>
      <c r="C443" s="394"/>
      <c r="F443" s="396"/>
      <c r="G443" s="396"/>
      <c r="I443" s="398"/>
      <c r="K443" s="219"/>
      <c r="L443" s="398"/>
      <c r="O443" s="398"/>
    </row>
    <row r="444">
      <c r="A444" s="312"/>
      <c r="B444" s="392"/>
      <c r="C444" s="394"/>
      <c r="F444" s="396"/>
      <c r="G444" s="396"/>
      <c r="I444" s="398"/>
      <c r="K444" s="219"/>
      <c r="L444" s="398"/>
      <c r="O444" s="398"/>
    </row>
    <row r="445">
      <c r="A445" s="312"/>
      <c r="B445" s="392"/>
      <c r="C445" s="394"/>
      <c r="F445" s="396"/>
      <c r="G445" s="396"/>
      <c r="I445" s="398"/>
      <c r="K445" s="219"/>
      <c r="L445" s="398"/>
      <c r="O445" s="398"/>
    </row>
    <row r="446">
      <c r="A446" s="312"/>
      <c r="B446" s="392"/>
      <c r="C446" s="394"/>
      <c r="F446" s="396"/>
      <c r="G446" s="396"/>
      <c r="I446" s="398"/>
      <c r="K446" s="219"/>
      <c r="L446" s="398"/>
      <c r="O446" s="398"/>
    </row>
    <row r="447">
      <c r="A447" s="312"/>
      <c r="B447" s="392"/>
      <c r="C447" s="394"/>
      <c r="F447" s="396"/>
      <c r="G447" s="396"/>
      <c r="I447" s="398"/>
      <c r="K447" s="219"/>
      <c r="L447" s="398"/>
      <c r="O447" s="398"/>
    </row>
    <row r="448">
      <c r="A448" s="312"/>
      <c r="B448" s="392"/>
      <c r="C448" s="394"/>
      <c r="F448" s="396"/>
      <c r="G448" s="396"/>
      <c r="I448" s="398"/>
      <c r="K448" s="219"/>
      <c r="L448" s="398"/>
      <c r="O448" s="398"/>
    </row>
    <row r="449">
      <c r="A449" s="312"/>
      <c r="B449" s="392"/>
      <c r="C449" s="394"/>
      <c r="F449" s="396"/>
      <c r="G449" s="396"/>
      <c r="I449" s="398"/>
      <c r="K449" s="219"/>
      <c r="L449" s="398"/>
      <c r="O449" s="398"/>
    </row>
    <row r="450">
      <c r="A450" s="312"/>
      <c r="B450" s="392"/>
      <c r="C450" s="394"/>
      <c r="F450" s="396"/>
      <c r="G450" s="396"/>
      <c r="I450" s="398"/>
      <c r="K450" s="219"/>
      <c r="L450" s="398"/>
      <c r="O450" s="398"/>
    </row>
    <row r="451">
      <c r="A451" s="312"/>
      <c r="B451" s="392"/>
      <c r="C451" s="394"/>
      <c r="F451" s="396"/>
      <c r="G451" s="396"/>
      <c r="I451" s="398"/>
      <c r="K451" s="219"/>
      <c r="L451" s="398"/>
      <c r="O451" s="398"/>
    </row>
    <row r="452">
      <c r="A452" s="312"/>
      <c r="B452" s="392"/>
      <c r="C452" s="394"/>
      <c r="F452" s="396"/>
      <c r="G452" s="396"/>
      <c r="I452" s="398"/>
      <c r="K452" s="219"/>
      <c r="L452" s="398"/>
      <c r="O452" s="398"/>
    </row>
    <row r="453">
      <c r="A453" s="312"/>
      <c r="B453" s="392"/>
      <c r="C453" s="394"/>
      <c r="F453" s="396"/>
      <c r="G453" s="396"/>
      <c r="I453" s="398"/>
      <c r="K453" s="219"/>
      <c r="L453" s="398"/>
      <c r="O453" s="398"/>
    </row>
    <row r="454">
      <c r="A454" s="312"/>
      <c r="B454" s="392"/>
      <c r="C454" s="394"/>
      <c r="F454" s="396"/>
      <c r="G454" s="396"/>
      <c r="I454" s="398"/>
      <c r="K454" s="219"/>
      <c r="L454" s="398"/>
      <c r="O454" s="398"/>
    </row>
    <row r="455">
      <c r="A455" s="312"/>
      <c r="B455" s="392"/>
      <c r="C455" s="394"/>
      <c r="F455" s="396"/>
      <c r="G455" s="396"/>
      <c r="I455" s="398"/>
      <c r="K455" s="219"/>
      <c r="L455" s="398"/>
      <c r="O455" s="398"/>
    </row>
    <row r="456">
      <c r="A456" s="312"/>
      <c r="B456" s="392"/>
      <c r="C456" s="394"/>
      <c r="F456" s="396"/>
      <c r="G456" s="396"/>
      <c r="I456" s="398"/>
      <c r="K456" s="219"/>
      <c r="L456" s="398"/>
      <c r="O456" s="398"/>
    </row>
    <row r="457">
      <c r="A457" s="312"/>
      <c r="B457" s="392"/>
      <c r="C457" s="394"/>
      <c r="F457" s="396"/>
      <c r="G457" s="396"/>
      <c r="I457" s="398"/>
      <c r="K457" s="219"/>
      <c r="L457" s="398"/>
      <c r="O457" s="398"/>
    </row>
    <row r="458">
      <c r="A458" s="312"/>
      <c r="B458" s="392"/>
      <c r="C458" s="394"/>
      <c r="F458" s="396"/>
      <c r="G458" s="396"/>
      <c r="I458" s="398"/>
      <c r="K458" s="219"/>
      <c r="L458" s="398"/>
      <c r="O458" s="398"/>
    </row>
    <row r="459">
      <c r="A459" s="312"/>
      <c r="B459" s="392"/>
      <c r="C459" s="394"/>
      <c r="F459" s="396"/>
      <c r="G459" s="396"/>
      <c r="I459" s="398"/>
      <c r="K459" s="219"/>
      <c r="L459" s="398"/>
      <c r="O459" s="398"/>
    </row>
    <row r="460">
      <c r="A460" s="312"/>
      <c r="B460" s="392"/>
      <c r="C460" s="394"/>
      <c r="F460" s="396"/>
      <c r="G460" s="396"/>
      <c r="I460" s="398"/>
      <c r="K460" s="219"/>
      <c r="L460" s="398"/>
      <c r="O460" s="398"/>
    </row>
    <row r="461">
      <c r="A461" s="312"/>
      <c r="B461" s="392"/>
      <c r="C461" s="394"/>
      <c r="F461" s="396"/>
      <c r="G461" s="396"/>
      <c r="I461" s="398"/>
      <c r="K461" s="219"/>
      <c r="L461" s="398"/>
      <c r="O461" s="398"/>
    </row>
    <row r="462">
      <c r="A462" s="312"/>
      <c r="B462" s="392"/>
      <c r="C462" s="394"/>
      <c r="F462" s="396"/>
      <c r="G462" s="396"/>
      <c r="I462" s="398"/>
      <c r="K462" s="219"/>
      <c r="L462" s="398"/>
      <c r="O462" s="398"/>
    </row>
    <row r="463">
      <c r="A463" s="312"/>
      <c r="B463" s="392"/>
      <c r="C463" s="394"/>
      <c r="F463" s="396"/>
      <c r="G463" s="396"/>
      <c r="I463" s="398"/>
      <c r="K463" s="219"/>
      <c r="L463" s="398"/>
      <c r="O463" s="398"/>
    </row>
    <row r="464">
      <c r="A464" s="312"/>
      <c r="B464" s="392"/>
      <c r="C464" s="394"/>
      <c r="F464" s="396"/>
      <c r="G464" s="396"/>
      <c r="I464" s="398"/>
      <c r="K464" s="219"/>
      <c r="L464" s="398"/>
      <c r="O464" s="398"/>
    </row>
    <row r="465">
      <c r="A465" s="312"/>
      <c r="B465" s="392"/>
      <c r="C465" s="394"/>
      <c r="F465" s="396"/>
      <c r="G465" s="396"/>
      <c r="I465" s="398"/>
      <c r="K465" s="219"/>
      <c r="L465" s="398"/>
      <c r="O465" s="398"/>
    </row>
    <row r="466">
      <c r="A466" s="312"/>
      <c r="B466" s="392"/>
      <c r="C466" s="394"/>
      <c r="F466" s="396"/>
      <c r="G466" s="396"/>
      <c r="I466" s="398"/>
      <c r="K466" s="219"/>
      <c r="L466" s="398"/>
      <c r="O466" s="398"/>
    </row>
    <row r="467">
      <c r="A467" s="312"/>
      <c r="B467" s="392"/>
      <c r="C467" s="394"/>
      <c r="F467" s="396"/>
      <c r="G467" s="396"/>
      <c r="I467" s="398"/>
      <c r="K467" s="219"/>
      <c r="L467" s="398"/>
      <c r="O467" s="398"/>
    </row>
    <row r="468">
      <c r="A468" s="312"/>
      <c r="B468" s="392"/>
      <c r="C468" s="394"/>
      <c r="F468" s="396"/>
      <c r="G468" s="396"/>
      <c r="I468" s="398"/>
      <c r="K468" s="219"/>
      <c r="L468" s="398"/>
      <c r="O468" s="398"/>
    </row>
    <row r="469">
      <c r="A469" s="312"/>
      <c r="B469" s="392"/>
      <c r="C469" s="394"/>
      <c r="F469" s="396"/>
      <c r="G469" s="396"/>
      <c r="I469" s="398"/>
      <c r="K469" s="219"/>
      <c r="L469" s="398"/>
      <c r="O469" s="398"/>
    </row>
    <row r="470">
      <c r="A470" s="312"/>
      <c r="B470" s="392"/>
      <c r="C470" s="394"/>
      <c r="F470" s="396"/>
      <c r="G470" s="396"/>
      <c r="I470" s="398"/>
      <c r="K470" s="219"/>
      <c r="L470" s="398"/>
      <c r="O470" s="398"/>
    </row>
    <row r="471">
      <c r="A471" s="312"/>
      <c r="B471" s="392"/>
      <c r="C471" s="394"/>
      <c r="F471" s="396"/>
      <c r="G471" s="396"/>
      <c r="I471" s="398"/>
      <c r="K471" s="219"/>
      <c r="L471" s="398"/>
      <c r="O471" s="398"/>
    </row>
    <row r="472">
      <c r="A472" s="312"/>
      <c r="B472" s="392"/>
      <c r="C472" s="394"/>
      <c r="F472" s="396"/>
      <c r="G472" s="396"/>
      <c r="I472" s="398"/>
      <c r="K472" s="219"/>
      <c r="L472" s="398"/>
      <c r="O472" s="398"/>
    </row>
    <row r="473">
      <c r="A473" s="312"/>
      <c r="B473" s="392"/>
      <c r="C473" s="394"/>
      <c r="F473" s="396"/>
      <c r="G473" s="396"/>
      <c r="I473" s="398"/>
      <c r="K473" s="219"/>
      <c r="L473" s="398"/>
      <c r="O473" s="398"/>
    </row>
    <row r="474">
      <c r="A474" s="312"/>
      <c r="B474" s="392"/>
      <c r="C474" s="394"/>
      <c r="F474" s="396"/>
      <c r="G474" s="396"/>
      <c r="I474" s="398"/>
      <c r="K474" s="219"/>
      <c r="L474" s="398"/>
      <c r="O474" s="398"/>
    </row>
    <row r="475">
      <c r="A475" s="312"/>
      <c r="B475" s="392"/>
      <c r="C475" s="394"/>
      <c r="F475" s="396"/>
      <c r="G475" s="396"/>
      <c r="I475" s="398"/>
      <c r="K475" s="219"/>
      <c r="L475" s="398"/>
      <c r="O475" s="398"/>
    </row>
    <row r="476">
      <c r="A476" s="312"/>
      <c r="B476" s="392"/>
      <c r="C476" s="394"/>
      <c r="F476" s="396"/>
      <c r="G476" s="396"/>
      <c r="I476" s="398"/>
      <c r="K476" s="219"/>
      <c r="L476" s="398"/>
      <c r="O476" s="398"/>
    </row>
    <row r="477">
      <c r="A477" s="312"/>
      <c r="B477" s="392"/>
      <c r="C477" s="394"/>
      <c r="F477" s="396"/>
      <c r="G477" s="396"/>
      <c r="I477" s="398"/>
      <c r="K477" s="219"/>
      <c r="L477" s="398"/>
      <c r="O477" s="398"/>
    </row>
    <row r="478">
      <c r="A478" s="312"/>
      <c r="B478" s="392"/>
      <c r="C478" s="394"/>
      <c r="F478" s="396"/>
      <c r="G478" s="396"/>
      <c r="I478" s="398"/>
      <c r="K478" s="219"/>
      <c r="L478" s="398"/>
      <c r="O478" s="398"/>
    </row>
    <row r="479">
      <c r="A479" s="312"/>
      <c r="B479" s="392"/>
      <c r="C479" s="394"/>
      <c r="F479" s="396"/>
      <c r="G479" s="396"/>
      <c r="I479" s="398"/>
      <c r="K479" s="219"/>
      <c r="L479" s="398"/>
      <c r="O479" s="398"/>
    </row>
    <row r="480">
      <c r="A480" s="312"/>
      <c r="B480" s="392"/>
      <c r="C480" s="394"/>
      <c r="F480" s="396"/>
      <c r="G480" s="396"/>
      <c r="I480" s="398"/>
      <c r="K480" s="219"/>
      <c r="L480" s="398"/>
      <c r="O480" s="398"/>
    </row>
    <row r="481">
      <c r="A481" s="312"/>
      <c r="B481" s="392"/>
      <c r="C481" s="394"/>
      <c r="F481" s="396"/>
      <c r="G481" s="396"/>
      <c r="I481" s="398"/>
      <c r="K481" s="219"/>
      <c r="L481" s="398"/>
      <c r="O481" s="398"/>
    </row>
    <row r="482">
      <c r="A482" s="312"/>
      <c r="B482" s="392"/>
      <c r="C482" s="394"/>
      <c r="F482" s="396"/>
      <c r="G482" s="396"/>
      <c r="I482" s="398"/>
      <c r="K482" s="219"/>
      <c r="L482" s="398"/>
      <c r="O482" s="398"/>
    </row>
    <row r="483">
      <c r="A483" s="312"/>
      <c r="B483" s="392"/>
      <c r="C483" s="394"/>
      <c r="F483" s="396"/>
      <c r="G483" s="396"/>
      <c r="I483" s="398"/>
      <c r="K483" s="219"/>
      <c r="L483" s="398"/>
      <c r="O483" s="398"/>
    </row>
    <row r="484">
      <c r="A484" s="312"/>
      <c r="B484" s="392"/>
      <c r="C484" s="394"/>
      <c r="F484" s="396"/>
      <c r="G484" s="396"/>
      <c r="I484" s="398"/>
      <c r="K484" s="219"/>
      <c r="L484" s="398"/>
      <c r="O484" s="398"/>
    </row>
    <row r="485">
      <c r="A485" s="312"/>
      <c r="B485" s="392"/>
      <c r="C485" s="394"/>
      <c r="F485" s="396"/>
      <c r="G485" s="396"/>
      <c r="I485" s="398"/>
      <c r="K485" s="219"/>
      <c r="L485" s="398"/>
      <c r="O485" s="398"/>
    </row>
    <row r="486">
      <c r="A486" s="312"/>
      <c r="B486" s="392"/>
      <c r="C486" s="394"/>
      <c r="F486" s="396"/>
      <c r="G486" s="396"/>
      <c r="I486" s="398"/>
      <c r="K486" s="219"/>
      <c r="L486" s="398"/>
      <c r="O486" s="398"/>
    </row>
    <row r="487">
      <c r="A487" s="312"/>
      <c r="B487" s="392"/>
      <c r="C487" s="394"/>
      <c r="F487" s="396"/>
      <c r="G487" s="396"/>
      <c r="I487" s="398"/>
      <c r="K487" s="219"/>
      <c r="L487" s="398"/>
      <c r="O487" s="398"/>
    </row>
    <row r="488">
      <c r="A488" s="312"/>
      <c r="B488" s="392"/>
      <c r="C488" s="394"/>
      <c r="F488" s="396"/>
      <c r="G488" s="396"/>
      <c r="I488" s="398"/>
      <c r="K488" s="219"/>
      <c r="L488" s="398"/>
      <c r="O488" s="398"/>
    </row>
    <row r="489">
      <c r="A489" s="312"/>
      <c r="B489" s="392"/>
      <c r="C489" s="394"/>
      <c r="F489" s="396"/>
      <c r="G489" s="396"/>
      <c r="I489" s="398"/>
      <c r="K489" s="219"/>
      <c r="L489" s="398"/>
      <c r="O489" s="398"/>
    </row>
    <row r="490">
      <c r="A490" s="312"/>
      <c r="B490" s="392"/>
      <c r="C490" s="394"/>
      <c r="F490" s="396"/>
      <c r="G490" s="396"/>
      <c r="I490" s="398"/>
      <c r="K490" s="219"/>
      <c r="L490" s="398"/>
      <c r="O490" s="398"/>
    </row>
    <row r="491">
      <c r="A491" s="312"/>
      <c r="B491" s="392"/>
      <c r="C491" s="394"/>
      <c r="F491" s="396"/>
      <c r="G491" s="396"/>
      <c r="I491" s="398"/>
      <c r="K491" s="219"/>
      <c r="L491" s="398"/>
      <c r="O491" s="398"/>
    </row>
    <row r="492">
      <c r="A492" s="312"/>
      <c r="B492" s="392"/>
      <c r="C492" s="394"/>
      <c r="F492" s="396"/>
      <c r="G492" s="396"/>
      <c r="I492" s="398"/>
      <c r="K492" s="219"/>
      <c r="L492" s="398"/>
      <c r="O492" s="398"/>
    </row>
    <row r="493">
      <c r="A493" s="312"/>
      <c r="B493" s="392"/>
      <c r="C493" s="394"/>
      <c r="F493" s="396"/>
      <c r="G493" s="396"/>
      <c r="I493" s="398"/>
      <c r="K493" s="219"/>
      <c r="L493" s="398"/>
      <c r="O493" s="398"/>
    </row>
    <row r="494">
      <c r="A494" s="312"/>
      <c r="B494" s="392"/>
      <c r="C494" s="394"/>
      <c r="F494" s="396"/>
      <c r="G494" s="396"/>
      <c r="I494" s="398"/>
      <c r="K494" s="219"/>
      <c r="L494" s="398"/>
      <c r="O494" s="398"/>
    </row>
    <row r="495">
      <c r="A495" s="312"/>
      <c r="B495" s="392"/>
      <c r="C495" s="394"/>
      <c r="F495" s="396"/>
      <c r="G495" s="396"/>
      <c r="I495" s="398"/>
      <c r="K495" s="219"/>
      <c r="L495" s="398"/>
      <c r="O495" s="398"/>
    </row>
    <row r="496">
      <c r="A496" s="312"/>
      <c r="B496" s="392"/>
      <c r="C496" s="394"/>
      <c r="F496" s="396"/>
      <c r="G496" s="396"/>
      <c r="I496" s="398"/>
      <c r="K496" s="219"/>
      <c r="L496" s="398"/>
      <c r="O496" s="398"/>
    </row>
    <row r="497">
      <c r="A497" s="312"/>
      <c r="B497" s="392"/>
      <c r="C497" s="394"/>
      <c r="F497" s="396"/>
      <c r="G497" s="396"/>
      <c r="I497" s="398"/>
      <c r="K497" s="219"/>
      <c r="L497" s="398"/>
      <c r="O497" s="398"/>
    </row>
    <row r="498">
      <c r="A498" s="312"/>
      <c r="B498" s="392"/>
      <c r="C498" s="394"/>
      <c r="F498" s="396"/>
      <c r="G498" s="396"/>
      <c r="I498" s="398"/>
      <c r="K498" s="219"/>
      <c r="L498" s="398"/>
      <c r="O498" s="398"/>
    </row>
    <row r="499">
      <c r="A499" s="312"/>
      <c r="B499" s="392"/>
      <c r="C499" s="394"/>
      <c r="F499" s="396"/>
      <c r="G499" s="396"/>
      <c r="I499" s="398"/>
      <c r="K499" s="219"/>
      <c r="L499" s="398"/>
      <c r="O499" s="398"/>
    </row>
    <row r="500">
      <c r="A500" s="312"/>
      <c r="B500" s="392"/>
      <c r="C500" s="394"/>
      <c r="F500" s="396"/>
      <c r="G500" s="396"/>
      <c r="I500" s="398"/>
      <c r="K500" s="219"/>
      <c r="L500" s="398"/>
      <c r="O500" s="398"/>
    </row>
    <row r="501">
      <c r="A501" s="312"/>
      <c r="B501" s="392"/>
      <c r="C501" s="394"/>
      <c r="F501" s="396"/>
      <c r="G501" s="396"/>
      <c r="I501" s="398"/>
      <c r="K501" s="219"/>
      <c r="L501" s="398"/>
      <c r="O501" s="398"/>
    </row>
    <row r="502">
      <c r="A502" s="312"/>
      <c r="B502" s="392"/>
      <c r="C502" s="394"/>
      <c r="F502" s="396"/>
      <c r="G502" s="396"/>
      <c r="I502" s="398"/>
      <c r="K502" s="219"/>
      <c r="L502" s="398"/>
      <c r="O502" s="398"/>
    </row>
    <row r="503">
      <c r="A503" s="312"/>
      <c r="B503" s="392"/>
      <c r="C503" s="394"/>
      <c r="F503" s="396"/>
      <c r="G503" s="396"/>
      <c r="I503" s="398"/>
      <c r="K503" s="219"/>
      <c r="L503" s="398"/>
      <c r="O503" s="398"/>
    </row>
    <row r="504">
      <c r="A504" s="312"/>
      <c r="B504" s="392"/>
      <c r="C504" s="394"/>
      <c r="F504" s="396"/>
      <c r="G504" s="396"/>
      <c r="I504" s="398"/>
      <c r="K504" s="219"/>
      <c r="L504" s="398"/>
      <c r="O504" s="398"/>
    </row>
    <row r="505">
      <c r="A505" s="312"/>
      <c r="B505" s="392"/>
      <c r="C505" s="394"/>
      <c r="F505" s="396"/>
      <c r="G505" s="396"/>
      <c r="I505" s="398"/>
      <c r="K505" s="219"/>
      <c r="L505" s="398"/>
      <c r="O505" s="398"/>
    </row>
    <row r="506">
      <c r="A506" s="312"/>
      <c r="B506" s="392"/>
      <c r="C506" s="394"/>
      <c r="F506" s="396"/>
      <c r="G506" s="396"/>
      <c r="I506" s="398"/>
      <c r="K506" s="219"/>
      <c r="L506" s="398"/>
      <c r="O506" s="398"/>
    </row>
    <row r="507">
      <c r="A507" s="312"/>
      <c r="B507" s="392"/>
      <c r="C507" s="394"/>
      <c r="F507" s="396"/>
      <c r="G507" s="396"/>
      <c r="I507" s="398"/>
      <c r="K507" s="219"/>
      <c r="L507" s="398"/>
      <c r="O507" s="398"/>
    </row>
    <row r="508">
      <c r="A508" s="312"/>
      <c r="B508" s="392"/>
      <c r="C508" s="394"/>
      <c r="F508" s="396"/>
      <c r="G508" s="396"/>
      <c r="I508" s="398"/>
      <c r="K508" s="219"/>
      <c r="L508" s="398"/>
      <c r="O508" s="398"/>
    </row>
    <row r="509">
      <c r="A509" s="312"/>
      <c r="B509" s="392"/>
      <c r="C509" s="394"/>
      <c r="F509" s="396"/>
      <c r="G509" s="396"/>
      <c r="I509" s="398"/>
      <c r="K509" s="219"/>
      <c r="L509" s="398"/>
      <c r="O509" s="398"/>
    </row>
    <row r="510">
      <c r="A510" s="312"/>
      <c r="B510" s="392"/>
      <c r="C510" s="394"/>
      <c r="F510" s="396"/>
      <c r="G510" s="396"/>
      <c r="I510" s="398"/>
      <c r="K510" s="219"/>
      <c r="L510" s="398"/>
      <c r="O510" s="398"/>
    </row>
    <row r="511">
      <c r="A511" s="312"/>
      <c r="B511" s="392"/>
      <c r="C511" s="394"/>
      <c r="F511" s="396"/>
      <c r="G511" s="396"/>
      <c r="I511" s="398"/>
      <c r="K511" s="219"/>
      <c r="L511" s="398"/>
      <c r="O511" s="398"/>
    </row>
    <row r="512">
      <c r="A512" s="312"/>
      <c r="B512" s="392"/>
      <c r="C512" s="394"/>
      <c r="F512" s="396"/>
      <c r="G512" s="396"/>
      <c r="I512" s="398"/>
      <c r="K512" s="219"/>
      <c r="L512" s="398"/>
      <c r="O512" s="398"/>
    </row>
    <row r="513">
      <c r="A513" s="312"/>
      <c r="B513" s="392"/>
      <c r="C513" s="394"/>
      <c r="F513" s="396"/>
      <c r="G513" s="396"/>
      <c r="I513" s="398"/>
      <c r="K513" s="219"/>
      <c r="L513" s="398"/>
      <c r="O513" s="398"/>
    </row>
    <row r="514">
      <c r="A514" s="312"/>
      <c r="B514" s="392"/>
      <c r="C514" s="394"/>
      <c r="F514" s="396"/>
      <c r="G514" s="396"/>
      <c r="I514" s="398"/>
      <c r="K514" s="219"/>
      <c r="L514" s="398"/>
      <c r="O514" s="398"/>
    </row>
    <row r="515">
      <c r="A515" s="312"/>
      <c r="B515" s="392"/>
      <c r="C515" s="394"/>
      <c r="F515" s="396"/>
      <c r="G515" s="396"/>
      <c r="I515" s="398"/>
      <c r="K515" s="219"/>
      <c r="L515" s="398"/>
      <c r="O515" s="398"/>
    </row>
    <row r="516">
      <c r="A516" s="312"/>
      <c r="B516" s="392"/>
      <c r="C516" s="394"/>
      <c r="F516" s="396"/>
      <c r="G516" s="396"/>
      <c r="I516" s="398"/>
      <c r="K516" s="219"/>
      <c r="L516" s="398"/>
      <c r="O516" s="398"/>
    </row>
    <row r="517">
      <c r="A517" s="312"/>
      <c r="B517" s="392"/>
      <c r="C517" s="394"/>
      <c r="F517" s="396"/>
      <c r="G517" s="396"/>
      <c r="I517" s="398"/>
      <c r="K517" s="219"/>
      <c r="L517" s="398"/>
      <c r="O517" s="398"/>
    </row>
    <row r="518">
      <c r="A518" s="312"/>
      <c r="B518" s="392"/>
      <c r="C518" s="394"/>
      <c r="F518" s="396"/>
      <c r="G518" s="396"/>
      <c r="I518" s="398"/>
      <c r="K518" s="219"/>
      <c r="L518" s="398"/>
      <c r="O518" s="398"/>
    </row>
    <row r="519">
      <c r="A519" s="312"/>
      <c r="B519" s="392"/>
      <c r="C519" s="394"/>
      <c r="F519" s="396"/>
      <c r="G519" s="396"/>
      <c r="I519" s="398"/>
      <c r="K519" s="219"/>
      <c r="L519" s="398"/>
      <c r="O519" s="398"/>
    </row>
    <row r="520">
      <c r="A520" s="312"/>
      <c r="B520" s="392"/>
      <c r="C520" s="394"/>
      <c r="F520" s="396"/>
      <c r="G520" s="396"/>
      <c r="I520" s="398"/>
      <c r="K520" s="219"/>
      <c r="L520" s="398"/>
      <c r="O520" s="398"/>
    </row>
    <row r="521">
      <c r="A521" s="312"/>
      <c r="B521" s="392"/>
      <c r="C521" s="394"/>
      <c r="F521" s="396"/>
      <c r="G521" s="396"/>
      <c r="I521" s="398"/>
      <c r="K521" s="219"/>
      <c r="L521" s="398"/>
      <c r="O521" s="398"/>
    </row>
    <row r="522">
      <c r="A522" s="312"/>
      <c r="B522" s="392"/>
      <c r="C522" s="394"/>
      <c r="F522" s="396"/>
      <c r="G522" s="396"/>
      <c r="I522" s="398"/>
      <c r="K522" s="219"/>
      <c r="L522" s="398"/>
      <c r="O522" s="398"/>
    </row>
    <row r="523">
      <c r="A523" s="312"/>
      <c r="B523" s="392"/>
      <c r="C523" s="394"/>
      <c r="F523" s="396"/>
      <c r="G523" s="396"/>
      <c r="I523" s="398"/>
      <c r="K523" s="219"/>
      <c r="L523" s="398"/>
      <c r="O523" s="398"/>
    </row>
    <row r="524">
      <c r="A524" s="312"/>
      <c r="B524" s="392"/>
      <c r="C524" s="394"/>
      <c r="F524" s="396"/>
      <c r="G524" s="396"/>
      <c r="I524" s="398"/>
      <c r="K524" s="219"/>
      <c r="L524" s="398"/>
      <c r="O524" s="398"/>
    </row>
    <row r="525">
      <c r="A525" s="312"/>
      <c r="B525" s="392"/>
      <c r="C525" s="394"/>
      <c r="F525" s="396"/>
      <c r="G525" s="396"/>
      <c r="I525" s="398"/>
      <c r="K525" s="219"/>
      <c r="L525" s="398"/>
      <c r="O525" s="398"/>
    </row>
    <row r="526">
      <c r="A526" s="312"/>
      <c r="B526" s="392"/>
      <c r="C526" s="394"/>
      <c r="F526" s="396"/>
      <c r="G526" s="396"/>
      <c r="I526" s="398"/>
      <c r="K526" s="219"/>
      <c r="L526" s="398"/>
      <c r="O526" s="398"/>
    </row>
    <row r="527">
      <c r="A527" s="312"/>
      <c r="B527" s="392"/>
      <c r="C527" s="394"/>
      <c r="F527" s="396"/>
      <c r="G527" s="396"/>
      <c r="I527" s="398"/>
      <c r="K527" s="219"/>
      <c r="L527" s="398"/>
      <c r="O527" s="398"/>
    </row>
    <row r="528">
      <c r="A528" s="312"/>
      <c r="B528" s="392"/>
      <c r="C528" s="394"/>
      <c r="F528" s="396"/>
      <c r="G528" s="396"/>
      <c r="I528" s="398"/>
      <c r="K528" s="219"/>
      <c r="L528" s="398"/>
      <c r="O528" s="398"/>
    </row>
    <row r="529">
      <c r="A529" s="312"/>
      <c r="B529" s="392"/>
      <c r="C529" s="394"/>
      <c r="F529" s="396"/>
      <c r="G529" s="396"/>
      <c r="I529" s="398"/>
      <c r="K529" s="219"/>
      <c r="L529" s="398"/>
      <c r="O529" s="398"/>
    </row>
    <row r="530">
      <c r="A530" s="312"/>
      <c r="B530" s="392"/>
      <c r="C530" s="394"/>
      <c r="F530" s="396"/>
      <c r="G530" s="396"/>
      <c r="I530" s="398"/>
      <c r="K530" s="219"/>
      <c r="L530" s="398"/>
      <c r="O530" s="398"/>
    </row>
    <row r="531">
      <c r="A531" s="312"/>
      <c r="B531" s="392"/>
      <c r="C531" s="394"/>
      <c r="F531" s="396"/>
      <c r="G531" s="396"/>
      <c r="I531" s="398"/>
      <c r="K531" s="219"/>
      <c r="L531" s="398"/>
      <c r="O531" s="398"/>
    </row>
    <row r="532">
      <c r="A532" s="312"/>
      <c r="B532" s="392"/>
      <c r="C532" s="394"/>
      <c r="F532" s="396"/>
      <c r="G532" s="396"/>
      <c r="I532" s="398"/>
      <c r="K532" s="219"/>
      <c r="L532" s="398"/>
      <c r="O532" s="398"/>
    </row>
    <row r="533">
      <c r="A533" s="312"/>
      <c r="B533" s="392"/>
      <c r="C533" s="394"/>
      <c r="F533" s="396"/>
      <c r="G533" s="396"/>
      <c r="I533" s="398"/>
      <c r="K533" s="219"/>
      <c r="L533" s="398"/>
      <c r="O533" s="398"/>
    </row>
    <row r="534">
      <c r="A534" s="312"/>
      <c r="B534" s="392"/>
      <c r="C534" s="394"/>
      <c r="F534" s="396"/>
      <c r="G534" s="396"/>
      <c r="I534" s="398"/>
      <c r="K534" s="219"/>
      <c r="L534" s="398"/>
      <c r="O534" s="398"/>
    </row>
    <row r="535">
      <c r="A535" s="312"/>
      <c r="B535" s="392"/>
      <c r="C535" s="394"/>
      <c r="F535" s="396"/>
      <c r="G535" s="396"/>
      <c r="I535" s="398"/>
      <c r="K535" s="219"/>
      <c r="L535" s="398"/>
      <c r="O535" s="398"/>
    </row>
    <row r="536">
      <c r="A536" s="312"/>
      <c r="B536" s="392"/>
      <c r="C536" s="394"/>
      <c r="F536" s="396"/>
      <c r="G536" s="396"/>
      <c r="I536" s="398"/>
      <c r="K536" s="219"/>
      <c r="L536" s="398"/>
      <c r="O536" s="398"/>
    </row>
    <row r="537">
      <c r="A537" s="312"/>
      <c r="B537" s="392"/>
      <c r="C537" s="394"/>
      <c r="F537" s="396"/>
      <c r="G537" s="396"/>
      <c r="I537" s="398"/>
      <c r="K537" s="219"/>
      <c r="L537" s="398"/>
      <c r="O537" s="398"/>
    </row>
    <row r="538">
      <c r="A538" s="312"/>
      <c r="B538" s="392"/>
      <c r="C538" s="394"/>
      <c r="F538" s="396"/>
      <c r="G538" s="396"/>
      <c r="I538" s="398"/>
      <c r="K538" s="219"/>
      <c r="L538" s="398"/>
      <c r="O538" s="398"/>
    </row>
    <row r="539">
      <c r="A539" s="312"/>
      <c r="B539" s="392"/>
      <c r="C539" s="394"/>
      <c r="F539" s="396"/>
      <c r="G539" s="396"/>
      <c r="I539" s="398"/>
      <c r="K539" s="219"/>
      <c r="L539" s="398"/>
      <c r="O539" s="398"/>
    </row>
    <row r="540">
      <c r="A540" s="312"/>
      <c r="B540" s="392"/>
      <c r="C540" s="394"/>
      <c r="F540" s="396"/>
      <c r="G540" s="396"/>
      <c r="I540" s="398"/>
      <c r="K540" s="219"/>
      <c r="L540" s="398"/>
      <c r="O540" s="398"/>
    </row>
    <row r="541">
      <c r="A541" s="312"/>
      <c r="B541" s="392"/>
      <c r="C541" s="394"/>
      <c r="F541" s="396"/>
      <c r="G541" s="396"/>
      <c r="I541" s="398"/>
      <c r="K541" s="219"/>
      <c r="L541" s="398"/>
      <c r="O541" s="398"/>
    </row>
    <row r="542">
      <c r="A542" s="312"/>
      <c r="B542" s="392"/>
      <c r="C542" s="394"/>
      <c r="F542" s="396"/>
      <c r="G542" s="396"/>
      <c r="I542" s="398"/>
      <c r="K542" s="219"/>
      <c r="L542" s="398"/>
      <c r="O542" s="398"/>
    </row>
    <row r="543">
      <c r="A543" s="312"/>
      <c r="B543" s="392"/>
      <c r="C543" s="394"/>
      <c r="F543" s="396"/>
      <c r="G543" s="396"/>
      <c r="I543" s="398"/>
      <c r="K543" s="219"/>
      <c r="L543" s="398"/>
      <c r="O543" s="398"/>
    </row>
    <row r="544">
      <c r="A544" s="312"/>
      <c r="B544" s="392"/>
      <c r="C544" s="394"/>
      <c r="F544" s="396"/>
      <c r="G544" s="396"/>
      <c r="I544" s="398"/>
      <c r="K544" s="219"/>
      <c r="L544" s="398"/>
      <c r="O544" s="398"/>
    </row>
    <row r="545">
      <c r="A545" s="312"/>
      <c r="B545" s="392"/>
      <c r="C545" s="394"/>
      <c r="F545" s="396"/>
      <c r="G545" s="396"/>
      <c r="I545" s="398"/>
      <c r="K545" s="219"/>
      <c r="L545" s="398"/>
      <c r="O545" s="398"/>
    </row>
    <row r="546">
      <c r="A546" s="312"/>
      <c r="B546" s="392"/>
      <c r="C546" s="394"/>
      <c r="F546" s="396"/>
      <c r="G546" s="396"/>
      <c r="I546" s="398"/>
      <c r="K546" s="219"/>
      <c r="L546" s="398"/>
      <c r="O546" s="398"/>
    </row>
    <row r="547">
      <c r="A547" s="312"/>
      <c r="B547" s="392"/>
      <c r="C547" s="394"/>
      <c r="F547" s="396"/>
      <c r="G547" s="396"/>
      <c r="I547" s="398"/>
      <c r="K547" s="219"/>
      <c r="L547" s="398"/>
      <c r="O547" s="398"/>
    </row>
    <row r="548">
      <c r="A548" s="312"/>
      <c r="B548" s="392"/>
      <c r="C548" s="394"/>
      <c r="F548" s="396"/>
      <c r="G548" s="396"/>
      <c r="I548" s="398"/>
      <c r="K548" s="219"/>
      <c r="L548" s="398"/>
      <c r="O548" s="398"/>
    </row>
    <row r="549">
      <c r="A549" s="312"/>
      <c r="B549" s="392"/>
      <c r="C549" s="394"/>
      <c r="F549" s="396"/>
      <c r="G549" s="396"/>
      <c r="I549" s="398"/>
      <c r="K549" s="219"/>
      <c r="L549" s="398"/>
      <c r="O549" s="398"/>
    </row>
    <row r="550">
      <c r="A550" s="312"/>
      <c r="B550" s="392"/>
      <c r="C550" s="394"/>
      <c r="F550" s="396"/>
      <c r="G550" s="396"/>
      <c r="I550" s="398"/>
      <c r="K550" s="219"/>
      <c r="L550" s="398"/>
      <c r="O550" s="398"/>
    </row>
    <row r="551">
      <c r="A551" s="312"/>
      <c r="B551" s="392"/>
      <c r="C551" s="394"/>
      <c r="F551" s="396"/>
      <c r="G551" s="396"/>
      <c r="I551" s="398"/>
      <c r="K551" s="219"/>
      <c r="L551" s="398"/>
      <c r="O551" s="398"/>
    </row>
    <row r="552">
      <c r="A552" s="312"/>
      <c r="B552" s="392"/>
      <c r="C552" s="394"/>
      <c r="F552" s="396"/>
      <c r="G552" s="396"/>
      <c r="I552" s="398"/>
      <c r="K552" s="219"/>
      <c r="L552" s="398"/>
      <c r="O552" s="398"/>
    </row>
    <row r="553">
      <c r="A553" s="312"/>
      <c r="B553" s="392"/>
      <c r="C553" s="394"/>
      <c r="F553" s="396"/>
      <c r="G553" s="396"/>
      <c r="I553" s="398"/>
      <c r="K553" s="219"/>
      <c r="L553" s="398"/>
      <c r="O553" s="398"/>
    </row>
    <row r="554">
      <c r="A554" s="312"/>
      <c r="B554" s="392"/>
      <c r="C554" s="394"/>
      <c r="F554" s="396"/>
      <c r="G554" s="396"/>
      <c r="I554" s="398"/>
      <c r="K554" s="219"/>
      <c r="L554" s="398"/>
      <c r="O554" s="398"/>
    </row>
    <row r="555">
      <c r="A555" s="312"/>
      <c r="B555" s="392"/>
      <c r="C555" s="394"/>
      <c r="F555" s="396"/>
      <c r="G555" s="396"/>
      <c r="I555" s="398"/>
      <c r="K555" s="219"/>
      <c r="L555" s="398"/>
      <c r="O555" s="398"/>
    </row>
    <row r="556">
      <c r="A556" s="312"/>
      <c r="B556" s="392"/>
      <c r="C556" s="394"/>
      <c r="F556" s="396"/>
      <c r="G556" s="396"/>
      <c r="I556" s="398"/>
      <c r="K556" s="219"/>
      <c r="L556" s="398"/>
      <c r="O556" s="398"/>
    </row>
    <row r="557">
      <c r="A557" s="312"/>
      <c r="B557" s="392"/>
      <c r="C557" s="394"/>
      <c r="F557" s="396"/>
      <c r="G557" s="396"/>
      <c r="I557" s="398"/>
      <c r="K557" s="219"/>
      <c r="L557" s="398"/>
      <c r="O557" s="398"/>
    </row>
    <row r="558">
      <c r="A558" s="312"/>
      <c r="B558" s="392"/>
      <c r="C558" s="394"/>
      <c r="F558" s="396"/>
      <c r="G558" s="396"/>
      <c r="I558" s="398"/>
      <c r="K558" s="219"/>
      <c r="L558" s="398"/>
      <c r="O558" s="398"/>
    </row>
    <row r="559">
      <c r="A559" s="312"/>
      <c r="B559" s="392"/>
      <c r="C559" s="394"/>
      <c r="F559" s="396"/>
      <c r="G559" s="396"/>
      <c r="I559" s="398"/>
      <c r="K559" s="219"/>
      <c r="L559" s="398"/>
      <c r="O559" s="398"/>
    </row>
    <row r="560">
      <c r="A560" s="312"/>
      <c r="B560" s="392"/>
      <c r="C560" s="394"/>
      <c r="F560" s="396"/>
      <c r="G560" s="396"/>
      <c r="I560" s="398"/>
      <c r="K560" s="219"/>
      <c r="L560" s="398"/>
      <c r="O560" s="398"/>
    </row>
    <row r="561">
      <c r="A561" s="312"/>
      <c r="B561" s="392"/>
      <c r="C561" s="394"/>
      <c r="F561" s="396"/>
      <c r="G561" s="396"/>
      <c r="I561" s="398"/>
      <c r="K561" s="219"/>
      <c r="L561" s="398"/>
      <c r="O561" s="398"/>
    </row>
    <row r="562">
      <c r="A562" s="312"/>
      <c r="B562" s="392"/>
      <c r="C562" s="394"/>
      <c r="F562" s="396"/>
      <c r="G562" s="396"/>
      <c r="I562" s="398"/>
      <c r="K562" s="219"/>
      <c r="L562" s="398"/>
      <c r="O562" s="398"/>
    </row>
    <row r="563">
      <c r="A563" s="312"/>
      <c r="B563" s="392"/>
      <c r="C563" s="394"/>
      <c r="F563" s="396"/>
      <c r="G563" s="396"/>
      <c r="I563" s="398"/>
      <c r="K563" s="219"/>
      <c r="L563" s="398"/>
      <c r="O563" s="398"/>
    </row>
    <row r="564">
      <c r="A564" s="312"/>
      <c r="B564" s="392"/>
      <c r="C564" s="394"/>
      <c r="F564" s="396"/>
      <c r="G564" s="396"/>
      <c r="I564" s="398"/>
      <c r="K564" s="219"/>
      <c r="L564" s="398"/>
      <c r="O564" s="398"/>
    </row>
    <row r="565">
      <c r="A565" s="312"/>
      <c r="B565" s="392"/>
      <c r="C565" s="394"/>
      <c r="F565" s="396"/>
      <c r="G565" s="396"/>
      <c r="I565" s="398"/>
      <c r="K565" s="219"/>
      <c r="L565" s="398"/>
      <c r="O565" s="398"/>
    </row>
    <row r="566">
      <c r="A566" s="312"/>
      <c r="B566" s="392"/>
      <c r="C566" s="394"/>
      <c r="F566" s="396"/>
      <c r="G566" s="396"/>
      <c r="I566" s="398"/>
      <c r="K566" s="219"/>
      <c r="L566" s="398"/>
      <c r="O566" s="398"/>
    </row>
    <row r="567">
      <c r="A567" s="312"/>
      <c r="B567" s="392"/>
      <c r="C567" s="394"/>
      <c r="F567" s="396"/>
      <c r="G567" s="396"/>
      <c r="I567" s="398"/>
      <c r="K567" s="219"/>
      <c r="L567" s="398"/>
      <c r="O567" s="398"/>
    </row>
    <row r="568">
      <c r="A568" s="312"/>
      <c r="B568" s="392"/>
      <c r="C568" s="394"/>
      <c r="F568" s="396"/>
      <c r="G568" s="396"/>
      <c r="I568" s="398"/>
      <c r="K568" s="219"/>
      <c r="L568" s="398"/>
      <c r="O568" s="398"/>
    </row>
    <row r="569">
      <c r="A569" s="312"/>
      <c r="B569" s="392"/>
      <c r="C569" s="394"/>
      <c r="F569" s="396"/>
      <c r="G569" s="396"/>
      <c r="I569" s="398"/>
      <c r="K569" s="219"/>
      <c r="L569" s="398"/>
      <c r="O569" s="398"/>
    </row>
    <row r="570">
      <c r="A570" s="312"/>
      <c r="B570" s="392"/>
      <c r="C570" s="394"/>
      <c r="F570" s="396"/>
      <c r="G570" s="396"/>
      <c r="I570" s="398"/>
      <c r="K570" s="219"/>
      <c r="L570" s="398"/>
      <c r="O570" s="398"/>
    </row>
    <row r="571">
      <c r="A571" s="312"/>
      <c r="B571" s="392"/>
      <c r="C571" s="394"/>
      <c r="F571" s="396"/>
      <c r="G571" s="396"/>
      <c r="I571" s="398"/>
      <c r="K571" s="219"/>
      <c r="L571" s="398"/>
      <c r="O571" s="398"/>
    </row>
    <row r="572">
      <c r="A572" s="312"/>
      <c r="B572" s="392"/>
      <c r="C572" s="394"/>
      <c r="F572" s="396"/>
      <c r="G572" s="396"/>
      <c r="I572" s="398"/>
      <c r="K572" s="219"/>
      <c r="L572" s="398"/>
      <c r="O572" s="398"/>
    </row>
    <row r="573">
      <c r="A573" s="312"/>
      <c r="B573" s="392"/>
      <c r="C573" s="394"/>
      <c r="F573" s="396"/>
      <c r="G573" s="396"/>
      <c r="I573" s="398"/>
      <c r="K573" s="219"/>
      <c r="L573" s="398"/>
      <c r="O573" s="398"/>
    </row>
    <row r="574">
      <c r="A574" s="312"/>
      <c r="B574" s="392"/>
      <c r="C574" s="394"/>
      <c r="F574" s="396"/>
      <c r="G574" s="396"/>
      <c r="I574" s="398"/>
      <c r="K574" s="219"/>
      <c r="L574" s="398"/>
      <c r="O574" s="398"/>
    </row>
    <row r="575">
      <c r="A575" s="312"/>
      <c r="B575" s="392"/>
      <c r="C575" s="394"/>
      <c r="F575" s="396"/>
      <c r="G575" s="396"/>
      <c r="I575" s="398"/>
      <c r="K575" s="219"/>
      <c r="L575" s="398"/>
      <c r="O575" s="398"/>
    </row>
    <row r="576">
      <c r="A576" s="312"/>
      <c r="B576" s="392"/>
      <c r="C576" s="394"/>
      <c r="F576" s="396"/>
      <c r="G576" s="396"/>
      <c r="I576" s="398"/>
      <c r="K576" s="219"/>
      <c r="L576" s="398"/>
      <c r="O576" s="398"/>
    </row>
    <row r="577">
      <c r="A577" s="312"/>
      <c r="B577" s="392"/>
      <c r="C577" s="394"/>
      <c r="F577" s="396"/>
      <c r="G577" s="396"/>
      <c r="I577" s="398"/>
      <c r="K577" s="219"/>
      <c r="L577" s="398"/>
      <c r="O577" s="398"/>
    </row>
    <row r="578">
      <c r="A578" s="312"/>
      <c r="B578" s="392"/>
      <c r="C578" s="394"/>
      <c r="F578" s="396"/>
      <c r="G578" s="396"/>
      <c r="I578" s="398"/>
      <c r="K578" s="219"/>
      <c r="L578" s="398"/>
      <c r="O578" s="398"/>
    </row>
    <row r="579">
      <c r="A579" s="312"/>
      <c r="B579" s="392"/>
      <c r="C579" s="394"/>
      <c r="F579" s="396"/>
      <c r="G579" s="396"/>
      <c r="I579" s="398"/>
      <c r="K579" s="219"/>
      <c r="L579" s="398"/>
      <c r="O579" s="398"/>
    </row>
    <row r="580">
      <c r="A580" s="312"/>
      <c r="B580" s="392"/>
      <c r="C580" s="394"/>
      <c r="F580" s="396"/>
      <c r="G580" s="396"/>
      <c r="I580" s="398"/>
      <c r="K580" s="219"/>
      <c r="L580" s="398"/>
      <c r="O580" s="398"/>
    </row>
    <row r="581">
      <c r="A581" s="312"/>
      <c r="B581" s="392"/>
      <c r="C581" s="394"/>
      <c r="F581" s="396"/>
      <c r="G581" s="396"/>
      <c r="I581" s="398"/>
      <c r="K581" s="219"/>
      <c r="L581" s="398"/>
      <c r="O581" s="398"/>
    </row>
    <row r="582">
      <c r="A582" s="312"/>
      <c r="B582" s="392"/>
      <c r="C582" s="394"/>
      <c r="F582" s="396"/>
      <c r="G582" s="396"/>
      <c r="I582" s="398"/>
      <c r="K582" s="219"/>
      <c r="L582" s="398"/>
      <c r="O582" s="398"/>
    </row>
    <row r="583">
      <c r="A583" s="312"/>
      <c r="B583" s="392"/>
      <c r="C583" s="394"/>
      <c r="F583" s="396"/>
      <c r="G583" s="396"/>
      <c r="I583" s="398"/>
      <c r="K583" s="219"/>
      <c r="L583" s="398"/>
      <c r="O583" s="398"/>
    </row>
    <row r="584">
      <c r="A584" s="312"/>
      <c r="B584" s="392"/>
      <c r="C584" s="394"/>
      <c r="F584" s="396"/>
      <c r="G584" s="396"/>
      <c r="I584" s="398"/>
      <c r="K584" s="219"/>
      <c r="L584" s="398"/>
      <c r="O584" s="398"/>
    </row>
    <row r="585">
      <c r="A585" s="312"/>
      <c r="B585" s="392"/>
      <c r="C585" s="394"/>
      <c r="F585" s="396"/>
      <c r="G585" s="396"/>
      <c r="I585" s="398"/>
      <c r="K585" s="219"/>
      <c r="L585" s="398"/>
      <c r="O585" s="398"/>
    </row>
    <row r="586">
      <c r="A586" s="312"/>
      <c r="B586" s="392"/>
      <c r="C586" s="394"/>
      <c r="F586" s="396"/>
      <c r="G586" s="396"/>
      <c r="I586" s="398"/>
      <c r="K586" s="219"/>
      <c r="L586" s="398"/>
      <c r="O586" s="398"/>
    </row>
    <row r="587">
      <c r="A587" s="312"/>
      <c r="B587" s="392"/>
      <c r="C587" s="394"/>
      <c r="F587" s="396"/>
      <c r="G587" s="396"/>
      <c r="I587" s="398"/>
      <c r="K587" s="219"/>
      <c r="L587" s="398"/>
      <c r="O587" s="398"/>
    </row>
    <row r="588">
      <c r="A588" s="312"/>
      <c r="B588" s="392"/>
      <c r="C588" s="394"/>
      <c r="F588" s="396"/>
      <c r="G588" s="396"/>
      <c r="I588" s="398"/>
      <c r="K588" s="219"/>
      <c r="L588" s="398"/>
      <c r="O588" s="398"/>
    </row>
    <row r="589">
      <c r="A589" s="312"/>
      <c r="B589" s="392"/>
      <c r="C589" s="394"/>
      <c r="F589" s="396"/>
      <c r="G589" s="396"/>
      <c r="I589" s="398"/>
      <c r="K589" s="219"/>
      <c r="L589" s="398"/>
      <c r="O589" s="398"/>
    </row>
    <row r="590">
      <c r="A590" s="312"/>
      <c r="B590" s="392"/>
      <c r="C590" s="394"/>
      <c r="F590" s="396"/>
      <c r="G590" s="396"/>
      <c r="I590" s="398"/>
      <c r="K590" s="219"/>
      <c r="L590" s="398"/>
      <c r="O590" s="398"/>
    </row>
    <row r="591">
      <c r="A591" s="312"/>
      <c r="B591" s="392"/>
      <c r="C591" s="394"/>
      <c r="F591" s="396"/>
      <c r="G591" s="396"/>
      <c r="I591" s="398"/>
      <c r="K591" s="219"/>
      <c r="L591" s="398"/>
      <c r="O591" s="398"/>
    </row>
    <row r="592">
      <c r="A592" s="312"/>
      <c r="B592" s="392"/>
      <c r="C592" s="394"/>
      <c r="F592" s="396"/>
      <c r="G592" s="396"/>
      <c r="I592" s="398"/>
      <c r="K592" s="219"/>
      <c r="L592" s="398"/>
      <c r="O592" s="398"/>
    </row>
    <row r="593">
      <c r="A593" s="312"/>
      <c r="B593" s="392"/>
      <c r="C593" s="394"/>
      <c r="F593" s="396"/>
      <c r="G593" s="396"/>
      <c r="I593" s="398"/>
      <c r="K593" s="219"/>
      <c r="L593" s="398"/>
      <c r="O593" s="398"/>
    </row>
    <row r="594">
      <c r="A594" s="312"/>
      <c r="B594" s="392"/>
      <c r="C594" s="394"/>
      <c r="F594" s="396"/>
      <c r="G594" s="396"/>
      <c r="I594" s="398"/>
      <c r="K594" s="219"/>
      <c r="L594" s="398"/>
      <c r="O594" s="398"/>
    </row>
    <row r="595">
      <c r="A595" s="312"/>
      <c r="B595" s="392"/>
      <c r="C595" s="394"/>
      <c r="F595" s="396"/>
      <c r="G595" s="396"/>
      <c r="I595" s="398"/>
      <c r="K595" s="219"/>
      <c r="L595" s="398"/>
      <c r="O595" s="398"/>
    </row>
    <row r="596">
      <c r="A596" s="312"/>
      <c r="B596" s="392"/>
      <c r="C596" s="394"/>
      <c r="F596" s="396"/>
      <c r="G596" s="396"/>
      <c r="I596" s="398"/>
      <c r="K596" s="219"/>
      <c r="L596" s="398"/>
      <c r="O596" s="398"/>
    </row>
    <row r="597">
      <c r="A597" s="312"/>
      <c r="B597" s="392"/>
      <c r="C597" s="394"/>
      <c r="F597" s="396"/>
      <c r="G597" s="396"/>
      <c r="I597" s="398"/>
      <c r="K597" s="219"/>
      <c r="L597" s="398"/>
      <c r="O597" s="398"/>
    </row>
    <row r="598">
      <c r="A598" s="312"/>
      <c r="B598" s="392"/>
      <c r="C598" s="394"/>
      <c r="F598" s="396"/>
      <c r="G598" s="396"/>
      <c r="I598" s="398"/>
      <c r="K598" s="219"/>
      <c r="L598" s="398"/>
      <c r="O598" s="398"/>
    </row>
    <row r="599">
      <c r="A599" s="312"/>
      <c r="B599" s="392"/>
      <c r="C599" s="394"/>
      <c r="F599" s="396"/>
      <c r="G599" s="396"/>
      <c r="I599" s="398"/>
      <c r="K599" s="219"/>
      <c r="L599" s="398"/>
      <c r="O599" s="398"/>
    </row>
    <row r="600">
      <c r="A600" s="312"/>
      <c r="B600" s="392"/>
      <c r="C600" s="394"/>
      <c r="F600" s="396"/>
      <c r="G600" s="396"/>
      <c r="I600" s="398"/>
      <c r="K600" s="219"/>
      <c r="L600" s="398"/>
      <c r="O600" s="398"/>
    </row>
    <row r="601">
      <c r="A601" s="312"/>
      <c r="B601" s="392"/>
      <c r="C601" s="394"/>
      <c r="F601" s="396"/>
      <c r="G601" s="396"/>
      <c r="I601" s="398"/>
      <c r="K601" s="219"/>
      <c r="L601" s="398"/>
      <c r="O601" s="398"/>
    </row>
    <row r="602">
      <c r="A602" s="312"/>
      <c r="B602" s="392"/>
      <c r="C602" s="394"/>
      <c r="F602" s="396"/>
      <c r="G602" s="396"/>
      <c r="I602" s="398"/>
      <c r="K602" s="219"/>
      <c r="L602" s="398"/>
      <c r="O602" s="398"/>
    </row>
    <row r="603">
      <c r="A603" s="312"/>
      <c r="B603" s="392"/>
      <c r="C603" s="394"/>
      <c r="F603" s="396"/>
      <c r="G603" s="396"/>
      <c r="I603" s="398"/>
      <c r="K603" s="219"/>
      <c r="L603" s="398"/>
      <c r="O603" s="398"/>
    </row>
    <row r="604">
      <c r="A604" s="312"/>
      <c r="B604" s="392"/>
      <c r="C604" s="394"/>
      <c r="F604" s="396"/>
      <c r="G604" s="396"/>
      <c r="I604" s="398"/>
      <c r="K604" s="219"/>
      <c r="L604" s="398"/>
      <c r="O604" s="398"/>
    </row>
    <row r="605">
      <c r="A605" s="312"/>
      <c r="B605" s="392"/>
      <c r="C605" s="394"/>
      <c r="F605" s="396"/>
      <c r="G605" s="396"/>
      <c r="I605" s="398"/>
      <c r="K605" s="219"/>
      <c r="L605" s="398"/>
      <c r="O605" s="398"/>
    </row>
    <row r="606">
      <c r="A606" s="312"/>
      <c r="B606" s="392"/>
      <c r="C606" s="394"/>
      <c r="F606" s="396"/>
      <c r="G606" s="396"/>
      <c r="I606" s="398"/>
      <c r="K606" s="219"/>
      <c r="L606" s="398"/>
      <c r="O606" s="398"/>
    </row>
    <row r="607">
      <c r="A607" s="312"/>
      <c r="B607" s="392"/>
      <c r="C607" s="394"/>
      <c r="F607" s="396"/>
      <c r="G607" s="396"/>
      <c r="I607" s="398"/>
      <c r="K607" s="219"/>
      <c r="L607" s="398"/>
      <c r="O607" s="398"/>
    </row>
    <row r="608">
      <c r="A608" s="312"/>
      <c r="B608" s="392"/>
      <c r="C608" s="394"/>
      <c r="F608" s="396"/>
      <c r="G608" s="396"/>
      <c r="I608" s="398"/>
      <c r="K608" s="219"/>
      <c r="L608" s="398"/>
      <c r="O608" s="398"/>
    </row>
    <row r="609">
      <c r="A609" s="312"/>
      <c r="B609" s="392"/>
      <c r="C609" s="394"/>
      <c r="F609" s="396"/>
      <c r="G609" s="396"/>
      <c r="I609" s="398"/>
      <c r="K609" s="219"/>
      <c r="L609" s="398"/>
      <c r="O609" s="398"/>
    </row>
    <row r="610">
      <c r="A610" s="312"/>
      <c r="B610" s="392"/>
      <c r="C610" s="394"/>
      <c r="F610" s="396"/>
      <c r="G610" s="396"/>
      <c r="I610" s="398"/>
      <c r="K610" s="219"/>
      <c r="L610" s="398"/>
      <c r="O610" s="398"/>
    </row>
    <row r="611">
      <c r="A611" s="312"/>
      <c r="B611" s="392"/>
      <c r="C611" s="394"/>
      <c r="F611" s="396"/>
      <c r="G611" s="396"/>
      <c r="I611" s="398"/>
      <c r="K611" s="219"/>
      <c r="L611" s="398"/>
      <c r="O611" s="398"/>
    </row>
    <row r="612">
      <c r="A612" s="312"/>
      <c r="B612" s="392"/>
      <c r="C612" s="394"/>
      <c r="F612" s="396"/>
      <c r="G612" s="396"/>
      <c r="I612" s="398"/>
      <c r="K612" s="219"/>
      <c r="L612" s="398"/>
      <c r="O612" s="398"/>
    </row>
    <row r="613">
      <c r="A613" s="312"/>
      <c r="B613" s="392"/>
      <c r="C613" s="394"/>
      <c r="F613" s="396"/>
      <c r="G613" s="396"/>
      <c r="I613" s="398"/>
      <c r="K613" s="219"/>
      <c r="L613" s="398"/>
      <c r="O613" s="398"/>
    </row>
    <row r="614">
      <c r="A614" s="312"/>
      <c r="B614" s="392"/>
      <c r="C614" s="394"/>
      <c r="F614" s="396"/>
      <c r="G614" s="396"/>
      <c r="I614" s="398"/>
      <c r="K614" s="219"/>
      <c r="L614" s="398"/>
      <c r="O614" s="398"/>
    </row>
    <row r="615">
      <c r="A615" s="312"/>
      <c r="B615" s="392"/>
      <c r="C615" s="394"/>
      <c r="F615" s="396"/>
      <c r="G615" s="396"/>
      <c r="I615" s="398"/>
      <c r="K615" s="219"/>
      <c r="L615" s="398"/>
      <c r="O615" s="398"/>
    </row>
    <row r="616">
      <c r="A616" s="312"/>
      <c r="B616" s="392"/>
      <c r="C616" s="394"/>
      <c r="F616" s="396"/>
      <c r="G616" s="396"/>
      <c r="I616" s="398"/>
      <c r="K616" s="219"/>
      <c r="L616" s="398"/>
      <c r="O616" s="398"/>
    </row>
    <row r="617">
      <c r="A617" s="312"/>
      <c r="B617" s="392"/>
      <c r="C617" s="394"/>
      <c r="F617" s="396"/>
      <c r="G617" s="396"/>
      <c r="I617" s="398"/>
      <c r="K617" s="219"/>
      <c r="L617" s="398"/>
      <c r="O617" s="398"/>
    </row>
    <row r="618">
      <c r="A618" s="312"/>
      <c r="B618" s="392"/>
      <c r="C618" s="394"/>
      <c r="F618" s="396"/>
      <c r="G618" s="396"/>
      <c r="I618" s="398"/>
      <c r="K618" s="219"/>
      <c r="L618" s="398"/>
      <c r="O618" s="398"/>
    </row>
    <row r="619">
      <c r="A619" s="312"/>
      <c r="B619" s="392"/>
      <c r="C619" s="394"/>
      <c r="F619" s="396"/>
      <c r="G619" s="396"/>
      <c r="I619" s="398"/>
      <c r="K619" s="219"/>
      <c r="L619" s="398"/>
      <c r="O619" s="398"/>
    </row>
    <row r="620">
      <c r="A620" s="312"/>
      <c r="B620" s="392"/>
      <c r="C620" s="394"/>
      <c r="F620" s="396"/>
      <c r="G620" s="396"/>
      <c r="I620" s="398"/>
      <c r="K620" s="219"/>
      <c r="L620" s="398"/>
      <c r="O620" s="398"/>
    </row>
    <row r="621">
      <c r="A621" s="312"/>
      <c r="B621" s="392"/>
      <c r="C621" s="394"/>
      <c r="F621" s="396"/>
      <c r="G621" s="396"/>
      <c r="I621" s="398"/>
      <c r="K621" s="219"/>
      <c r="L621" s="398"/>
      <c r="O621" s="398"/>
    </row>
    <row r="622">
      <c r="A622" s="312"/>
      <c r="B622" s="392"/>
      <c r="C622" s="394"/>
      <c r="F622" s="396"/>
      <c r="G622" s="396"/>
      <c r="I622" s="398"/>
      <c r="K622" s="219"/>
      <c r="L622" s="398"/>
      <c r="O622" s="398"/>
    </row>
    <row r="623">
      <c r="A623" s="312"/>
      <c r="B623" s="392"/>
      <c r="C623" s="394"/>
      <c r="F623" s="396"/>
      <c r="G623" s="396"/>
      <c r="I623" s="398"/>
      <c r="K623" s="219"/>
      <c r="L623" s="398"/>
      <c r="O623" s="398"/>
    </row>
    <row r="624">
      <c r="A624" s="312"/>
      <c r="B624" s="392"/>
      <c r="C624" s="394"/>
      <c r="F624" s="396"/>
      <c r="G624" s="396"/>
      <c r="I624" s="398"/>
      <c r="K624" s="219"/>
      <c r="L624" s="398"/>
      <c r="O624" s="398"/>
    </row>
    <row r="625">
      <c r="A625" s="312"/>
      <c r="B625" s="392"/>
      <c r="C625" s="394"/>
      <c r="F625" s="396"/>
      <c r="G625" s="396"/>
      <c r="I625" s="398"/>
      <c r="K625" s="219"/>
      <c r="L625" s="398"/>
      <c r="O625" s="398"/>
    </row>
    <row r="626">
      <c r="A626" s="312"/>
      <c r="B626" s="392"/>
      <c r="C626" s="394"/>
      <c r="F626" s="396"/>
      <c r="G626" s="396"/>
      <c r="I626" s="398"/>
      <c r="K626" s="219"/>
      <c r="L626" s="398"/>
      <c r="O626" s="398"/>
    </row>
    <row r="627">
      <c r="A627" s="312"/>
      <c r="B627" s="392"/>
      <c r="C627" s="394"/>
      <c r="F627" s="396"/>
      <c r="G627" s="396"/>
      <c r="I627" s="398"/>
      <c r="K627" s="219"/>
      <c r="L627" s="398"/>
      <c r="O627" s="398"/>
    </row>
    <row r="628">
      <c r="A628" s="312"/>
      <c r="B628" s="392"/>
      <c r="C628" s="394"/>
      <c r="F628" s="396"/>
      <c r="G628" s="396"/>
      <c r="I628" s="398"/>
      <c r="K628" s="219"/>
      <c r="L628" s="398"/>
      <c r="O628" s="398"/>
    </row>
    <row r="629">
      <c r="A629" s="312"/>
      <c r="B629" s="392"/>
      <c r="C629" s="394"/>
      <c r="F629" s="396"/>
      <c r="G629" s="396"/>
      <c r="I629" s="398"/>
      <c r="K629" s="219"/>
      <c r="L629" s="398"/>
      <c r="O629" s="398"/>
    </row>
    <row r="630">
      <c r="A630" s="312"/>
      <c r="B630" s="392"/>
      <c r="C630" s="394"/>
      <c r="F630" s="396"/>
      <c r="G630" s="396"/>
      <c r="I630" s="398"/>
      <c r="K630" s="219"/>
      <c r="L630" s="398"/>
      <c r="O630" s="398"/>
    </row>
    <row r="631">
      <c r="A631" s="312"/>
      <c r="B631" s="392"/>
      <c r="C631" s="394"/>
      <c r="F631" s="396"/>
      <c r="G631" s="396"/>
      <c r="I631" s="398"/>
      <c r="K631" s="219"/>
      <c r="L631" s="398"/>
      <c r="O631" s="398"/>
    </row>
    <row r="632">
      <c r="A632" s="312"/>
      <c r="B632" s="392"/>
      <c r="C632" s="394"/>
      <c r="F632" s="396"/>
      <c r="G632" s="396"/>
      <c r="I632" s="398"/>
      <c r="K632" s="219"/>
      <c r="L632" s="398"/>
      <c r="O632" s="398"/>
    </row>
    <row r="633">
      <c r="A633" s="312"/>
      <c r="B633" s="392"/>
      <c r="C633" s="394"/>
      <c r="F633" s="396"/>
      <c r="G633" s="396"/>
      <c r="I633" s="398"/>
      <c r="K633" s="219"/>
      <c r="L633" s="398"/>
      <c r="O633" s="398"/>
    </row>
    <row r="634">
      <c r="A634" s="312"/>
      <c r="B634" s="392"/>
      <c r="C634" s="394"/>
      <c r="F634" s="396"/>
      <c r="G634" s="396"/>
      <c r="I634" s="398"/>
      <c r="K634" s="219"/>
      <c r="L634" s="398"/>
      <c r="O634" s="398"/>
    </row>
    <row r="635">
      <c r="A635" s="312"/>
      <c r="B635" s="392"/>
      <c r="C635" s="394"/>
      <c r="F635" s="396"/>
      <c r="G635" s="396"/>
      <c r="I635" s="398"/>
      <c r="K635" s="219"/>
      <c r="L635" s="398"/>
      <c r="O635" s="398"/>
    </row>
    <row r="636">
      <c r="A636" s="312"/>
      <c r="B636" s="392"/>
      <c r="C636" s="394"/>
      <c r="F636" s="396"/>
      <c r="G636" s="396"/>
      <c r="I636" s="398"/>
      <c r="K636" s="219"/>
      <c r="L636" s="398"/>
      <c r="O636" s="398"/>
    </row>
    <row r="637">
      <c r="A637" s="312"/>
      <c r="B637" s="392"/>
      <c r="C637" s="394"/>
      <c r="F637" s="396"/>
      <c r="G637" s="396"/>
      <c r="I637" s="398"/>
      <c r="K637" s="219"/>
      <c r="L637" s="398"/>
      <c r="O637" s="398"/>
    </row>
    <row r="638">
      <c r="A638" s="312"/>
      <c r="B638" s="392"/>
      <c r="C638" s="394"/>
      <c r="F638" s="396"/>
      <c r="G638" s="396"/>
      <c r="I638" s="398"/>
      <c r="K638" s="219"/>
      <c r="L638" s="398"/>
      <c r="O638" s="398"/>
    </row>
    <row r="639">
      <c r="A639" s="312"/>
      <c r="B639" s="392"/>
      <c r="C639" s="394"/>
      <c r="F639" s="396"/>
      <c r="G639" s="396"/>
      <c r="I639" s="398"/>
      <c r="K639" s="219"/>
      <c r="L639" s="398"/>
      <c r="O639" s="398"/>
    </row>
    <row r="640">
      <c r="A640" s="312"/>
      <c r="B640" s="392"/>
      <c r="C640" s="394"/>
      <c r="F640" s="396"/>
      <c r="G640" s="396"/>
      <c r="I640" s="398"/>
      <c r="K640" s="219"/>
      <c r="L640" s="398"/>
      <c r="O640" s="398"/>
    </row>
    <row r="641">
      <c r="A641" s="312"/>
      <c r="B641" s="392"/>
      <c r="C641" s="394"/>
      <c r="F641" s="396"/>
      <c r="G641" s="396"/>
      <c r="I641" s="398"/>
      <c r="K641" s="219"/>
      <c r="L641" s="398"/>
      <c r="O641" s="398"/>
    </row>
    <row r="642">
      <c r="A642" s="312"/>
      <c r="B642" s="392"/>
      <c r="C642" s="394"/>
      <c r="F642" s="396"/>
      <c r="G642" s="396"/>
      <c r="I642" s="398"/>
      <c r="K642" s="219"/>
      <c r="L642" s="398"/>
      <c r="O642" s="398"/>
    </row>
    <row r="643">
      <c r="A643" s="312"/>
      <c r="B643" s="392"/>
      <c r="C643" s="394"/>
      <c r="F643" s="396"/>
      <c r="G643" s="396"/>
      <c r="I643" s="398"/>
      <c r="K643" s="219"/>
      <c r="L643" s="398"/>
      <c r="O643" s="398"/>
    </row>
    <row r="644">
      <c r="A644" s="312"/>
      <c r="B644" s="392"/>
      <c r="C644" s="394"/>
      <c r="F644" s="396"/>
      <c r="G644" s="396"/>
      <c r="I644" s="398"/>
      <c r="K644" s="219"/>
      <c r="L644" s="398"/>
      <c r="O644" s="398"/>
    </row>
    <row r="645">
      <c r="A645" s="312"/>
      <c r="B645" s="392"/>
      <c r="C645" s="394"/>
      <c r="F645" s="396"/>
      <c r="G645" s="396"/>
      <c r="I645" s="398"/>
      <c r="K645" s="219"/>
      <c r="L645" s="398"/>
      <c r="O645" s="398"/>
    </row>
    <row r="646">
      <c r="A646" s="312"/>
      <c r="B646" s="392"/>
      <c r="C646" s="394"/>
      <c r="F646" s="396"/>
      <c r="G646" s="396"/>
      <c r="I646" s="398"/>
      <c r="K646" s="219"/>
      <c r="L646" s="398"/>
      <c r="O646" s="398"/>
    </row>
    <row r="647">
      <c r="A647" s="312"/>
      <c r="B647" s="392"/>
      <c r="C647" s="394"/>
      <c r="F647" s="396"/>
      <c r="G647" s="396"/>
      <c r="I647" s="398"/>
      <c r="K647" s="219"/>
      <c r="L647" s="398"/>
      <c r="O647" s="398"/>
    </row>
    <row r="648">
      <c r="A648" s="312"/>
      <c r="B648" s="392"/>
      <c r="C648" s="394"/>
      <c r="F648" s="396"/>
      <c r="G648" s="396"/>
      <c r="I648" s="398"/>
      <c r="K648" s="219"/>
      <c r="L648" s="398"/>
      <c r="O648" s="398"/>
    </row>
    <row r="649">
      <c r="A649" s="312"/>
      <c r="B649" s="392"/>
      <c r="C649" s="394"/>
      <c r="F649" s="396"/>
      <c r="G649" s="396"/>
      <c r="I649" s="398"/>
      <c r="K649" s="219"/>
      <c r="L649" s="398"/>
      <c r="O649" s="398"/>
    </row>
    <row r="650">
      <c r="A650" s="312"/>
      <c r="B650" s="392"/>
      <c r="C650" s="394"/>
      <c r="F650" s="396"/>
      <c r="G650" s="396"/>
      <c r="I650" s="398"/>
      <c r="K650" s="219"/>
      <c r="L650" s="398"/>
      <c r="O650" s="398"/>
    </row>
    <row r="651">
      <c r="A651" s="312"/>
      <c r="B651" s="392"/>
      <c r="C651" s="394"/>
      <c r="F651" s="396"/>
      <c r="G651" s="396"/>
      <c r="I651" s="398"/>
      <c r="K651" s="219"/>
      <c r="L651" s="398"/>
      <c r="O651" s="398"/>
    </row>
    <row r="652">
      <c r="A652" s="312"/>
      <c r="B652" s="392"/>
      <c r="C652" s="394"/>
      <c r="F652" s="396"/>
      <c r="G652" s="396"/>
      <c r="I652" s="398"/>
      <c r="K652" s="219"/>
      <c r="L652" s="398"/>
      <c r="O652" s="398"/>
    </row>
    <row r="653">
      <c r="A653" s="312"/>
      <c r="B653" s="392"/>
      <c r="C653" s="394"/>
      <c r="F653" s="396"/>
      <c r="G653" s="396"/>
      <c r="I653" s="398"/>
      <c r="K653" s="219"/>
      <c r="L653" s="398"/>
      <c r="O653" s="398"/>
    </row>
    <row r="654">
      <c r="A654" s="312"/>
      <c r="B654" s="392"/>
      <c r="C654" s="394"/>
      <c r="F654" s="396"/>
      <c r="G654" s="396"/>
      <c r="I654" s="398"/>
      <c r="K654" s="219"/>
      <c r="L654" s="398"/>
      <c r="O654" s="398"/>
    </row>
    <row r="655">
      <c r="A655" s="312"/>
      <c r="B655" s="392"/>
      <c r="C655" s="394"/>
      <c r="F655" s="396"/>
      <c r="G655" s="396"/>
      <c r="I655" s="398"/>
      <c r="K655" s="219"/>
      <c r="L655" s="398"/>
      <c r="O655" s="398"/>
    </row>
    <row r="656">
      <c r="A656" s="312"/>
      <c r="B656" s="392"/>
      <c r="C656" s="394"/>
      <c r="F656" s="396"/>
      <c r="G656" s="396"/>
      <c r="I656" s="398"/>
      <c r="K656" s="219"/>
      <c r="L656" s="398"/>
      <c r="O656" s="398"/>
    </row>
    <row r="657">
      <c r="A657" s="312"/>
      <c r="B657" s="392"/>
      <c r="C657" s="394"/>
      <c r="F657" s="396"/>
      <c r="G657" s="396"/>
      <c r="I657" s="398"/>
      <c r="K657" s="219"/>
      <c r="L657" s="398"/>
      <c r="O657" s="398"/>
    </row>
    <row r="658">
      <c r="A658" s="312"/>
      <c r="B658" s="392"/>
      <c r="C658" s="394"/>
      <c r="F658" s="396"/>
      <c r="G658" s="396"/>
      <c r="I658" s="398"/>
      <c r="K658" s="219"/>
      <c r="L658" s="398"/>
      <c r="O658" s="398"/>
    </row>
    <row r="659">
      <c r="A659" s="312"/>
      <c r="B659" s="392"/>
      <c r="C659" s="394"/>
      <c r="F659" s="396"/>
      <c r="G659" s="396"/>
      <c r="I659" s="398"/>
      <c r="K659" s="219"/>
      <c r="L659" s="398"/>
      <c r="O659" s="398"/>
    </row>
    <row r="660">
      <c r="A660" s="312"/>
      <c r="B660" s="392"/>
      <c r="C660" s="394"/>
      <c r="F660" s="396"/>
      <c r="G660" s="396"/>
      <c r="I660" s="398"/>
      <c r="K660" s="219"/>
      <c r="L660" s="398"/>
      <c r="O660" s="398"/>
    </row>
    <row r="661">
      <c r="A661" s="312"/>
      <c r="B661" s="392"/>
      <c r="C661" s="394"/>
      <c r="F661" s="396"/>
      <c r="G661" s="396"/>
      <c r="I661" s="398"/>
      <c r="K661" s="219"/>
      <c r="L661" s="398"/>
      <c r="O661" s="398"/>
    </row>
    <row r="662">
      <c r="A662" s="312"/>
      <c r="B662" s="392"/>
      <c r="C662" s="394"/>
      <c r="F662" s="396"/>
      <c r="G662" s="396"/>
      <c r="I662" s="398"/>
      <c r="K662" s="219"/>
      <c r="L662" s="398"/>
      <c r="O662" s="398"/>
    </row>
    <row r="663">
      <c r="A663" s="312"/>
      <c r="B663" s="392"/>
      <c r="C663" s="394"/>
      <c r="F663" s="396"/>
      <c r="G663" s="396"/>
      <c r="I663" s="398"/>
      <c r="K663" s="219"/>
      <c r="L663" s="398"/>
      <c r="O663" s="398"/>
    </row>
    <row r="664">
      <c r="A664" s="312"/>
      <c r="B664" s="392"/>
      <c r="C664" s="394"/>
      <c r="F664" s="396"/>
      <c r="G664" s="396"/>
      <c r="I664" s="398"/>
      <c r="K664" s="219"/>
      <c r="L664" s="398"/>
      <c r="O664" s="398"/>
    </row>
    <row r="665">
      <c r="A665" s="312"/>
      <c r="B665" s="392"/>
      <c r="C665" s="394"/>
      <c r="F665" s="396"/>
      <c r="G665" s="396"/>
      <c r="I665" s="398"/>
      <c r="K665" s="219"/>
      <c r="L665" s="398"/>
      <c r="O665" s="398"/>
    </row>
    <row r="666">
      <c r="A666" s="312"/>
      <c r="B666" s="392"/>
      <c r="C666" s="394"/>
      <c r="F666" s="396"/>
      <c r="G666" s="396"/>
      <c r="I666" s="398"/>
      <c r="K666" s="219"/>
      <c r="L666" s="398"/>
      <c r="O666" s="398"/>
    </row>
    <row r="667">
      <c r="A667" s="312"/>
      <c r="B667" s="392"/>
      <c r="C667" s="394"/>
      <c r="F667" s="396"/>
      <c r="G667" s="396"/>
      <c r="I667" s="398"/>
      <c r="K667" s="219"/>
      <c r="L667" s="398"/>
      <c r="O667" s="398"/>
    </row>
    <row r="668">
      <c r="A668" s="312"/>
      <c r="B668" s="392"/>
      <c r="C668" s="394"/>
      <c r="F668" s="396"/>
      <c r="G668" s="396"/>
      <c r="I668" s="398"/>
      <c r="K668" s="219"/>
      <c r="L668" s="398"/>
      <c r="O668" s="398"/>
    </row>
    <row r="669">
      <c r="A669" s="312"/>
      <c r="B669" s="392"/>
      <c r="C669" s="394"/>
      <c r="F669" s="396"/>
      <c r="G669" s="396"/>
      <c r="I669" s="398"/>
      <c r="K669" s="219"/>
      <c r="L669" s="398"/>
      <c r="O669" s="398"/>
    </row>
    <row r="670">
      <c r="A670" s="312"/>
      <c r="B670" s="392"/>
      <c r="C670" s="394"/>
      <c r="F670" s="396"/>
      <c r="G670" s="396"/>
      <c r="I670" s="398"/>
      <c r="K670" s="219"/>
      <c r="L670" s="398"/>
      <c r="O670" s="398"/>
    </row>
    <row r="671">
      <c r="A671" s="312"/>
      <c r="B671" s="392"/>
      <c r="C671" s="394"/>
      <c r="F671" s="396"/>
      <c r="G671" s="396"/>
      <c r="I671" s="398"/>
      <c r="K671" s="219"/>
      <c r="L671" s="398"/>
      <c r="O671" s="398"/>
    </row>
    <row r="672">
      <c r="A672" s="312"/>
      <c r="B672" s="392"/>
      <c r="C672" s="394"/>
      <c r="F672" s="396"/>
      <c r="G672" s="396"/>
      <c r="I672" s="398"/>
      <c r="K672" s="219"/>
      <c r="L672" s="398"/>
      <c r="O672" s="398"/>
    </row>
    <row r="673">
      <c r="A673" s="312"/>
      <c r="B673" s="392"/>
      <c r="C673" s="394"/>
      <c r="F673" s="396"/>
      <c r="G673" s="396"/>
      <c r="I673" s="398"/>
      <c r="K673" s="219"/>
      <c r="L673" s="398"/>
      <c r="O673" s="398"/>
    </row>
    <row r="674">
      <c r="A674" s="312"/>
      <c r="B674" s="392"/>
      <c r="C674" s="394"/>
      <c r="F674" s="396"/>
      <c r="G674" s="396"/>
      <c r="I674" s="398"/>
      <c r="K674" s="219"/>
      <c r="L674" s="398"/>
      <c r="O674" s="398"/>
    </row>
    <row r="675">
      <c r="A675" s="312"/>
      <c r="B675" s="392"/>
      <c r="C675" s="394"/>
      <c r="F675" s="396"/>
      <c r="G675" s="396"/>
      <c r="I675" s="398"/>
      <c r="K675" s="219"/>
      <c r="L675" s="398"/>
      <c r="O675" s="398"/>
    </row>
    <row r="676">
      <c r="A676" s="312"/>
      <c r="B676" s="392"/>
      <c r="C676" s="394"/>
      <c r="F676" s="396"/>
      <c r="G676" s="396"/>
      <c r="I676" s="398"/>
      <c r="K676" s="219"/>
      <c r="L676" s="398"/>
      <c r="O676" s="398"/>
    </row>
    <row r="677">
      <c r="A677" s="312"/>
      <c r="B677" s="392"/>
      <c r="C677" s="394"/>
      <c r="F677" s="396"/>
      <c r="G677" s="396"/>
      <c r="I677" s="398"/>
      <c r="K677" s="219"/>
      <c r="L677" s="398"/>
      <c r="O677" s="398"/>
    </row>
    <row r="678">
      <c r="A678" s="312"/>
      <c r="B678" s="392"/>
      <c r="C678" s="394"/>
      <c r="F678" s="396"/>
      <c r="G678" s="396"/>
      <c r="I678" s="398"/>
      <c r="K678" s="219"/>
      <c r="L678" s="398"/>
      <c r="O678" s="398"/>
    </row>
    <row r="679">
      <c r="A679" s="312"/>
      <c r="B679" s="392"/>
      <c r="C679" s="394"/>
      <c r="F679" s="396"/>
      <c r="G679" s="396"/>
      <c r="I679" s="398"/>
      <c r="K679" s="219"/>
      <c r="L679" s="398"/>
      <c r="O679" s="398"/>
    </row>
    <row r="680">
      <c r="A680" s="312"/>
      <c r="B680" s="392"/>
      <c r="C680" s="394"/>
      <c r="F680" s="396"/>
      <c r="G680" s="396"/>
      <c r="I680" s="398"/>
      <c r="K680" s="219"/>
      <c r="L680" s="398"/>
      <c r="O680" s="398"/>
    </row>
    <row r="681">
      <c r="A681" s="312"/>
      <c r="B681" s="392"/>
      <c r="C681" s="394"/>
      <c r="F681" s="396"/>
      <c r="G681" s="396"/>
      <c r="I681" s="398"/>
      <c r="K681" s="219"/>
      <c r="L681" s="398"/>
      <c r="O681" s="398"/>
    </row>
    <row r="682">
      <c r="A682" s="312"/>
      <c r="B682" s="392"/>
      <c r="C682" s="394"/>
      <c r="F682" s="396"/>
      <c r="G682" s="396"/>
      <c r="I682" s="398"/>
      <c r="K682" s="219"/>
      <c r="L682" s="398"/>
      <c r="O682" s="398"/>
    </row>
    <row r="683">
      <c r="A683" s="312"/>
      <c r="B683" s="392"/>
      <c r="C683" s="394"/>
      <c r="F683" s="396"/>
      <c r="G683" s="396"/>
      <c r="I683" s="398"/>
      <c r="K683" s="219"/>
      <c r="L683" s="398"/>
      <c r="O683" s="398"/>
    </row>
    <row r="684">
      <c r="A684" s="312"/>
      <c r="B684" s="392"/>
      <c r="C684" s="394"/>
      <c r="F684" s="396"/>
      <c r="G684" s="396"/>
      <c r="I684" s="398"/>
      <c r="K684" s="219"/>
      <c r="L684" s="398"/>
      <c r="O684" s="398"/>
    </row>
    <row r="685">
      <c r="A685" s="312"/>
      <c r="B685" s="392"/>
      <c r="C685" s="394"/>
      <c r="F685" s="396"/>
      <c r="G685" s="396"/>
      <c r="I685" s="398"/>
      <c r="K685" s="219"/>
      <c r="L685" s="398"/>
      <c r="O685" s="398"/>
    </row>
    <row r="686">
      <c r="A686" s="312"/>
      <c r="B686" s="392"/>
      <c r="C686" s="394"/>
      <c r="F686" s="396"/>
      <c r="G686" s="396"/>
      <c r="I686" s="398"/>
      <c r="K686" s="219"/>
      <c r="L686" s="398"/>
      <c r="O686" s="398"/>
    </row>
    <row r="687">
      <c r="A687" s="312"/>
      <c r="B687" s="392"/>
      <c r="C687" s="394"/>
      <c r="F687" s="396"/>
      <c r="G687" s="396"/>
      <c r="I687" s="398"/>
      <c r="K687" s="219"/>
      <c r="L687" s="398"/>
      <c r="O687" s="398"/>
    </row>
    <row r="688">
      <c r="A688" s="312"/>
      <c r="B688" s="392"/>
      <c r="C688" s="394"/>
      <c r="F688" s="396"/>
      <c r="G688" s="396"/>
      <c r="I688" s="398"/>
      <c r="K688" s="219"/>
      <c r="L688" s="398"/>
      <c r="O688" s="398"/>
    </row>
    <row r="689">
      <c r="A689" s="312"/>
      <c r="B689" s="392"/>
      <c r="C689" s="394"/>
      <c r="F689" s="396"/>
      <c r="G689" s="396"/>
      <c r="I689" s="398"/>
      <c r="K689" s="219"/>
      <c r="L689" s="398"/>
      <c r="O689" s="398"/>
    </row>
    <row r="690">
      <c r="A690" s="312"/>
      <c r="B690" s="392"/>
      <c r="C690" s="394"/>
      <c r="F690" s="396"/>
      <c r="G690" s="396"/>
      <c r="I690" s="398"/>
      <c r="K690" s="219"/>
      <c r="L690" s="398"/>
      <c r="O690" s="398"/>
    </row>
    <row r="691">
      <c r="A691" s="312"/>
      <c r="B691" s="392"/>
      <c r="C691" s="394"/>
      <c r="F691" s="396"/>
      <c r="G691" s="396"/>
      <c r="I691" s="398"/>
      <c r="K691" s="219"/>
      <c r="L691" s="398"/>
      <c r="O691" s="398"/>
    </row>
    <row r="692">
      <c r="A692" s="312"/>
      <c r="B692" s="392"/>
      <c r="C692" s="394"/>
      <c r="F692" s="396"/>
      <c r="G692" s="396"/>
      <c r="I692" s="398"/>
      <c r="K692" s="219"/>
      <c r="L692" s="398"/>
      <c r="O692" s="398"/>
    </row>
    <row r="693">
      <c r="A693" s="312"/>
      <c r="B693" s="392"/>
      <c r="C693" s="394"/>
      <c r="F693" s="396"/>
      <c r="G693" s="396"/>
      <c r="I693" s="398"/>
      <c r="K693" s="219"/>
      <c r="L693" s="398"/>
      <c r="O693" s="398"/>
    </row>
    <row r="694">
      <c r="A694" s="312"/>
      <c r="B694" s="392"/>
      <c r="C694" s="394"/>
      <c r="F694" s="396"/>
      <c r="G694" s="396"/>
      <c r="I694" s="398"/>
      <c r="K694" s="219"/>
      <c r="L694" s="398"/>
      <c r="O694" s="398"/>
    </row>
    <row r="695">
      <c r="A695" s="312"/>
      <c r="B695" s="392"/>
      <c r="C695" s="394"/>
      <c r="F695" s="396"/>
      <c r="G695" s="396"/>
      <c r="I695" s="398"/>
      <c r="K695" s="219"/>
      <c r="L695" s="398"/>
      <c r="O695" s="398"/>
    </row>
    <row r="696">
      <c r="A696" s="312"/>
      <c r="B696" s="392"/>
      <c r="C696" s="394"/>
      <c r="F696" s="396"/>
      <c r="G696" s="396"/>
      <c r="I696" s="398"/>
      <c r="K696" s="219"/>
      <c r="L696" s="398"/>
      <c r="O696" s="398"/>
    </row>
    <row r="697">
      <c r="A697" s="312"/>
      <c r="B697" s="392"/>
      <c r="C697" s="394"/>
      <c r="F697" s="396"/>
      <c r="G697" s="396"/>
      <c r="I697" s="398"/>
      <c r="K697" s="219"/>
      <c r="L697" s="398"/>
      <c r="O697" s="398"/>
    </row>
    <row r="698">
      <c r="A698" s="312"/>
      <c r="B698" s="392"/>
      <c r="C698" s="394"/>
      <c r="F698" s="396"/>
      <c r="G698" s="396"/>
      <c r="I698" s="398"/>
      <c r="K698" s="219"/>
      <c r="L698" s="398"/>
      <c r="O698" s="398"/>
    </row>
    <row r="699">
      <c r="A699" s="312"/>
      <c r="B699" s="392"/>
      <c r="C699" s="394"/>
      <c r="F699" s="396"/>
      <c r="G699" s="396"/>
      <c r="I699" s="398"/>
      <c r="K699" s="219"/>
      <c r="L699" s="398"/>
      <c r="O699" s="398"/>
    </row>
    <row r="700">
      <c r="A700" s="312"/>
      <c r="B700" s="392"/>
      <c r="C700" s="394"/>
      <c r="F700" s="396"/>
      <c r="G700" s="396"/>
      <c r="I700" s="398"/>
      <c r="K700" s="219"/>
      <c r="L700" s="398"/>
      <c r="O700" s="398"/>
    </row>
    <row r="701">
      <c r="A701" s="312"/>
      <c r="B701" s="392"/>
      <c r="C701" s="394"/>
      <c r="F701" s="396"/>
      <c r="G701" s="396"/>
      <c r="I701" s="398"/>
      <c r="K701" s="219"/>
      <c r="L701" s="398"/>
      <c r="O701" s="398"/>
    </row>
    <row r="702">
      <c r="A702" s="312"/>
      <c r="B702" s="392"/>
      <c r="C702" s="394"/>
      <c r="F702" s="396"/>
      <c r="G702" s="396"/>
      <c r="I702" s="398"/>
      <c r="K702" s="219"/>
      <c r="L702" s="398"/>
      <c r="O702" s="398"/>
    </row>
    <row r="703">
      <c r="A703" s="312"/>
      <c r="B703" s="392"/>
      <c r="C703" s="394"/>
      <c r="F703" s="396"/>
      <c r="G703" s="396"/>
      <c r="I703" s="398"/>
      <c r="K703" s="219"/>
      <c r="L703" s="398"/>
      <c r="O703" s="398"/>
    </row>
    <row r="704">
      <c r="A704" s="312"/>
      <c r="B704" s="392"/>
      <c r="C704" s="394"/>
      <c r="F704" s="396"/>
      <c r="G704" s="396"/>
      <c r="I704" s="398"/>
      <c r="K704" s="219"/>
      <c r="L704" s="398"/>
      <c r="O704" s="398"/>
    </row>
    <row r="705">
      <c r="A705" s="312"/>
      <c r="B705" s="392"/>
      <c r="C705" s="394"/>
      <c r="F705" s="396"/>
      <c r="G705" s="396"/>
      <c r="I705" s="398"/>
      <c r="K705" s="219"/>
      <c r="L705" s="398"/>
      <c r="O705" s="398"/>
    </row>
    <row r="706">
      <c r="A706" s="312"/>
      <c r="B706" s="392"/>
      <c r="C706" s="394"/>
      <c r="F706" s="396"/>
      <c r="G706" s="396"/>
      <c r="I706" s="398"/>
      <c r="K706" s="219"/>
      <c r="L706" s="398"/>
      <c r="O706" s="398"/>
    </row>
    <row r="707">
      <c r="A707" s="312"/>
      <c r="B707" s="392"/>
      <c r="C707" s="394"/>
      <c r="F707" s="396"/>
      <c r="G707" s="396"/>
      <c r="I707" s="398"/>
      <c r="K707" s="219"/>
      <c r="L707" s="398"/>
      <c r="O707" s="398"/>
    </row>
    <row r="708">
      <c r="A708" s="312"/>
      <c r="B708" s="392"/>
      <c r="C708" s="394"/>
      <c r="F708" s="396"/>
      <c r="G708" s="396"/>
      <c r="I708" s="398"/>
      <c r="K708" s="219"/>
      <c r="L708" s="398"/>
      <c r="O708" s="398"/>
    </row>
    <row r="709">
      <c r="A709" s="312"/>
      <c r="B709" s="392"/>
      <c r="C709" s="394"/>
      <c r="F709" s="396"/>
      <c r="G709" s="396"/>
      <c r="I709" s="398"/>
      <c r="K709" s="219"/>
      <c r="L709" s="398"/>
      <c r="O709" s="398"/>
    </row>
    <row r="710">
      <c r="A710" s="312"/>
      <c r="B710" s="392"/>
      <c r="C710" s="394"/>
      <c r="F710" s="396"/>
      <c r="G710" s="396"/>
      <c r="I710" s="398"/>
      <c r="K710" s="219"/>
      <c r="L710" s="398"/>
      <c r="O710" s="398"/>
    </row>
    <row r="711">
      <c r="A711" s="312"/>
      <c r="B711" s="392"/>
      <c r="C711" s="394"/>
      <c r="F711" s="396"/>
      <c r="G711" s="396"/>
      <c r="I711" s="398"/>
      <c r="K711" s="219"/>
      <c r="L711" s="398"/>
      <c r="O711" s="398"/>
    </row>
    <row r="712">
      <c r="A712" s="312"/>
      <c r="B712" s="392"/>
      <c r="C712" s="394"/>
      <c r="F712" s="396"/>
      <c r="G712" s="396"/>
      <c r="I712" s="398"/>
      <c r="K712" s="219"/>
      <c r="L712" s="398"/>
      <c r="O712" s="398"/>
    </row>
    <row r="713">
      <c r="A713" s="312"/>
      <c r="B713" s="392"/>
      <c r="C713" s="394"/>
      <c r="F713" s="396"/>
      <c r="G713" s="396"/>
      <c r="I713" s="398"/>
      <c r="K713" s="219"/>
      <c r="L713" s="398"/>
      <c r="O713" s="398"/>
    </row>
    <row r="714">
      <c r="A714" s="312"/>
      <c r="B714" s="392"/>
      <c r="C714" s="394"/>
      <c r="F714" s="396"/>
      <c r="G714" s="396"/>
      <c r="I714" s="398"/>
      <c r="K714" s="219"/>
      <c r="L714" s="398"/>
      <c r="O714" s="398"/>
    </row>
    <row r="715">
      <c r="A715" s="312"/>
      <c r="B715" s="392"/>
      <c r="C715" s="394"/>
      <c r="F715" s="396"/>
      <c r="G715" s="396"/>
      <c r="I715" s="398"/>
      <c r="K715" s="219"/>
      <c r="L715" s="398"/>
      <c r="O715" s="398"/>
    </row>
    <row r="716">
      <c r="A716" s="312"/>
      <c r="B716" s="392"/>
      <c r="C716" s="394"/>
      <c r="F716" s="396"/>
      <c r="G716" s="396"/>
      <c r="I716" s="398"/>
      <c r="K716" s="219"/>
      <c r="L716" s="398"/>
      <c r="O716" s="398"/>
    </row>
    <row r="717">
      <c r="A717" s="312"/>
      <c r="B717" s="392"/>
      <c r="C717" s="394"/>
      <c r="F717" s="396"/>
      <c r="G717" s="396"/>
      <c r="I717" s="398"/>
      <c r="K717" s="219"/>
      <c r="L717" s="398"/>
      <c r="O717" s="398"/>
    </row>
    <row r="718">
      <c r="A718" s="312"/>
      <c r="B718" s="392"/>
      <c r="C718" s="394"/>
      <c r="F718" s="396"/>
      <c r="G718" s="396"/>
      <c r="I718" s="398"/>
      <c r="K718" s="219"/>
      <c r="L718" s="398"/>
      <c r="O718" s="398"/>
    </row>
    <row r="719">
      <c r="A719" s="312"/>
      <c r="B719" s="392"/>
      <c r="C719" s="394"/>
      <c r="F719" s="396"/>
      <c r="G719" s="396"/>
      <c r="I719" s="398"/>
      <c r="K719" s="219"/>
      <c r="L719" s="398"/>
      <c r="O719" s="398"/>
    </row>
    <row r="720">
      <c r="A720" s="312"/>
      <c r="B720" s="392"/>
      <c r="C720" s="394"/>
      <c r="F720" s="396"/>
      <c r="G720" s="396"/>
      <c r="I720" s="398"/>
      <c r="K720" s="219"/>
      <c r="L720" s="398"/>
      <c r="O720" s="398"/>
    </row>
    <row r="721">
      <c r="A721" s="312"/>
      <c r="B721" s="392"/>
      <c r="C721" s="394"/>
      <c r="F721" s="396"/>
      <c r="G721" s="396"/>
      <c r="I721" s="398"/>
      <c r="K721" s="219"/>
      <c r="L721" s="398"/>
      <c r="O721" s="398"/>
    </row>
    <row r="722">
      <c r="A722" s="312"/>
      <c r="B722" s="392"/>
      <c r="C722" s="394"/>
      <c r="F722" s="396"/>
      <c r="G722" s="396"/>
      <c r="I722" s="398"/>
      <c r="K722" s="219"/>
      <c r="L722" s="398"/>
      <c r="O722" s="398"/>
    </row>
    <row r="723">
      <c r="A723" s="312"/>
      <c r="B723" s="392"/>
      <c r="C723" s="394"/>
      <c r="F723" s="396"/>
      <c r="G723" s="396"/>
      <c r="I723" s="398"/>
      <c r="K723" s="219"/>
      <c r="L723" s="398"/>
      <c r="O723" s="398"/>
    </row>
    <row r="724">
      <c r="A724" s="312"/>
      <c r="B724" s="392"/>
      <c r="C724" s="394"/>
      <c r="F724" s="396"/>
      <c r="G724" s="396"/>
      <c r="I724" s="398"/>
      <c r="K724" s="219"/>
      <c r="L724" s="398"/>
      <c r="O724" s="398"/>
    </row>
    <row r="725">
      <c r="A725" s="312"/>
      <c r="B725" s="392"/>
      <c r="C725" s="394"/>
      <c r="F725" s="396"/>
      <c r="G725" s="396"/>
      <c r="I725" s="398"/>
      <c r="K725" s="219"/>
      <c r="L725" s="398"/>
      <c r="O725" s="398"/>
    </row>
    <row r="726">
      <c r="A726" s="312"/>
      <c r="B726" s="392"/>
      <c r="C726" s="394"/>
      <c r="F726" s="396"/>
      <c r="G726" s="396"/>
      <c r="I726" s="398"/>
      <c r="K726" s="219"/>
      <c r="L726" s="398"/>
      <c r="O726" s="398"/>
    </row>
    <row r="727">
      <c r="A727" s="312"/>
      <c r="B727" s="392"/>
      <c r="C727" s="394"/>
      <c r="F727" s="396"/>
      <c r="G727" s="396"/>
      <c r="I727" s="398"/>
      <c r="K727" s="219"/>
      <c r="L727" s="398"/>
      <c r="O727" s="398"/>
    </row>
    <row r="728">
      <c r="A728" s="312"/>
      <c r="B728" s="392"/>
      <c r="C728" s="394"/>
      <c r="F728" s="396"/>
      <c r="G728" s="396"/>
      <c r="I728" s="398"/>
      <c r="K728" s="219"/>
      <c r="L728" s="398"/>
      <c r="O728" s="398"/>
    </row>
    <row r="729">
      <c r="A729" s="312"/>
      <c r="B729" s="392"/>
      <c r="C729" s="394"/>
      <c r="F729" s="396"/>
      <c r="G729" s="396"/>
      <c r="I729" s="398"/>
      <c r="K729" s="219"/>
      <c r="L729" s="398"/>
      <c r="O729" s="398"/>
    </row>
    <row r="730">
      <c r="A730" s="312"/>
      <c r="B730" s="392"/>
      <c r="C730" s="394"/>
      <c r="F730" s="396"/>
      <c r="G730" s="396"/>
      <c r="I730" s="398"/>
      <c r="K730" s="219"/>
      <c r="L730" s="398"/>
      <c r="O730" s="398"/>
    </row>
    <row r="731">
      <c r="A731" s="312"/>
      <c r="B731" s="392"/>
      <c r="C731" s="394"/>
      <c r="F731" s="396"/>
      <c r="G731" s="396"/>
      <c r="I731" s="398"/>
      <c r="K731" s="219"/>
      <c r="L731" s="398"/>
      <c r="O731" s="398"/>
    </row>
    <row r="732">
      <c r="A732" s="312"/>
      <c r="B732" s="392"/>
      <c r="C732" s="394"/>
      <c r="F732" s="396"/>
      <c r="G732" s="396"/>
      <c r="I732" s="398"/>
      <c r="K732" s="219"/>
      <c r="L732" s="398"/>
      <c r="O732" s="398"/>
    </row>
    <row r="733">
      <c r="A733" s="312"/>
      <c r="B733" s="392"/>
      <c r="C733" s="394"/>
      <c r="F733" s="396"/>
      <c r="G733" s="396"/>
      <c r="I733" s="398"/>
      <c r="K733" s="219"/>
      <c r="L733" s="398"/>
      <c r="O733" s="398"/>
    </row>
    <row r="734">
      <c r="A734" s="312"/>
      <c r="B734" s="392"/>
      <c r="C734" s="394"/>
      <c r="F734" s="396"/>
      <c r="G734" s="396"/>
      <c r="I734" s="398"/>
      <c r="K734" s="219"/>
      <c r="L734" s="398"/>
      <c r="O734" s="398"/>
    </row>
    <row r="735">
      <c r="A735" s="312"/>
      <c r="B735" s="392"/>
      <c r="C735" s="394"/>
      <c r="F735" s="396"/>
      <c r="G735" s="396"/>
      <c r="I735" s="398"/>
      <c r="K735" s="219"/>
      <c r="L735" s="398"/>
      <c r="O735" s="398"/>
    </row>
    <row r="736">
      <c r="A736" s="312"/>
      <c r="B736" s="392"/>
      <c r="C736" s="394"/>
      <c r="F736" s="396"/>
      <c r="G736" s="396"/>
      <c r="I736" s="398"/>
      <c r="K736" s="219"/>
      <c r="L736" s="398"/>
      <c r="O736" s="398"/>
    </row>
    <row r="737">
      <c r="A737" s="312"/>
      <c r="B737" s="392"/>
      <c r="C737" s="394"/>
      <c r="F737" s="396"/>
      <c r="G737" s="396"/>
      <c r="I737" s="398"/>
      <c r="K737" s="219"/>
      <c r="L737" s="398"/>
      <c r="O737" s="398"/>
    </row>
    <row r="738">
      <c r="A738" s="312"/>
      <c r="B738" s="392"/>
      <c r="C738" s="394"/>
      <c r="F738" s="396"/>
      <c r="G738" s="396"/>
      <c r="I738" s="398"/>
      <c r="K738" s="219"/>
      <c r="L738" s="398"/>
      <c r="O738" s="398"/>
    </row>
    <row r="739">
      <c r="A739" s="312"/>
      <c r="B739" s="392"/>
      <c r="C739" s="394"/>
      <c r="F739" s="396"/>
      <c r="G739" s="396"/>
      <c r="I739" s="398"/>
      <c r="K739" s="219"/>
      <c r="L739" s="398"/>
      <c r="O739" s="398"/>
    </row>
    <row r="740">
      <c r="A740" s="312"/>
      <c r="B740" s="392"/>
      <c r="C740" s="394"/>
      <c r="F740" s="396"/>
      <c r="G740" s="396"/>
      <c r="I740" s="398"/>
      <c r="K740" s="219"/>
      <c r="L740" s="398"/>
      <c r="O740" s="398"/>
    </row>
    <row r="741">
      <c r="A741" s="312"/>
      <c r="B741" s="392"/>
      <c r="C741" s="394"/>
      <c r="F741" s="396"/>
      <c r="G741" s="396"/>
      <c r="I741" s="398"/>
      <c r="K741" s="219"/>
      <c r="L741" s="398"/>
      <c r="O741" s="398"/>
    </row>
    <row r="742">
      <c r="A742" s="312"/>
      <c r="B742" s="392"/>
      <c r="C742" s="394"/>
      <c r="F742" s="396"/>
      <c r="G742" s="396"/>
      <c r="I742" s="398"/>
      <c r="K742" s="219"/>
      <c r="L742" s="398"/>
      <c r="O742" s="398"/>
    </row>
    <row r="743">
      <c r="A743" s="312"/>
      <c r="B743" s="392"/>
      <c r="C743" s="394"/>
      <c r="F743" s="396"/>
      <c r="G743" s="396"/>
      <c r="I743" s="398"/>
      <c r="K743" s="219"/>
      <c r="L743" s="398"/>
      <c r="O743" s="398"/>
    </row>
    <row r="744">
      <c r="A744" s="312"/>
      <c r="B744" s="392"/>
      <c r="C744" s="394"/>
      <c r="F744" s="396"/>
      <c r="G744" s="396"/>
      <c r="I744" s="398"/>
      <c r="K744" s="219"/>
      <c r="L744" s="398"/>
      <c r="O744" s="398"/>
    </row>
    <row r="745">
      <c r="A745" s="312"/>
      <c r="B745" s="392"/>
      <c r="C745" s="394"/>
      <c r="F745" s="396"/>
      <c r="G745" s="396"/>
      <c r="I745" s="398"/>
      <c r="K745" s="219"/>
      <c r="L745" s="398"/>
      <c r="O745" s="398"/>
    </row>
    <row r="746">
      <c r="A746" s="312"/>
      <c r="B746" s="392"/>
      <c r="C746" s="394"/>
      <c r="F746" s="396"/>
      <c r="G746" s="396"/>
      <c r="I746" s="398"/>
      <c r="K746" s="219"/>
      <c r="L746" s="398"/>
      <c r="O746" s="398"/>
    </row>
    <row r="747">
      <c r="A747" s="312"/>
      <c r="B747" s="392"/>
      <c r="C747" s="394"/>
      <c r="F747" s="396"/>
      <c r="G747" s="396"/>
      <c r="I747" s="398"/>
      <c r="K747" s="219"/>
      <c r="L747" s="398"/>
      <c r="O747" s="398"/>
    </row>
    <row r="748">
      <c r="A748" s="312"/>
      <c r="B748" s="392"/>
      <c r="C748" s="394"/>
      <c r="F748" s="396"/>
      <c r="G748" s="396"/>
      <c r="I748" s="398"/>
      <c r="K748" s="219"/>
      <c r="L748" s="398"/>
      <c r="O748" s="398"/>
    </row>
    <row r="749">
      <c r="A749" s="312"/>
      <c r="B749" s="392"/>
      <c r="C749" s="394"/>
      <c r="F749" s="396"/>
      <c r="G749" s="396"/>
      <c r="I749" s="398"/>
      <c r="K749" s="219"/>
      <c r="L749" s="398"/>
      <c r="O749" s="398"/>
    </row>
    <row r="750">
      <c r="A750" s="312"/>
      <c r="B750" s="392"/>
      <c r="C750" s="394"/>
      <c r="F750" s="396"/>
      <c r="G750" s="396"/>
      <c r="I750" s="398"/>
      <c r="K750" s="219"/>
      <c r="L750" s="398"/>
      <c r="O750" s="398"/>
    </row>
    <row r="751">
      <c r="A751" s="312"/>
      <c r="B751" s="392"/>
      <c r="C751" s="394"/>
      <c r="F751" s="396"/>
      <c r="G751" s="396"/>
      <c r="I751" s="398"/>
      <c r="K751" s="219"/>
      <c r="L751" s="398"/>
      <c r="O751" s="398"/>
    </row>
    <row r="752">
      <c r="A752" s="312"/>
      <c r="B752" s="392"/>
      <c r="C752" s="394"/>
      <c r="F752" s="396"/>
      <c r="G752" s="396"/>
      <c r="I752" s="398"/>
      <c r="K752" s="219"/>
      <c r="L752" s="398"/>
      <c r="O752" s="398"/>
    </row>
    <row r="753">
      <c r="A753" s="312"/>
      <c r="B753" s="392"/>
      <c r="C753" s="394"/>
      <c r="F753" s="396"/>
      <c r="G753" s="396"/>
      <c r="I753" s="398"/>
      <c r="K753" s="219"/>
      <c r="L753" s="398"/>
      <c r="O753" s="398"/>
    </row>
    <row r="754">
      <c r="A754" s="312"/>
      <c r="B754" s="392"/>
      <c r="C754" s="394"/>
      <c r="F754" s="396"/>
      <c r="G754" s="396"/>
      <c r="I754" s="398"/>
      <c r="K754" s="219"/>
      <c r="L754" s="398"/>
      <c r="O754" s="398"/>
    </row>
    <row r="755">
      <c r="A755" s="312"/>
      <c r="B755" s="392"/>
      <c r="C755" s="394"/>
      <c r="F755" s="396"/>
      <c r="G755" s="396"/>
      <c r="I755" s="398"/>
      <c r="K755" s="219"/>
      <c r="L755" s="398"/>
      <c r="O755" s="398"/>
    </row>
    <row r="756">
      <c r="A756" s="312"/>
      <c r="B756" s="392"/>
      <c r="C756" s="394"/>
      <c r="F756" s="396"/>
      <c r="G756" s="396"/>
      <c r="I756" s="398"/>
      <c r="K756" s="219"/>
      <c r="L756" s="398"/>
      <c r="O756" s="398"/>
    </row>
    <row r="757">
      <c r="A757" s="312"/>
      <c r="B757" s="392"/>
      <c r="C757" s="394"/>
      <c r="F757" s="396"/>
      <c r="G757" s="396"/>
      <c r="I757" s="398"/>
      <c r="K757" s="219"/>
      <c r="L757" s="398"/>
      <c r="O757" s="398"/>
    </row>
    <row r="758">
      <c r="A758" s="312"/>
      <c r="B758" s="392"/>
      <c r="C758" s="394"/>
      <c r="F758" s="396"/>
      <c r="G758" s="396"/>
      <c r="I758" s="398"/>
      <c r="K758" s="219"/>
      <c r="L758" s="398"/>
      <c r="O758" s="398"/>
    </row>
    <row r="759">
      <c r="A759" s="312"/>
      <c r="B759" s="392"/>
      <c r="C759" s="394"/>
      <c r="F759" s="396"/>
      <c r="G759" s="396"/>
      <c r="I759" s="398"/>
      <c r="K759" s="219"/>
      <c r="L759" s="398"/>
      <c r="O759" s="398"/>
    </row>
    <row r="760">
      <c r="A760" s="312"/>
      <c r="B760" s="392"/>
      <c r="C760" s="394"/>
      <c r="F760" s="396"/>
      <c r="G760" s="396"/>
      <c r="I760" s="398"/>
      <c r="K760" s="219"/>
      <c r="L760" s="398"/>
      <c r="O760" s="398"/>
    </row>
    <row r="761">
      <c r="A761" s="312"/>
      <c r="B761" s="392"/>
      <c r="C761" s="394"/>
      <c r="F761" s="396"/>
      <c r="G761" s="396"/>
      <c r="I761" s="398"/>
      <c r="K761" s="219"/>
      <c r="L761" s="398"/>
      <c r="O761" s="398"/>
    </row>
    <row r="762">
      <c r="A762" s="312"/>
      <c r="B762" s="392"/>
      <c r="C762" s="394"/>
      <c r="F762" s="396"/>
      <c r="G762" s="396"/>
      <c r="I762" s="398"/>
      <c r="K762" s="219"/>
      <c r="L762" s="398"/>
      <c r="O762" s="398"/>
    </row>
    <row r="763">
      <c r="A763" s="312"/>
      <c r="B763" s="392"/>
      <c r="C763" s="394"/>
      <c r="F763" s="396"/>
      <c r="G763" s="396"/>
      <c r="I763" s="398"/>
      <c r="K763" s="219"/>
      <c r="L763" s="398"/>
      <c r="O763" s="398"/>
    </row>
    <row r="764">
      <c r="A764" s="312"/>
      <c r="B764" s="392"/>
      <c r="C764" s="394"/>
      <c r="F764" s="396"/>
      <c r="G764" s="396"/>
      <c r="I764" s="398"/>
      <c r="K764" s="219"/>
      <c r="L764" s="398"/>
      <c r="O764" s="398"/>
    </row>
    <row r="765">
      <c r="A765" s="312"/>
      <c r="B765" s="392"/>
      <c r="C765" s="394"/>
      <c r="F765" s="396"/>
      <c r="G765" s="396"/>
      <c r="I765" s="398"/>
      <c r="K765" s="219"/>
      <c r="L765" s="398"/>
      <c r="O765" s="398"/>
    </row>
    <row r="766">
      <c r="A766" s="312"/>
      <c r="B766" s="392"/>
      <c r="C766" s="394"/>
      <c r="F766" s="396"/>
      <c r="G766" s="396"/>
      <c r="I766" s="398"/>
      <c r="K766" s="219"/>
      <c r="L766" s="398"/>
      <c r="O766" s="398"/>
    </row>
    <row r="767">
      <c r="A767" s="312"/>
      <c r="B767" s="392"/>
      <c r="C767" s="394"/>
      <c r="F767" s="396"/>
      <c r="G767" s="396"/>
      <c r="I767" s="398"/>
      <c r="K767" s="219"/>
      <c r="L767" s="398"/>
      <c r="O767" s="398"/>
    </row>
    <row r="768">
      <c r="A768" s="312"/>
      <c r="B768" s="392"/>
      <c r="C768" s="394"/>
      <c r="F768" s="396"/>
      <c r="G768" s="396"/>
      <c r="I768" s="398"/>
      <c r="K768" s="219"/>
      <c r="L768" s="398"/>
      <c r="O768" s="398"/>
    </row>
    <row r="769">
      <c r="A769" s="312"/>
      <c r="B769" s="392"/>
      <c r="C769" s="394"/>
      <c r="F769" s="396"/>
      <c r="G769" s="396"/>
      <c r="I769" s="398"/>
      <c r="K769" s="219"/>
      <c r="L769" s="398"/>
      <c r="O769" s="398"/>
    </row>
    <row r="770">
      <c r="A770" s="312"/>
      <c r="B770" s="392"/>
      <c r="C770" s="394"/>
      <c r="F770" s="396"/>
      <c r="G770" s="396"/>
      <c r="I770" s="398"/>
      <c r="K770" s="219"/>
      <c r="L770" s="398"/>
      <c r="O770" s="398"/>
    </row>
    <row r="771">
      <c r="A771" s="312"/>
      <c r="B771" s="392"/>
      <c r="C771" s="394"/>
      <c r="F771" s="396"/>
      <c r="G771" s="396"/>
      <c r="I771" s="398"/>
      <c r="K771" s="219"/>
      <c r="L771" s="398"/>
      <c r="O771" s="398"/>
    </row>
    <row r="772">
      <c r="A772" s="312"/>
      <c r="B772" s="392"/>
      <c r="C772" s="394"/>
      <c r="F772" s="396"/>
      <c r="G772" s="396"/>
      <c r="I772" s="398"/>
      <c r="K772" s="219"/>
      <c r="L772" s="398"/>
      <c r="O772" s="398"/>
    </row>
    <row r="773">
      <c r="A773" s="312"/>
      <c r="B773" s="392"/>
      <c r="C773" s="394"/>
      <c r="F773" s="396"/>
      <c r="G773" s="396"/>
      <c r="I773" s="398"/>
      <c r="K773" s="219"/>
      <c r="L773" s="398"/>
      <c r="O773" s="398"/>
    </row>
    <row r="774">
      <c r="A774" s="312"/>
      <c r="B774" s="392"/>
      <c r="C774" s="394"/>
      <c r="F774" s="396"/>
      <c r="G774" s="396"/>
      <c r="I774" s="398"/>
      <c r="K774" s="219"/>
      <c r="L774" s="398"/>
      <c r="O774" s="398"/>
    </row>
    <row r="775">
      <c r="A775" s="312"/>
      <c r="B775" s="392"/>
      <c r="C775" s="394"/>
      <c r="F775" s="396"/>
      <c r="G775" s="396"/>
      <c r="I775" s="398"/>
      <c r="K775" s="219"/>
      <c r="L775" s="398"/>
      <c r="O775" s="398"/>
    </row>
    <row r="776">
      <c r="A776" s="312"/>
      <c r="B776" s="392"/>
      <c r="C776" s="394"/>
      <c r="F776" s="396"/>
      <c r="G776" s="396"/>
      <c r="I776" s="398"/>
      <c r="K776" s="219"/>
      <c r="L776" s="398"/>
      <c r="O776" s="398"/>
    </row>
    <row r="777">
      <c r="A777" s="312"/>
      <c r="B777" s="392"/>
      <c r="C777" s="394"/>
      <c r="F777" s="396"/>
      <c r="G777" s="396"/>
      <c r="I777" s="398"/>
      <c r="K777" s="219"/>
      <c r="L777" s="398"/>
      <c r="O777" s="398"/>
    </row>
    <row r="778">
      <c r="A778" s="312"/>
      <c r="B778" s="392"/>
      <c r="C778" s="394"/>
      <c r="F778" s="396"/>
      <c r="G778" s="396"/>
      <c r="I778" s="398"/>
      <c r="K778" s="219"/>
      <c r="L778" s="398"/>
      <c r="O778" s="398"/>
    </row>
    <row r="779">
      <c r="A779" s="312"/>
      <c r="B779" s="392"/>
      <c r="C779" s="394"/>
      <c r="F779" s="396"/>
      <c r="G779" s="396"/>
      <c r="I779" s="398"/>
      <c r="K779" s="219"/>
      <c r="L779" s="398"/>
      <c r="O779" s="398"/>
    </row>
    <row r="780">
      <c r="A780" s="312"/>
      <c r="B780" s="392"/>
      <c r="C780" s="394"/>
      <c r="F780" s="396"/>
      <c r="G780" s="396"/>
      <c r="I780" s="398"/>
      <c r="K780" s="219"/>
      <c r="L780" s="398"/>
      <c r="O780" s="398"/>
    </row>
    <row r="781">
      <c r="A781" s="312"/>
      <c r="B781" s="392"/>
      <c r="C781" s="394"/>
      <c r="F781" s="396"/>
      <c r="G781" s="396"/>
      <c r="I781" s="398"/>
      <c r="K781" s="219"/>
      <c r="L781" s="398"/>
      <c r="O781" s="398"/>
    </row>
    <row r="782">
      <c r="A782" s="312"/>
      <c r="B782" s="392"/>
      <c r="C782" s="394"/>
      <c r="F782" s="396"/>
      <c r="G782" s="396"/>
      <c r="I782" s="398"/>
      <c r="K782" s="219"/>
      <c r="L782" s="398"/>
      <c r="O782" s="398"/>
    </row>
    <row r="783">
      <c r="A783" s="312"/>
      <c r="B783" s="392"/>
      <c r="C783" s="394"/>
      <c r="F783" s="396"/>
      <c r="G783" s="396"/>
      <c r="I783" s="398"/>
      <c r="K783" s="219"/>
      <c r="L783" s="398"/>
      <c r="O783" s="398"/>
    </row>
    <row r="784">
      <c r="A784" s="312"/>
      <c r="B784" s="392"/>
      <c r="C784" s="394"/>
      <c r="F784" s="396"/>
      <c r="G784" s="396"/>
      <c r="I784" s="398"/>
      <c r="K784" s="219"/>
      <c r="L784" s="398"/>
      <c r="O784" s="398"/>
    </row>
    <row r="785">
      <c r="A785" s="312"/>
      <c r="B785" s="392"/>
      <c r="C785" s="394"/>
      <c r="F785" s="396"/>
      <c r="G785" s="396"/>
      <c r="I785" s="398"/>
      <c r="K785" s="219"/>
      <c r="L785" s="398"/>
      <c r="O785" s="398"/>
    </row>
    <row r="786">
      <c r="A786" s="312"/>
      <c r="B786" s="392"/>
      <c r="C786" s="394"/>
      <c r="F786" s="396"/>
      <c r="G786" s="396"/>
      <c r="I786" s="398"/>
      <c r="K786" s="219"/>
      <c r="L786" s="398"/>
      <c r="O786" s="398"/>
    </row>
    <row r="787">
      <c r="A787" s="312"/>
      <c r="B787" s="392"/>
      <c r="C787" s="394"/>
      <c r="F787" s="396"/>
      <c r="G787" s="396"/>
      <c r="I787" s="398"/>
      <c r="K787" s="219"/>
      <c r="L787" s="398"/>
      <c r="O787" s="398"/>
    </row>
    <row r="788">
      <c r="A788" s="312"/>
      <c r="B788" s="392"/>
      <c r="C788" s="394"/>
      <c r="F788" s="396"/>
      <c r="G788" s="396"/>
      <c r="I788" s="398"/>
      <c r="K788" s="219"/>
      <c r="L788" s="398"/>
      <c r="O788" s="398"/>
    </row>
    <row r="789">
      <c r="A789" s="312"/>
      <c r="B789" s="392"/>
      <c r="C789" s="394"/>
      <c r="F789" s="396"/>
      <c r="G789" s="396"/>
      <c r="I789" s="398"/>
      <c r="K789" s="219"/>
      <c r="L789" s="398"/>
      <c r="O789" s="398"/>
    </row>
    <row r="790">
      <c r="A790" s="312"/>
      <c r="B790" s="392"/>
      <c r="C790" s="394"/>
      <c r="F790" s="396"/>
      <c r="G790" s="396"/>
      <c r="I790" s="398"/>
      <c r="K790" s="219"/>
      <c r="L790" s="398"/>
      <c r="O790" s="398"/>
    </row>
    <row r="791">
      <c r="A791" s="312"/>
      <c r="B791" s="392"/>
      <c r="C791" s="394"/>
      <c r="F791" s="396"/>
      <c r="G791" s="396"/>
      <c r="I791" s="398"/>
      <c r="K791" s="219"/>
      <c r="L791" s="398"/>
      <c r="O791" s="398"/>
    </row>
    <row r="792">
      <c r="A792" s="312"/>
      <c r="B792" s="392"/>
      <c r="C792" s="394"/>
      <c r="F792" s="396"/>
      <c r="G792" s="396"/>
      <c r="I792" s="398"/>
      <c r="K792" s="219"/>
      <c r="L792" s="398"/>
      <c r="O792" s="398"/>
    </row>
    <row r="793">
      <c r="A793" s="312"/>
      <c r="B793" s="392"/>
      <c r="C793" s="394"/>
      <c r="F793" s="396"/>
      <c r="G793" s="396"/>
      <c r="I793" s="398"/>
      <c r="K793" s="219"/>
      <c r="L793" s="398"/>
      <c r="O793" s="398"/>
    </row>
    <row r="794">
      <c r="A794" s="312"/>
      <c r="B794" s="392"/>
      <c r="C794" s="394"/>
      <c r="F794" s="396"/>
      <c r="G794" s="396"/>
      <c r="I794" s="398"/>
      <c r="K794" s="219"/>
      <c r="L794" s="398"/>
      <c r="O794" s="398"/>
    </row>
    <row r="795">
      <c r="A795" s="312"/>
      <c r="B795" s="392"/>
      <c r="C795" s="394"/>
      <c r="F795" s="396"/>
      <c r="G795" s="396"/>
      <c r="I795" s="398"/>
      <c r="K795" s="219"/>
      <c r="L795" s="398"/>
      <c r="O795" s="398"/>
    </row>
    <row r="796">
      <c r="A796" s="312"/>
      <c r="B796" s="392"/>
      <c r="C796" s="394"/>
      <c r="F796" s="396"/>
      <c r="G796" s="396"/>
      <c r="I796" s="398"/>
      <c r="K796" s="219"/>
      <c r="L796" s="398"/>
      <c r="O796" s="398"/>
    </row>
    <row r="797">
      <c r="A797" s="312"/>
      <c r="B797" s="392"/>
      <c r="C797" s="394"/>
      <c r="F797" s="396"/>
      <c r="G797" s="396"/>
      <c r="I797" s="398"/>
      <c r="K797" s="219"/>
      <c r="L797" s="398"/>
      <c r="O797" s="398"/>
    </row>
    <row r="798">
      <c r="A798" s="312"/>
      <c r="B798" s="392"/>
      <c r="C798" s="394"/>
      <c r="F798" s="396"/>
      <c r="G798" s="396"/>
      <c r="I798" s="398"/>
      <c r="K798" s="219"/>
      <c r="L798" s="398"/>
      <c r="O798" s="398"/>
    </row>
    <row r="799">
      <c r="A799" s="312"/>
      <c r="B799" s="392"/>
      <c r="C799" s="394"/>
      <c r="F799" s="396"/>
      <c r="G799" s="396"/>
      <c r="I799" s="398"/>
      <c r="K799" s="219"/>
      <c r="L799" s="398"/>
      <c r="O799" s="398"/>
    </row>
    <row r="800">
      <c r="A800" s="312"/>
      <c r="B800" s="392"/>
      <c r="C800" s="394"/>
      <c r="F800" s="396"/>
      <c r="G800" s="396"/>
      <c r="I800" s="398"/>
      <c r="K800" s="219"/>
      <c r="L800" s="398"/>
      <c r="O800" s="398"/>
    </row>
    <row r="801">
      <c r="A801" s="312"/>
      <c r="B801" s="392"/>
      <c r="C801" s="394"/>
      <c r="F801" s="396"/>
      <c r="G801" s="396"/>
      <c r="I801" s="398"/>
      <c r="K801" s="219"/>
      <c r="L801" s="398"/>
      <c r="O801" s="398"/>
    </row>
    <row r="802">
      <c r="A802" s="312"/>
      <c r="B802" s="392"/>
      <c r="C802" s="394"/>
      <c r="F802" s="396"/>
      <c r="G802" s="396"/>
      <c r="I802" s="398"/>
      <c r="K802" s="219"/>
      <c r="L802" s="398"/>
      <c r="O802" s="398"/>
    </row>
    <row r="803">
      <c r="A803" s="312"/>
      <c r="B803" s="392"/>
      <c r="C803" s="394"/>
      <c r="F803" s="396"/>
      <c r="G803" s="396"/>
      <c r="I803" s="398"/>
      <c r="K803" s="219"/>
      <c r="L803" s="398"/>
      <c r="O803" s="398"/>
    </row>
    <row r="804">
      <c r="A804" s="312"/>
      <c r="B804" s="392"/>
      <c r="C804" s="394"/>
      <c r="F804" s="396"/>
      <c r="G804" s="396"/>
      <c r="I804" s="398"/>
      <c r="K804" s="219"/>
      <c r="L804" s="398"/>
      <c r="O804" s="398"/>
    </row>
    <row r="805">
      <c r="A805" s="312"/>
      <c r="B805" s="392"/>
      <c r="C805" s="394"/>
      <c r="F805" s="396"/>
      <c r="G805" s="396"/>
      <c r="I805" s="398"/>
      <c r="K805" s="219"/>
      <c r="L805" s="398"/>
      <c r="O805" s="398"/>
    </row>
    <row r="806">
      <c r="A806" s="312"/>
      <c r="B806" s="392"/>
      <c r="C806" s="394"/>
      <c r="F806" s="396"/>
      <c r="G806" s="396"/>
      <c r="I806" s="398"/>
      <c r="K806" s="219"/>
      <c r="L806" s="398"/>
      <c r="O806" s="398"/>
    </row>
    <row r="807">
      <c r="A807" s="312"/>
      <c r="B807" s="392"/>
      <c r="C807" s="394"/>
      <c r="F807" s="396"/>
      <c r="G807" s="396"/>
      <c r="I807" s="398"/>
      <c r="K807" s="219"/>
      <c r="L807" s="398"/>
      <c r="O807" s="398"/>
    </row>
    <row r="808">
      <c r="A808" s="312"/>
      <c r="B808" s="392"/>
      <c r="C808" s="394"/>
      <c r="F808" s="396"/>
      <c r="G808" s="396"/>
      <c r="I808" s="398"/>
      <c r="K808" s="219"/>
      <c r="L808" s="398"/>
      <c r="O808" s="398"/>
    </row>
    <row r="809">
      <c r="A809" s="312"/>
      <c r="B809" s="392"/>
      <c r="C809" s="394"/>
      <c r="F809" s="396"/>
      <c r="G809" s="396"/>
      <c r="I809" s="398"/>
      <c r="K809" s="219"/>
      <c r="L809" s="398"/>
      <c r="O809" s="398"/>
    </row>
    <row r="810">
      <c r="A810" s="312"/>
      <c r="B810" s="392"/>
      <c r="C810" s="394"/>
      <c r="F810" s="396"/>
      <c r="G810" s="396"/>
      <c r="I810" s="398"/>
      <c r="K810" s="219"/>
      <c r="L810" s="398"/>
      <c r="O810" s="398"/>
    </row>
    <row r="811">
      <c r="A811" s="312"/>
      <c r="B811" s="392"/>
      <c r="C811" s="394"/>
      <c r="F811" s="396"/>
      <c r="G811" s="396"/>
      <c r="I811" s="398"/>
      <c r="K811" s="219"/>
      <c r="L811" s="398"/>
      <c r="O811" s="398"/>
    </row>
    <row r="812">
      <c r="A812" s="312"/>
      <c r="B812" s="392"/>
      <c r="C812" s="394"/>
      <c r="F812" s="396"/>
      <c r="G812" s="396"/>
      <c r="I812" s="398"/>
      <c r="K812" s="219"/>
      <c r="L812" s="398"/>
      <c r="O812" s="398"/>
    </row>
    <row r="813">
      <c r="A813" s="312"/>
      <c r="B813" s="392"/>
      <c r="C813" s="394"/>
      <c r="F813" s="396"/>
      <c r="G813" s="396"/>
      <c r="I813" s="398"/>
      <c r="K813" s="219"/>
      <c r="L813" s="398"/>
      <c r="O813" s="398"/>
    </row>
    <row r="814">
      <c r="A814" s="312"/>
      <c r="B814" s="392"/>
      <c r="C814" s="394"/>
      <c r="F814" s="396"/>
      <c r="G814" s="396"/>
      <c r="I814" s="398"/>
      <c r="K814" s="219"/>
      <c r="L814" s="398"/>
      <c r="O814" s="398"/>
    </row>
    <row r="815">
      <c r="A815" s="312"/>
      <c r="B815" s="392"/>
      <c r="C815" s="394"/>
      <c r="F815" s="396"/>
      <c r="G815" s="396"/>
      <c r="I815" s="398"/>
      <c r="K815" s="219"/>
      <c r="L815" s="398"/>
      <c r="O815" s="398"/>
    </row>
    <row r="816">
      <c r="A816" s="312"/>
      <c r="B816" s="392"/>
      <c r="C816" s="394"/>
      <c r="F816" s="396"/>
      <c r="G816" s="396"/>
      <c r="I816" s="398"/>
      <c r="K816" s="219"/>
      <c r="L816" s="398"/>
      <c r="O816" s="398"/>
    </row>
    <row r="817">
      <c r="A817" s="312"/>
      <c r="B817" s="392"/>
      <c r="C817" s="394"/>
      <c r="F817" s="396"/>
      <c r="G817" s="396"/>
      <c r="I817" s="398"/>
      <c r="K817" s="219"/>
      <c r="L817" s="398"/>
      <c r="O817" s="398"/>
    </row>
    <row r="818">
      <c r="A818" s="312"/>
      <c r="B818" s="392"/>
      <c r="C818" s="394"/>
      <c r="F818" s="396"/>
      <c r="G818" s="396"/>
      <c r="I818" s="398"/>
      <c r="K818" s="219"/>
      <c r="L818" s="398"/>
      <c r="O818" s="398"/>
    </row>
    <row r="819">
      <c r="A819" s="312"/>
      <c r="B819" s="392"/>
      <c r="C819" s="394"/>
      <c r="F819" s="396"/>
      <c r="G819" s="396"/>
      <c r="I819" s="398"/>
      <c r="K819" s="219"/>
      <c r="L819" s="398"/>
      <c r="O819" s="398"/>
    </row>
    <row r="820">
      <c r="A820" s="312"/>
      <c r="B820" s="392"/>
      <c r="C820" s="394"/>
      <c r="F820" s="396"/>
      <c r="G820" s="396"/>
      <c r="I820" s="398"/>
      <c r="K820" s="219"/>
      <c r="L820" s="398"/>
      <c r="O820" s="398"/>
    </row>
    <row r="821">
      <c r="A821" s="312"/>
      <c r="B821" s="392"/>
      <c r="C821" s="394"/>
      <c r="F821" s="396"/>
      <c r="G821" s="396"/>
      <c r="I821" s="398"/>
      <c r="K821" s="219"/>
      <c r="L821" s="398"/>
      <c r="O821" s="398"/>
    </row>
    <row r="822">
      <c r="A822" s="312"/>
      <c r="B822" s="392"/>
      <c r="C822" s="394"/>
      <c r="F822" s="396"/>
      <c r="G822" s="396"/>
      <c r="I822" s="398"/>
      <c r="K822" s="219"/>
      <c r="L822" s="398"/>
      <c r="O822" s="398"/>
    </row>
    <row r="823">
      <c r="A823" s="312"/>
      <c r="B823" s="392"/>
      <c r="C823" s="394"/>
      <c r="F823" s="396"/>
      <c r="G823" s="396"/>
      <c r="I823" s="398"/>
      <c r="K823" s="219"/>
      <c r="L823" s="398"/>
      <c r="O823" s="398"/>
    </row>
    <row r="824">
      <c r="A824" s="312"/>
      <c r="B824" s="392"/>
      <c r="C824" s="394"/>
      <c r="F824" s="396"/>
      <c r="G824" s="396"/>
      <c r="I824" s="398"/>
      <c r="K824" s="219"/>
      <c r="L824" s="398"/>
      <c r="O824" s="398"/>
    </row>
    <row r="825">
      <c r="A825" s="312"/>
      <c r="B825" s="392"/>
      <c r="C825" s="394"/>
      <c r="F825" s="396"/>
      <c r="G825" s="396"/>
      <c r="I825" s="398"/>
      <c r="K825" s="219"/>
      <c r="L825" s="398"/>
      <c r="O825" s="398"/>
    </row>
    <row r="826">
      <c r="A826" s="312"/>
      <c r="B826" s="392"/>
      <c r="C826" s="394"/>
      <c r="F826" s="396"/>
      <c r="G826" s="396"/>
      <c r="I826" s="398"/>
      <c r="K826" s="219"/>
      <c r="L826" s="398"/>
      <c r="O826" s="398"/>
    </row>
    <row r="827">
      <c r="A827" s="312"/>
      <c r="B827" s="392"/>
      <c r="C827" s="394"/>
      <c r="F827" s="396"/>
      <c r="G827" s="396"/>
      <c r="I827" s="398"/>
      <c r="K827" s="219"/>
      <c r="L827" s="398"/>
      <c r="O827" s="398"/>
    </row>
    <row r="828">
      <c r="A828" s="312"/>
      <c r="B828" s="392"/>
      <c r="C828" s="394"/>
      <c r="F828" s="396"/>
      <c r="G828" s="396"/>
      <c r="I828" s="398"/>
      <c r="K828" s="219"/>
      <c r="L828" s="398"/>
      <c r="O828" s="398"/>
    </row>
    <row r="829">
      <c r="A829" s="312"/>
      <c r="B829" s="392"/>
      <c r="C829" s="394"/>
      <c r="F829" s="396"/>
      <c r="G829" s="396"/>
      <c r="I829" s="398"/>
      <c r="K829" s="219"/>
      <c r="L829" s="398"/>
      <c r="O829" s="398"/>
    </row>
    <row r="830">
      <c r="A830" s="312"/>
      <c r="B830" s="392"/>
      <c r="C830" s="394"/>
      <c r="F830" s="396"/>
      <c r="G830" s="396"/>
      <c r="I830" s="398"/>
      <c r="K830" s="219"/>
      <c r="L830" s="398"/>
      <c r="O830" s="398"/>
    </row>
    <row r="831">
      <c r="A831" s="312"/>
      <c r="B831" s="392"/>
      <c r="C831" s="394"/>
      <c r="F831" s="396"/>
      <c r="G831" s="396"/>
      <c r="I831" s="398"/>
      <c r="K831" s="219"/>
      <c r="L831" s="398"/>
      <c r="O831" s="398"/>
    </row>
    <row r="832">
      <c r="A832" s="312"/>
      <c r="B832" s="392"/>
      <c r="C832" s="394"/>
      <c r="F832" s="396"/>
      <c r="G832" s="396"/>
      <c r="I832" s="398"/>
      <c r="K832" s="219"/>
      <c r="L832" s="398"/>
      <c r="O832" s="398"/>
    </row>
    <row r="833">
      <c r="A833" s="312"/>
      <c r="B833" s="392"/>
      <c r="C833" s="394"/>
      <c r="F833" s="396"/>
      <c r="G833" s="396"/>
      <c r="I833" s="398"/>
      <c r="K833" s="219"/>
      <c r="L833" s="398"/>
      <c r="O833" s="398"/>
    </row>
    <row r="834">
      <c r="A834" s="312"/>
      <c r="B834" s="392"/>
      <c r="C834" s="394"/>
      <c r="F834" s="396"/>
      <c r="G834" s="396"/>
      <c r="I834" s="398"/>
      <c r="K834" s="219"/>
      <c r="L834" s="398"/>
      <c r="O834" s="398"/>
    </row>
    <row r="835">
      <c r="A835" s="312"/>
      <c r="B835" s="392"/>
      <c r="C835" s="394"/>
      <c r="F835" s="396"/>
      <c r="G835" s="396"/>
      <c r="I835" s="398"/>
      <c r="K835" s="219"/>
      <c r="L835" s="398"/>
      <c r="O835" s="398"/>
    </row>
    <row r="836">
      <c r="A836" s="312"/>
      <c r="B836" s="392"/>
      <c r="C836" s="394"/>
      <c r="F836" s="396"/>
      <c r="G836" s="396"/>
      <c r="I836" s="398"/>
      <c r="K836" s="219"/>
      <c r="L836" s="398"/>
      <c r="O836" s="398"/>
    </row>
    <row r="837">
      <c r="A837" s="312"/>
      <c r="B837" s="392"/>
      <c r="C837" s="394"/>
      <c r="F837" s="396"/>
      <c r="G837" s="396"/>
      <c r="I837" s="398"/>
      <c r="K837" s="219"/>
      <c r="L837" s="398"/>
      <c r="O837" s="398"/>
    </row>
    <row r="838">
      <c r="A838" s="312"/>
      <c r="B838" s="392"/>
      <c r="C838" s="394"/>
      <c r="F838" s="396"/>
      <c r="G838" s="396"/>
      <c r="I838" s="398"/>
      <c r="K838" s="219"/>
      <c r="L838" s="398"/>
      <c r="O838" s="398"/>
    </row>
    <row r="839">
      <c r="A839" s="312"/>
      <c r="B839" s="392"/>
      <c r="C839" s="394"/>
      <c r="F839" s="396"/>
      <c r="G839" s="396"/>
      <c r="I839" s="398"/>
      <c r="K839" s="219"/>
      <c r="L839" s="398"/>
      <c r="O839" s="398"/>
    </row>
    <row r="840">
      <c r="A840" s="312"/>
      <c r="B840" s="392"/>
      <c r="C840" s="394"/>
      <c r="F840" s="396"/>
      <c r="G840" s="396"/>
      <c r="I840" s="398"/>
      <c r="K840" s="219"/>
      <c r="L840" s="398"/>
      <c r="O840" s="398"/>
    </row>
    <row r="841">
      <c r="A841" s="312"/>
      <c r="B841" s="392"/>
      <c r="C841" s="394"/>
      <c r="F841" s="396"/>
      <c r="G841" s="396"/>
      <c r="I841" s="398"/>
      <c r="K841" s="219"/>
      <c r="L841" s="398"/>
      <c r="O841" s="398"/>
    </row>
    <row r="842">
      <c r="A842" s="312"/>
      <c r="B842" s="392"/>
      <c r="C842" s="394"/>
      <c r="F842" s="396"/>
      <c r="G842" s="396"/>
      <c r="I842" s="398"/>
      <c r="K842" s="219"/>
      <c r="L842" s="398"/>
      <c r="O842" s="398"/>
    </row>
    <row r="843">
      <c r="A843" s="312"/>
      <c r="B843" s="392"/>
      <c r="C843" s="394"/>
      <c r="F843" s="396"/>
      <c r="G843" s="396"/>
      <c r="I843" s="398"/>
      <c r="K843" s="219"/>
      <c r="L843" s="398"/>
      <c r="O843" s="398"/>
    </row>
    <row r="844">
      <c r="A844" s="312"/>
      <c r="B844" s="392"/>
      <c r="C844" s="394"/>
      <c r="F844" s="396"/>
      <c r="G844" s="396"/>
      <c r="I844" s="398"/>
      <c r="K844" s="219"/>
      <c r="L844" s="398"/>
      <c r="O844" s="398"/>
    </row>
    <row r="845">
      <c r="A845" s="312"/>
      <c r="B845" s="392"/>
      <c r="C845" s="394"/>
      <c r="F845" s="396"/>
      <c r="G845" s="396"/>
      <c r="I845" s="398"/>
      <c r="K845" s="219"/>
      <c r="L845" s="398"/>
      <c r="O845" s="398"/>
    </row>
    <row r="846">
      <c r="A846" s="312"/>
      <c r="B846" s="392"/>
      <c r="C846" s="394"/>
      <c r="F846" s="396"/>
      <c r="G846" s="396"/>
      <c r="I846" s="398"/>
      <c r="K846" s="219"/>
      <c r="L846" s="398"/>
      <c r="O846" s="398"/>
    </row>
    <row r="847">
      <c r="A847" s="312"/>
      <c r="B847" s="392"/>
      <c r="C847" s="394"/>
      <c r="F847" s="396"/>
      <c r="G847" s="396"/>
      <c r="I847" s="398"/>
      <c r="K847" s="219"/>
      <c r="L847" s="398"/>
      <c r="O847" s="398"/>
    </row>
    <row r="848">
      <c r="A848" s="312"/>
      <c r="B848" s="392"/>
      <c r="C848" s="394"/>
      <c r="F848" s="396"/>
      <c r="G848" s="396"/>
      <c r="I848" s="398"/>
      <c r="K848" s="219"/>
      <c r="L848" s="398"/>
      <c r="O848" s="398"/>
    </row>
    <row r="849">
      <c r="A849" s="312"/>
      <c r="B849" s="392"/>
      <c r="C849" s="394"/>
      <c r="F849" s="396"/>
      <c r="G849" s="396"/>
      <c r="I849" s="398"/>
      <c r="K849" s="219"/>
      <c r="L849" s="398"/>
      <c r="O849" s="398"/>
    </row>
    <row r="850">
      <c r="A850" s="312"/>
      <c r="B850" s="392"/>
      <c r="C850" s="394"/>
      <c r="F850" s="396"/>
      <c r="G850" s="396"/>
      <c r="I850" s="398"/>
      <c r="K850" s="219"/>
      <c r="L850" s="398"/>
      <c r="O850" s="398"/>
    </row>
    <row r="851">
      <c r="A851" s="312"/>
      <c r="B851" s="392"/>
      <c r="C851" s="394"/>
      <c r="F851" s="396"/>
      <c r="G851" s="396"/>
      <c r="I851" s="398"/>
      <c r="K851" s="219"/>
      <c r="L851" s="398"/>
      <c r="O851" s="398"/>
    </row>
    <row r="852">
      <c r="A852" s="312"/>
      <c r="B852" s="392"/>
      <c r="C852" s="394"/>
      <c r="F852" s="396"/>
      <c r="G852" s="396"/>
      <c r="I852" s="398"/>
      <c r="K852" s="219"/>
      <c r="L852" s="398"/>
      <c r="O852" s="398"/>
    </row>
    <row r="853">
      <c r="A853" s="312"/>
      <c r="B853" s="392"/>
      <c r="C853" s="394"/>
      <c r="F853" s="396"/>
      <c r="G853" s="396"/>
      <c r="I853" s="398"/>
      <c r="K853" s="219"/>
      <c r="L853" s="398"/>
      <c r="O853" s="398"/>
    </row>
    <row r="854">
      <c r="A854" s="312"/>
      <c r="B854" s="392"/>
      <c r="C854" s="394"/>
      <c r="F854" s="396"/>
      <c r="G854" s="396"/>
      <c r="I854" s="398"/>
      <c r="K854" s="219"/>
      <c r="L854" s="398"/>
      <c r="O854" s="398"/>
    </row>
    <row r="855">
      <c r="A855" s="312"/>
      <c r="B855" s="392"/>
      <c r="C855" s="394"/>
      <c r="F855" s="396"/>
      <c r="G855" s="396"/>
      <c r="I855" s="398"/>
      <c r="K855" s="219"/>
      <c r="L855" s="398"/>
      <c r="O855" s="398"/>
    </row>
    <row r="856">
      <c r="A856" s="312"/>
      <c r="B856" s="392"/>
      <c r="C856" s="394"/>
      <c r="F856" s="396"/>
      <c r="G856" s="396"/>
      <c r="I856" s="398"/>
      <c r="K856" s="219"/>
      <c r="L856" s="398"/>
      <c r="O856" s="398"/>
    </row>
    <row r="857">
      <c r="A857" s="312"/>
      <c r="B857" s="392"/>
      <c r="C857" s="394"/>
      <c r="F857" s="396"/>
      <c r="G857" s="396"/>
      <c r="I857" s="398"/>
      <c r="K857" s="219"/>
      <c r="L857" s="398"/>
      <c r="O857" s="398"/>
    </row>
    <row r="858">
      <c r="A858" s="312"/>
      <c r="B858" s="392"/>
      <c r="C858" s="394"/>
      <c r="F858" s="396"/>
      <c r="G858" s="396"/>
      <c r="I858" s="398"/>
      <c r="K858" s="219"/>
      <c r="L858" s="398"/>
      <c r="O858" s="398"/>
    </row>
    <row r="859">
      <c r="A859" s="312"/>
      <c r="B859" s="392"/>
      <c r="C859" s="394"/>
      <c r="F859" s="396"/>
      <c r="G859" s="396"/>
      <c r="I859" s="398"/>
      <c r="K859" s="219"/>
      <c r="L859" s="398"/>
      <c r="O859" s="398"/>
    </row>
    <row r="860">
      <c r="A860" s="312"/>
      <c r="B860" s="392"/>
      <c r="C860" s="394"/>
      <c r="F860" s="396"/>
      <c r="G860" s="396"/>
      <c r="I860" s="398"/>
      <c r="K860" s="219"/>
      <c r="L860" s="398"/>
      <c r="O860" s="398"/>
    </row>
    <row r="861">
      <c r="A861" s="312"/>
      <c r="B861" s="392"/>
      <c r="C861" s="394"/>
      <c r="F861" s="396"/>
      <c r="G861" s="396"/>
      <c r="I861" s="398"/>
      <c r="K861" s="219"/>
      <c r="L861" s="398"/>
      <c r="O861" s="398"/>
    </row>
    <row r="862">
      <c r="A862" s="312"/>
      <c r="B862" s="392"/>
      <c r="C862" s="394"/>
      <c r="F862" s="396"/>
      <c r="G862" s="396"/>
      <c r="I862" s="398"/>
      <c r="K862" s="219"/>
      <c r="L862" s="398"/>
      <c r="O862" s="398"/>
    </row>
    <row r="863">
      <c r="A863" s="312"/>
      <c r="B863" s="392"/>
      <c r="C863" s="394"/>
      <c r="F863" s="396"/>
      <c r="G863" s="396"/>
      <c r="I863" s="398"/>
      <c r="K863" s="219"/>
      <c r="L863" s="398"/>
      <c r="O863" s="398"/>
    </row>
    <row r="864">
      <c r="A864" s="312"/>
      <c r="B864" s="392"/>
      <c r="C864" s="394"/>
      <c r="F864" s="396"/>
      <c r="G864" s="396"/>
      <c r="I864" s="398"/>
      <c r="K864" s="219"/>
      <c r="L864" s="398"/>
      <c r="O864" s="398"/>
    </row>
    <row r="865">
      <c r="A865" s="312"/>
      <c r="B865" s="392"/>
      <c r="C865" s="394"/>
      <c r="F865" s="396"/>
      <c r="G865" s="396"/>
      <c r="I865" s="398"/>
      <c r="K865" s="219"/>
      <c r="L865" s="398"/>
      <c r="O865" s="398"/>
    </row>
    <row r="866">
      <c r="A866" s="312"/>
      <c r="B866" s="392"/>
      <c r="C866" s="394"/>
      <c r="F866" s="396"/>
      <c r="G866" s="396"/>
      <c r="I866" s="398"/>
      <c r="K866" s="219"/>
      <c r="L866" s="398"/>
      <c r="O866" s="398"/>
    </row>
    <row r="867">
      <c r="A867" s="312"/>
      <c r="B867" s="392"/>
      <c r="C867" s="394"/>
      <c r="F867" s="396"/>
      <c r="G867" s="396"/>
      <c r="I867" s="398"/>
      <c r="K867" s="219"/>
      <c r="L867" s="398"/>
      <c r="O867" s="398"/>
    </row>
    <row r="868">
      <c r="A868" s="312"/>
      <c r="B868" s="392"/>
      <c r="C868" s="394"/>
      <c r="F868" s="396"/>
      <c r="G868" s="396"/>
      <c r="I868" s="398"/>
      <c r="K868" s="219"/>
      <c r="L868" s="398"/>
      <c r="O868" s="398"/>
    </row>
    <row r="869">
      <c r="A869" s="312"/>
      <c r="B869" s="392"/>
      <c r="C869" s="394"/>
      <c r="F869" s="396"/>
      <c r="G869" s="396"/>
      <c r="I869" s="398"/>
      <c r="K869" s="219"/>
      <c r="L869" s="398"/>
      <c r="O869" s="398"/>
    </row>
    <row r="870">
      <c r="A870" s="312"/>
      <c r="B870" s="392"/>
      <c r="C870" s="394"/>
      <c r="F870" s="396"/>
      <c r="G870" s="396"/>
      <c r="I870" s="398"/>
      <c r="K870" s="219"/>
      <c r="L870" s="398"/>
      <c r="O870" s="398"/>
    </row>
    <row r="871">
      <c r="A871" s="312"/>
      <c r="B871" s="392"/>
      <c r="C871" s="394"/>
      <c r="F871" s="396"/>
      <c r="G871" s="396"/>
      <c r="I871" s="398"/>
      <c r="K871" s="219"/>
      <c r="L871" s="398"/>
      <c r="O871" s="398"/>
    </row>
    <row r="872">
      <c r="A872" s="312"/>
      <c r="B872" s="392"/>
      <c r="C872" s="394"/>
      <c r="F872" s="396"/>
      <c r="G872" s="396"/>
      <c r="I872" s="398"/>
      <c r="K872" s="219"/>
      <c r="L872" s="398"/>
      <c r="O872" s="398"/>
    </row>
    <row r="873">
      <c r="A873" s="312"/>
      <c r="B873" s="392"/>
      <c r="C873" s="394"/>
      <c r="F873" s="396"/>
      <c r="G873" s="396"/>
      <c r="I873" s="398"/>
      <c r="K873" s="219"/>
      <c r="L873" s="398"/>
      <c r="O873" s="398"/>
    </row>
    <row r="874">
      <c r="A874" s="312"/>
      <c r="B874" s="392"/>
      <c r="C874" s="394"/>
      <c r="F874" s="396"/>
      <c r="G874" s="396"/>
      <c r="I874" s="398"/>
      <c r="K874" s="219"/>
      <c r="L874" s="398"/>
      <c r="O874" s="398"/>
    </row>
    <row r="875">
      <c r="A875" s="312"/>
      <c r="B875" s="392"/>
      <c r="C875" s="394"/>
      <c r="F875" s="396"/>
      <c r="G875" s="396"/>
      <c r="I875" s="398"/>
      <c r="K875" s="219"/>
      <c r="L875" s="398"/>
      <c r="O875" s="398"/>
    </row>
    <row r="876">
      <c r="A876" s="312"/>
      <c r="B876" s="392"/>
      <c r="C876" s="394"/>
      <c r="F876" s="396"/>
      <c r="G876" s="396"/>
      <c r="I876" s="398"/>
      <c r="K876" s="219"/>
      <c r="L876" s="398"/>
      <c r="O876" s="398"/>
    </row>
    <row r="877">
      <c r="A877" s="312"/>
      <c r="B877" s="392"/>
      <c r="C877" s="394"/>
      <c r="F877" s="396"/>
      <c r="G877" s="396"/>
      <c r="I877" s="398"/>
      <c r="K877" s="219"/>
      <c r="L877" s="398"/>
      <c r="O877" s="398"/>
    </row>
    <row r="878">
      <c r="A878" s="312"/>
      <c r="B878" s="392"/>
      <c r="C878" s="394"/>
      <c r="F878" s="396"/>
      <c r="G878" s="396"/>
      <c r="I878" s="398"/>
      <c r="K878" s="219"/>
      <c r="L878" s="398"/>
      <c r="O878" s="398"/>
    </row>
    <row r="879">
      <c r="A879" s="312"/>
      <c r="B879" s="392"/>
      <c r="C879" s="394"/>
      <c r="F879" s="396"/>
      <c r="G879" s="396"/>
      <c r="I879" s="398"/>
      <c r="K879" s="219"/>
      <c r="L879" s="398"/>
      <c r="O879" s="398"/>
    </row>
    <row r="880">
      <c r="A880" s="312"/>
      <c r="B880" s="392"/>
      <c r="C880" s="394"/>
      <c r="F880" s="396"/>
      <c r="G880" s="396"/>
      <c r="I880" s="398"/>
      <c r="K880" s="219"/>
      <c r="L880" s="398"/>
      <c r="O880" s="398"/>
    </row>
    <row r="881">
      <c r="A881" s="312"/>
      <c r="B881" s="392"/>
      <c r="C881" s="394"/>
      <c r="F881" s="396"/>
      <c r="G881" s="396"/>
      <c r="I881" s="398"/>
      <c r="K881" s="219"/>
      <c r="L881" s="398"/>
      <c r="O881" s="398"/>
    </row>
    <row r="882">
      <c r="A882" s="312"/>
      <c r="B882" s="392"/>
      <c r="C882" s="394"/>
      <c r="F882" s="396"/>
      <c r="G882" s="396"/>
      <c r="I882" s="398"/>
      <c r="K882" s="219"/>
      <c r="L882" s="398"/>
      <c r="O882" s="398"/>
    </row>
    <row r="883">
      <c r="A883" s="312"/>
      <c r="B883" s="392"/>
      <c r="C883" s="394"/>
      <c r="F883" s="396"/>
      <c r="G883" s="396"/>
      <c r="I883" s="398"/>
      <c r="K883" s="219"/>
      <c r="L883" s="398"/>
      <c r="O883" s="398"/>
    </row>
    <row r="884">
      <c r="A884" s="312"/>
      <c r="B884" s="392"/>
      <c r="C884" s="394"/>
      <c r="F884" s="396"/>
      <c r="G884" s="396"/>
      <c r="I884" s="398"/>
      <c r="K884" s="219"/>
      <c r="L884" s="398"/>
      <c r="O884" s="398"/>
    </row>
    <row r="885">
      <c r="A885" s="312"/>
      <c r="B885" s="392"/>
      <c r="C885" s="394"/>
      <c r="F885" s="396"/>
      <c r="G885" s="396"/>
      <c r="I885" s="398"/>
      <c r="K885" s="219"/>
      <c r="L885" s="398"/>
      <c r="O885" s="398"/>
    </row>
    <row r="886">
      <c r="A886" s="312"/>
      <c r="B886" s="392"/>
      <c r="C886" s="394"/>
      <c r="F886" s="396"/>
      <c r="G886" s="396"/>
      <c r="I886" s="398"/>
      <c r="K886" s="219"/>
      <c r="L886" s="398"/>
      <c r="O886" s="398"/>
    </row>
    <row r="887">
      <c r="A887" s="312"/>
      <c r="B887" s="392"/>
      <c r="C887" s="394"/>
      <c r="F887" s="396"/>
      <c r="G887" s="396"/>
      <c r="I887" s="398"/>
      <c r="K887" s="219"/>
      <c r="L887" s="398"/>
      <c r="O887" s="398"/>
    </row>
    <row r="888">
      <c r="A888" s="312"/>
      <c r="B888" s="392"/>
      <c r="C888" s="394"/>
      <c r="F888" s="396"/>
      <c r="G888" s="396"/>
      <c r="I888" s="398"/>
      <c r="K888" s="219"/>
      <c r="L888" s="398"/>
      <c r="O888" s="398"/>
    </row>
    <row r="889">
      <c r="A889" s="312"/>
      <c r="B889" s="392"/>
      <c r="C889" s="394"/>
      <c r="F889" s="396"/>
      <c r="G889" s="396"/>
      <c r="I889" s="398"/>
      <c r="K889" s="219"/>
      <c r="L889" s="398"/>
      <c r="O889" s="398"/>
    </row>
    <row r="890">
      <c r="A890" s="312"/>
      <c r="B890" s="392"/>
      <c r="C890" s="394"/>
      <c r="F890" s="396"/>
      <c r="G890" s="396"/>
      <c r="I890" s="398"/>
      <c r="K890" s="219"/>
      <c r="L890" s="398"/>
      <c r="O890" s="398"/>
    </row>
    <row r="891">
      <c r="A891" s="312"/>
      <c r="B891" s="392"/>
      <c r="C891" s="394"/>
      <c r="F891" s="396"/>
      <c r="G891" s="396"/>
      <c r="I891" s="398"/>
      <c r="K891" s="219"/>
      <c r="L891" s="398"/>
      <c r="O891" s="398"/>
    </row>
    <row r="892">
      <c r="A892" s="312"/>
      <c r="B892" s="392"/>
      <c r="C892" s="394"/>
      <c r="F892" s="396"/>
      <c r="G892" s="396"/>
      <c r="I892" s="398"/>
      <c r="K892" s="219"/>
      <c r="L892" s="398"/>
      <c r="O892" s="398"/>
    </row>
    <row r="893">
      <c r="A893" s="312"/>
      <c r="B893" s="392"/>
      <c r="C893" s="394"/>
      <c r="F893" s="396"/>
      <c r="G893" s="396"/>
      <c r="I893" s="398"/>
      <c r="K893" s="219"/>
      <c r="L893" s="398"/>
      <c r="O893" s="398"/>
    </row>
    <row r="894">
      <c r="A894" s="312"/>
      <c r="B894" s="392"/>
      <c r="C894" s="394"/>
      <c r="F894" s="396"/>
      <c r="G894" s="396"/>
      <c r="I894" s="398"/>
      <c r="K894" s="219"/>
      <c r="L894" s="398"/>
      <c r="O894" s="398"/>
    </row>
    <row r="895">
      <c r="A895" s="312"/>
      <c r="B895" s="392"/>
      <c r="C895" s="394"/>
      <c r="F895" s="396"/>
      <c r="G895" s="396"/>
      <c r="I895" s="398"/>
      <c r="K895" s="219"/>
      <c r="L895" s="398"/>
      <c r="O895" s="398"/>
    </row>
    <row r="896">
      <c r="A896" s="312"/>
      <c r="B896" s="392"/>
      <c r="C896" s="394"/>
      <c r="F896" s="396"/>
      <c r="G896" s="396"/>
      <c r="I896" s="398"/>
      <c r="K896" s="219"/>
      <c r="L896" s="398"/>
      <c r="O896" s="398"/>
    </row>
    <row r="897">
      <c r="A897" s="312"/>
      <c r="B897" s="392"/>
      <c r="C897" s="394"/>
      <c r="F897" s="396"/>
      <c r="G897" s="396"/>
      <c r="I897" s="398"/>
      <c r="K897" s="219"/>
      <c r="L897" s="398"/>
      <c r="O897" s="398"/>
    </row>
    <row r="898">
      <c r="A898" s="312"/>
      <c r="B898" s="392"/>
      <c r="C898" s="394"/>
      <c r="F898" s="396"/>
      <c r="G898" s="396"/>
      <c r="I898" s="398"/>
      <c r="K898" s="219"/>
      <c r="L898" s="398"/>
      <c r="O898" s="398"/>
    </row>
    <row r="899">
      <c r="A899" s="312"/>
      <c r="B899" s="392"/>
      <c r="C899" s="394"/>
      <c r="F899" s="396"/>
      <c r="G899" s="396"/>
      <c r="I899" s="398"/>
      <c r="K899" s="219"/>
      <c r="L899" s="398"/>
      <c r="O899" s="398"/>
    </row>
    <row r="900">
      <c r="A900" s="312"/>
      <c r="B900" s="392"/>
      <c r="C900" s="394"/>
      <c r="F900" s="396"/>
      <c r="G900" s="396"/>
      <c r="I900" s="398"/>
      <c r="K900" s="219"/>
      <c r="L900" s="398"/>
      <c r="O900" s="398"/>
    </row>
    <row r="901">
      <c r="A901" s="312"/>
      <c r="B901" s="392"/>
      <c r="C901" s="394"/>
      <c r="F901" s="396"/>
      <c r="G901" s="396"/>
      <c r="I901" s="398"/>
      <c r="K901" s="219"/>
      <c r="L901" s="398"/>
      <c r="O901" s="398"/>
    </row>
    <row r="902">
      <c r="A902" s="312"/>
      <c r="B902" s="392"/>
      <c r="C902" s="394"/>
      <c r="F902" s="396"/>
      <c r="G902" s="396"/>
      <c r="I902" s="398"/>
      <c r="K902" s="219"/>
      <c r="L902" s="398"/>
      <c r="O902" s="398"/>
    </row>
    <row r="903">
      <c r="A903" s="312"/>
      <c r="B903" s="392"/>
      <c r="C903" s="394"/>
      <c r="F903" s="396"/>
      <c r="G903" s="396"/>
      <c r="I903" s="398"/>
      <c r="K903" s="219"/>
      <c r="L903" s="398"/>
      <c r="O903" s="398"/>
    </row>
    <row r="904">
      <c r="A904" s="312"/>
      <c r="B904" s="392"/>
      <c r="C904" s="394"/>
      <c r="F904" s="396"/>
      <c r="G904" s="396"/>
      <c r="I904" s="398"/>
      <c r="K904" s="219"/>
      <c r="L904" s="398"/>
      <c r="O904" s="398"/>
    </row>
    <row r="905">
      <c r="A905" s="312"/>
      <c r="B905" s="392"/>
      <c r="C905" s="394"/>
      <c r="F905" s="396"/>
      <c r="G905" s="396"/>
      <c r="I905" s="398"/>
      <c r="K905" s="219"/>
      <c r="L905" s="398"/>
      <c r="O905" s="398"/>
    </row>
    <row r="906">
      <c r="A906" s="312"/>
      <c r="B906" s="392"/>
      <c r="C906" s="394"/>
      <c r="F906" s="396"/>
      <c r="G906" s="396"/>
      <c r="I906" s="398"/>
      <c r="K906" s="219"/>
      <c r="L906" s="398"/>
      <c r="O906" s="398"/>
    </row>
    <row r="907">
      <c r="A907" s="312"/>
      <c r="B907" s="392"/>
      <c r="C907" s="394"/>
      <c r="F907" s="396"/>
      <c r="G907" s="396"/>
      <c r="I907" s="398"/>
      <c r="K907" s="219"/>
      <c r="L907" s="398"/>
      <c r="O907" s="398"/>
    </row>
    <row r="908">
      <c r="A908" s="312"/>
      <c r="B908" s="392"/>
      <c r="C908" s="394"/>
      <c r="F908" s="396"/>
      <c r="G908" s="396"/>
      <c r="I908" s="398"/>
      <c r="K908" s="219"/>
      <c r="L908" s="398"/>
      <c r="O908" s="398"/>
    </row>
    <row r="909">
      <c r="A909" s="312"/>
      <c r="B909" s="392"/>
      <c r="C909" s="394"/>
      <c r="F909" s="396"/>
      <c r="G909" s="396"/>
      <c r="I909" s="398"/>
      <c r="K909" s="219"/>
      <c r="L909" s="398"/>
      <c r="O909" s="398"/>
    </row>
  </sheetData>
  <autoFilter ref="$O$37"/>
  <mergeCells count="6">
    <mergeCell ref="B1:D1"/>
    <mergeCell ref="E1:G1"/>
    <mergeCell ref="H1:J1"/>
    <mergeCell ref="K1:M1"/>
    <mergeCell ref="N1:P1"/>
    <mergeCell ref="Q1:S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20.14"/>
    <col customWidth="1" min="2" max="6" width="23.57"/>
    <col customWidth="1" min="7" max="7" width="25.29"/>
    <col customWidth="1" min="8" max="10" width="23.57"/>
    <col customWidth="1" min="11" max="11" width="25.29"/>
    <col customWidth="1" min="12" max="12" width="27.29"/>
    <col customWidth="1" min="13" max="13" width="41.43"/>
    <col customWidth="1" min="14" max="14" width="80.86"/>
    <col customWidth="1" min="15" max="30" width="8.71"/>
  </cols>
  <sheetData>
    <row r="1">
      <c r="A1" s="6" t="s">
        <v>1</v>
      </c>
      <c r="B1" s="6" t="s">
        <v>3</v>
      </c>
      <c r="C1" s="6" t="s">
        <v>4</v>
      </c>
      <c r="D1" s="7" t="s">
        <v>5</v>
      </c>
      <c r="E1" s="9" t="s">
        <v>6</v>
      </c>
      <c r="F1" s="9" t="s">
        <v>7</v>
      </c>
      <c r="G1" s="11" t="s">
        <v>8</v>
      </c>
      <c r="H1" s="16" t="s">
        <v>11</v>
      </c>
      <c r="I1" s="18" t="s">
        <v>13</v>
      </c>
      <c r="J1" s="20" t="s">
        <v>16</v>
      </c>
      <c r="K1" s="11" t="s">
        <v>18</v>
      </c>
      <c r="L1" s="22" t="s">
        <v>19</v>
      </c>
      <c r="M1" s="22" t="s">
        <v>21</v>
      </c>
      <c r="N1" s="22" t="s">
        <v>22</v>
      </c>
      <c r="O1" s="24"/>
      <c r="P1" s="24"/>
      <c r="Q1" s="24"/>
      <c r="R1" s="24"/>
      <c r="S1" s="24"/>
      <c r="T1" s="24"/>
      <c r="U1" s="24"/>
      <c r="V1" s="24"/>
      <c r="W1" s="24"/>
      <c r="X1" s="24"/>
      <c r="Y1" s="24"/>
      <c r="Z1" s="24"/>
      <c r="AA1" s="24"/>
      <c r="AB1" s="24"/>
      <c r="AC1" s="24"/>
      <c r="AD1" s="24"/>
    </row>
    <row r="2">
      <c r="A2" s="25" t="s">
        <v>23</v>
      </c>
      <c r="B2" s="27"/>
      <c r="C2" s="29"/>
      <c r="D2" s="34">
        <f t="shared" ref="D2:E2" si="1">D3+D4+D5+D6+D7+D8+D9+D10+D11+D12+D13+D14</f>
        <v>13</v>
      </c>
      <c r="E2" s="34">
        <f t="shared" si="1"/>
        <v>68</v>
      </c>
      <c r="F2" s="37">
        <f t="shared" ref="F2:F149" si="2">(D2/E2)*100</f>
        <v>19.11764706</v>
      </c>
      <c r="G2" s="38"/>
      <c r="H2" s="40"/>
      <c r="I2" s="40"/>
      <c r="J2" s="41"/>
      <c r="K2" s="38"/>
      <c r="L2" s="43"/>
      <c r="M2" s="44"/>
      <c r="N2" s="46" t="s">
        <v>37</v>
      </c>
      <c r="O2" s="47"/>
      <c r="P2" s="47"/>
      <c r="Q2" s="47"/>
      <c r="R2" s="47"/>
      <c r="S2" s="47"/>
      <c r="T2" s="47"/>
      <c r="U2" s="47"/>
      <c r="V2" s="47"/>
      <c r="W2" s="47"/>
      <c r="X2" s="47"/>
      <c r="Y2" s="47"/>
      <c r="Z2" s="47"/>
      <c r="AA2" s="47"/>
      <c r="AB2" s="47"/>
      <c r="AC2" s="47"/>
      <c r="AD2" s="47"/>
    </row>
    <row r="3">
      <c r="A3" s="49">
        <v>1.0</v>
      </c>
      <c r="B3" s="50" t="s">
        <v>46</v>
      </c>
      <c r="C3" s="51" t="s">
        <v>47</v>
      </c>
      <c r="D3" s="53">
        <f>'Details of IIA''s analysis'!D11</f>
        <v>5</v>
      </c>
      <c r="E3" s="54">
        <v>6.0</v>
      </c>
      <c r="F3" s="56">
        <f t="shared" si="2"/>
        <v>83.33333333</v>
      </c>
      <c r="G3" s="49" t="s">
        <v>56</v>
      </c>
      <c r="H3" s="4">
        <v>0.738</v>
      </c>
      <c r="I3" s="57">
        <v>42172.0</v>
      </c>
      <c r="J3" s="57">
        <v>42358.0</v>
      </c>
      <c r="K3" s="4" t="s">
        <v>59</v>
      </c>
      <c r="L3" s="4" t="s">
        <v>59</v>
      </c>
      <c r="M3" s="59"/>
      <c r="N3" s="24"/>
    </row>
    <row r="4">
      <c r="A4" s="49">
        <v>2.0</v>
      </c>
      <c r="B4" s="6" t="s">
        <v>63</v>
      </c>
      <c r="C4" s="60" t="s">
        <v>47</v>
      </c>
      <c r="D4" s="62">
        <f>'Details of IIA''s analysis'!D21</f>
        <v>2</v>
      </c>
      <c r="E4" s="63">
        <v>4.0</v>
      </c>
      <c r="F4" s="56">
        <f t="shared" si="2"/>
        <v>50</v>
      </c>
      <c r="G4" s="49" t="s">
        <v>56</v>
      </c>
      <c r="H4" s="63">
        <v>0.779</v>
      </c>
      <c r="I4" s="65">
        <v>41051.0</v>
      </c>
      <c r="J4" s="67">
        <v>41275.0</v>
      </c>
      <c r="K4" s="4" t="s">
        <v>59</v>
      </c>
      <c r="L4" s="4" t="s">
        <v>59</v>
      </c>
      <c r="N4" s="24"/>
    </row>
    <row r="5">
      <c r="A5" s="49">
        <v>3.0</v>
      </c>
      <c r="B5" s="6" t="s">
        <v>76</v>
      </c>
      <c r="C5" s="6" t="s">
        <v>47</v>
      </c>
      <c r="D5" s="69">
        <f>'Details of IIA''s analysis'!D31</f>
        <v>2</v>
      </c>
      <c r="E5" s="70">
        <v>6.0</v>
      </c>
      <c r="F5" s="56">
        <f t="shared" si="2"/>
        <v>33.33333333</v>
      </c>
      <c r="G5" s="49" t="s">
        <v>56</v>
      </c>
      <c r="H5" s="71"/>
      <c r="I5" s="71">
        <v>39871.0</v>
      </c>
      <c r="J5" s="72">
        <v>40918.0</v>
      </c>
      <c r="K5" s="22" t="s">
        <v>59</v>
      </c>
      <c r="L5" s="22" t="s">
        <v>59</v>
      </c>
      <c r="M5" s="22" t="s">
        <v>86</v>
      </c>
      <c r="N5" s="73" t="s">
        <v>87</v>
      </c>
      <c r="O5" s="24"/>
      <c r="P5" s="24"/>
      <c r="Q5" s="24"/>
      <c r="R5" s="24"/>
      <c r="S5" s="24"/>
      <c r="T5" s="24"/>
      <c r="U5" s="24"/>
      <c r="V5" s="24"/>
      <c r="W5" s="24"/>
      <c r="X5" s="24"/>
      <c r="Y5" s="24"/>
      <c r="Z5" s="24"/>
      <c r="AA5" s="24"/>
      <c r="AB5" s="24"/>
      <c r="AC5" s="24"/>
      <c r="AD5" s="24"/>
    </row>
    <row r="6" hidden="1">
      <c r="A6" s="49">
        <v>4.0</v>
      </c>
      <c r="B6" s="6" t="s">
        <v>89</v>
      </c>
      <c r="C6" s="60" t="s">
        <v>47</v>
      </c>
      <c r="D6" s="62">
        <f>'Details of IIA''s analysis'!D21</f>
        <v>2</v>
      </c>
      <c r="E6" s="63">
        <v>4.0</v>
      </c>
      <c r="F6" s="56">
        <f t="shared" si="2"/>
        <v>50</v>
      </c>
      <c r="G6" s="49" t="s">
        <v>94</v>
      </c>
      <c r="H6" s="63">
        <v>0.779</v>
      </c>
      <c r="I6" s="65">
        <v>41051.0</v>
      </c>
      <c r="J6" s="67">
        <v>41275.0</v>
      </c>
      <c r="K6" s="4" t="s">
        <v>59</v>
      </c>
      <c r="L6" s="4" t="s">
        <v>59</v>
      </c>
      <c r="N6" s="24"/>
    </row>
    <row r="7" hidden="1">
      <c r="A7" s="49">
        <v>5.0</v>
      </c>
      <c r="B7" s="6" t="s">
        <v>95</v>
      </c>
      <c r="C7" s="6" t="s">
        <v>47</v>
      </c>
      <c r="D7" s="69">
        <f>'Details of IIA''s analysis'!D31</f>
        <v>2</v>
      </c>
      <c r="E7" s="70">
        <v>6.0</v>
      </c>
      <c r="F7" s="56">
        <f t="shared" si="2"/>
        <v>33.33333333</v>
      </c>
      <c r="G7" s="49" t="s">
        <v>94</v>
      </c>
      <c r="H7" s="71"/>
      <c r="I7" s="71">
        <v>39871.0</v>
      </c>
      <c r="J7" s="72">
        <v>40918.0</v>
      </c>
      <c r="K7" s="22" t="s">
        <v>59</v>
      </c>
      <c r="L7" s="22" t="s">
        <v>59</v>
      </c>
      <c r="M7" s="22" t="s">
        <v>86</v>
      </c>
      <c r="N7" s="73" t="s">
        <v>87</v>
      </c>
    </row>
    <row r="8" hidden="1">
      <c r="A8" s="49">
        <v>6.0</v>
      </c>
      <c r="B8" s="75" t="s">
        <v>97</v>
      </c>
      <c r="C8" s="60" t="s">
        <v>100</v>
      </c>
      <c r="D8" s="62">
        <f>'Details of IIA''s analysis'!D41</f>
        <v>0</v>
      </c>
      <c r="E8" s="63">
        <v>6.0</v>
      </c>
      <c r="F8" s="56">
        <f t="shared" si="2"/>
        <v>0</v>
      </c>
      <c r="G8" s="49" t="s">
        <v>94</v>
      </c>
      <c r="H8" s="63">
        <v>0.687</v>
      </c>
      <c r="I8" s="65">
        <v>38519.0</v>
      </c>
      <c r="J8" s="76">
        <v>39993.0</v>
      </c>
      <c r="K8" s="4" t="s">
        <v>59</v>
      </c>
      <c r="L8" s="4" t="s">
        <v>59</v>
      </c>
      <c r="N8" s="24"/>
    </row>
    <row r="9" hidden="1">
      <c r="A9" s="49">
        <v>7.0</v>
      </c>
      <c r="B9" s="6" t="s">
        <v>106</v>
      </c>
      <c r="C9" s="60" t="s">
        <v>100</v>
      </c>
      <c r="D9" s="62">
        <f>'Details of IIA''s analysis'!D51</f>
        <v>0</v>
      </c>
      <c r="E9" s="63">
        <v>6.0</v>
      </c>
      <c r="F9" s="56">
        <f t="shared" si="2"/>
        <v>0</v>
      </c>
      <c r="G9" s="49" t="s">
        <v>109</v>
      </c>
      <c r="H9" s="63">
        <v>0.723</v>
      </c>
      <c r="I9" s="78">
        <v>38587.0</v>
      </c>
      <c r="J9" s="67">
        <v>39284.0</v>
      </c>
      <c r="K9" s="4" t="s">
        <v>59</v>
      </c>
      <c r="L9" s="4" t="s">
        <v>59</v>
      </c>
      <c r="N9" s="24"/>
    </row>
    <row r="10" hidden="1">
      <c r="A10" s="49">
        <v>8.0</v>
      </c>
      <c r="B10" s="6" t="s">
        <v>111</v>
      </c>
      <c r="C10" s="60" t="s">
        <v>100</v>
      </c>
      <c r="D10" s="62">
        <f>'Details of IIA''s analysis'!D61</f>
        <v>0</v>
      </c>
      <c r="E10" s="63">
        <v>6.0</v>
      </c>
      <c r="F10" s="56">
        <f t="shared" si="2"/>
        <v>0</v>
      </c>
      <c r="G10" s="49" t="s">
        <v>109</v>
      </c>
      <c r="H10" s="63">
        <v>0.697</v>
      </c>
      <c r="I10" s="78">
        <v>37572.0</v>
      </c>
      <c r="J10" s="67">
        <v>39155.0</v>
      </c>
      <c r="K10" s="4"/>
      <c r="L10" s="4"/>
      <c r="N10" s="24"/>
    </row>
    <row r="11" hidden="1">
      <c r="A11" s="49">
        <v>9.0</v>
      </c>
      <c r="B11" s="6" t="s">
        <v>117</v>
      </c>
      <c r="C11" s="60" t="s">
        <v>100</v>
      </c>
      <c r="D11" s="62">
        <f>'Details of IIA''s analysis'!D71</f>
        <v>0</v>
      </c>
      <c r="E11" s="63">
        <v>6.0</v>
      </c>
      <c r="F11" s="56">
        <f t="shared" si="2"/>
        <v>0</v>
      </c>
      <c r="G11" s="49" t="s">
        <v>109</v>
      </c>
      <c r="H11" s="63">
        <v>0.617</v>
      </c>
      <c r="I11" s="78">
        <v>37014.0</v>
      </c>
      <c r="J11" s="67">
        <v>37504.0</v>
      </c>
      <c r="K11" s="4"/>
      <c r="L11" s="4"/>
      <c r="N11" s="24"/>
    </row>
    <row r="12" hidden="1">
      <c r="A12" s="49">
        <v>10.0</v>
      </c>
      <c r="B12" s="6" t="s">
        <v>120</v>
      </c>
      <c r="C12" s="60" t="s">
        <v>100</v>
      </c>
      <c r="D12" s="62">
        <f>'Details of IIA''s analysis'!D71</f>
        <v>0</v>
      </c>
      <c r="E12" s="63">
        <v>6.0</v>
      </c>
      <c r="F12" s="56">
        <f t="shared" si="2"/>
        <v>0</v>
      </c>
      <c r="G12" s="49" t="s">
        <v>130</v>
      </c>
      <c r="H12" s="63">
        <v>0.617</v>
      </c>
      <c r="I12" s="78">
        <v>37014.0</v>
      </c>
      <c r="J12" s="67">
        <v>37504.0</v>
      </c>
      <c r="K12" s="4"/>
      <c r="L12" s="4"/>
      <c r="N12" s="24"/>
    </row>
    <row r="13" hidden="1">
      <c r="A13" s="49">
        <v>11.0</v>
      </c>
      <c r="B13" s="6" t="s">
        <v>131</v>
      </c>
      <c r="C13" s="60" t="s">
        <v>100</v>
      </c>
      <c r="D13" s="62">
        <f>'Details of IIA''s analysis'!D81</f>
        <v>0</v>
      </c>
      <c r="E13" s="63">
        <v>6.0</v>
      </c>
      <c r="F13" s="56">
        <f t="shared" si="2"/>
        <v>0</v>
      </c>
      <c r="G13" s="49" t="s">
        <v>130</v>
      </c>
      <c r="H13" s="63">
        <v>0.441</v>
      </c>
      <c r="I13" s="78">
        <v>35833.0</v>
      </c>
      <c r="J13" s="67">
        <v>36082.0</v>
      </c>
      <c r="K13" s="4"/>
      <c r="L13" s="4"/>
      <c r="N13" s="24"/>
    </row>
    <row r="14" hidden="1">
      <c r="A14" s="49">
        <v>12.0</v>
      </c>
      <c r="B14" s="6" t="s">
        <v>140</v>
      </c>
      <c r="C14" s="60" t="s">
        <v>100</v>
      </c>
      <c r="D14" s="62">
        <f>'Details of IIA''s analysis'!D91</f>
        <v>0</v>
      </c>
      <c r="E14" s="63">
        <v>6.0</v>
      </c>
      <c r="F14" s="56">
        <f t="shared" si="2"/>
        <v>0</v>
      </c>
      <c r="G14" s="49" t="s">
        <v>130</v>
      </c>
      <c r="H14" s="63">
        <v>0.642</v>
      </c>
      <c r="I14" s="78">
        <v>35040.0</v>
      </c>
      <c r="J14" s="67">
        <v>35463.0</v>
      </c>
      <c r="K14" s="4"/>
      <c r="L14" s="4"/>
      <c r="N14" s="24"/>
    </row>
    <row r="15">
      <c r="A15" s="25" t="s">
        <v>145</v>
      </c>
      <c r="B15" s="81"/>
      <c r="C15" s="43"/>
      <c r="D15" s="82">
        <f t="shared" ref="D15:E15" si="3">D16+D17+D18+D19+D20+D21+D22+D23+D24+D25+D26+D27</f>
        <v>12</v>
      </c>
      <c r="E15" s="82">
        <f t="shared" si="3"/>
        <v>72</v>
      </c>
      <c r="F15" s="37">
        <f t="shared" si="2"/>
        <v>16.66666667</v>
      </c>
      <c r="G15" s="38"/>
      <c r="H15" s="40"/>
      <c r="I15" s="40"/>
      <c r="J15" s="41"/>
      <c r="K15" s="38"/>
      <c r="L15" s="43"/>
      <c r="M15" s="44"/>
      <c r="N15" s="46" t="s">
        <v>162</v>
      </c>
      <c r="O15" s="47"/>
      <c r="P15" s="47"/>
      <c r="Q15" s="47"/>
      <c r="R15" s="47"/>
      <c r="S15" s="47"/>
      <c r="T15" s="47"/>
      <c r="U15" s="47"/>
      <c r="V15" s="47"/>
      <c r="W15" s="47"/>
      <c r="X15" s="47"/>
      <c r="Y15" s="47"/>
      <c r="Z15" s="47"/>
      <c r="AA15" s="47"/>
      <c r="AB15" s="47"/>
      <c r="AC15" s="47"/>
      <c r="AD15" s="47"/>
    </row>
    <row r="16">
      <c r="A16" s="83">
        <v>1.0</v>
      </c>
      <c r="B16" s="75" t="s">
        <v>164</v>
      </c>
      <c r="C16" s="60" t="s">
        <v>100</v>
      </c>
      <c r="D16" s="84">
        <f>'Details of IIA''s analysis'!D102</f>
        <v>2</v>
      </c>
      <c r="E16" s="63">
        <v>6.0</v>
      </c>
      <c r="F16" s="56">
        <f t="shared" si="2"/>
        <v>33.33333333</v>
      </c>
      <c r="G16" s="49" t="s">
        <v>56</v>
      </c>
      <c r="H16" s="63">
        <v>0.763</v>
      </c>
      <c r="I16" s="65">
        <v>40190.0</v>
      </c>
      <c r="J16" s="67">
        <v>41264.0</v>
      </c>
      <c r="K16" s="4" t="s">
        <v>59</v>
      </c>
      <c r="L16" s="4" t="s">
        <v>59</v>
      </c>
      <c r="N16" s="24"/>
    </row>
    <row r="17">
      <c r="A17" s="83">
        <v>2.0</v>
      </c>
      <c r="B17" s="75" t="s">
        <v>168</v>
      </c>
      <c r="C17" s="60" t="s">
        <v>100</v>
      </c>
      <c r="D17" s="84">
        <f>'Details of IIA''s analysis'!D112</f>
        <v>2</v>
      </c>
      <c r="E17" s="63">
        <v>6.0</v>
      </c>
      <c r="F17" s="56">
        <f t="shared" si="2"/>
        <v>33.33333333</v>
      </c>
      <c r="G17" s="49" t="s">
        <v>56</v>
      </c>
      <c r="H17" s="63">
        <v>0.608</v>
      </c>
      <c r="I17" s="65">
        <v>40527.0</v>
      </c>
      <c r="J17" s="67">
        <v>41264.0</v>
      </c>
      <c r="K17" s="4" t="s">
        <v>59</v>
      </c>
      <c r="L17" s="4" t="s">
        <v>59</v>
      </c>
      <c r="N17" s="24"/>
    </row>
    <row r="18">
      <c r="A18" s="83">
        <v>3.0</v>
      </c>
      <c r="B18" s="75" t="s">
        <v>173</v>
      </c>
      <c r="C18" s="60" t="s">
        <v>100</v>
      </c>
      <c r="D18" s="84">
        <f>'Details of IIA''s analysis'!D122</f>
        <v>1</v>
      </c>
      <c r="E18" s="63">
        <v>6.0</v>
      </c>
      <c r="F18" s="56">
        <f t="shared" si="2"/>
        <v>16.66666667</v>
      </c>
      <c r="G18" s="49" t="s">
        <v>56</v>
      </c>
      <c r="H18" s="63">
        <v>0.578</v>
      </c>
      <c r="I18" s="65">
        <v>38733.0</v>
      </c>
      <c r="J18" s="67">
        <v>41244.0</v>
      </c>
      <c r="K18" s="4" t="s">
        <v>59</v>
      </c>
      <c r="L18" s="60" t="s">
        <v>174</v>
      </c>
      <c r="N18" s="24"/>
    </row>
    <row r="19" ht="126.75" hidden="1" customHeight="1">
      <c r="A19" s="83">
        <v>4.0</v>
      </c>
      <c r="B19" s="6" t="s">
        <v>176</v>
      </c>
      <c r="C19" s="60" t="s">
        <v>100</v>
      </c>
      <c r="D19" s="88">
        <f>'Details of IIA''s analysis'!D102</f>
        <v>2</v>
      </c>
      <c r="E19" s="63">
        <v>6.0</v>
      </c>
      <c r="F19" s="56">
        <f t="shared" si="2"/>
        <v>33.33333333</v>
      </c>
      <c r="G19" s="49" t="s">
        <v>94</v>
      </c>
      <c r="H19" s="63">
        <v>0.763</v>
      </c>
      <c r="I19" s="65">
        <v>40190.0</v>
      </c>
      <c r="J19" s="67">
        <v>41264.0</v>
      </c>
      <c r="K19" s="4"/>
      <c r="L19" s="60"/>
      <c r="N19" s="24"/>
    </row>
    <row r="20" hidden="1">
      <c r="A20" s="83">
        <v>5.0</v>
      </c>
      <c r="B20" s="6" t="s">
        <v>179</v>
      </c>
      <c r="C20" s="60" t="s">
        <v>100</v>
      </c>
      <c r="D20" s="88">
        <f>'Details of IIA''s analysis'!D112</f>
        <v>2</v>
      </c>
      <c r="E20" s="63">
        <v>6.0</v>
      </c>
      <c r="F20" s="56">
        <f t="shared" si="2"/>
        <v>33.33333333</v>
      </c>
      <c r="G20" s="49" t="s">
        <v>94</v>
      </c>
      <c r="H20" s="63">
        <v>0.608</v>
      </c>
      <c r="I20" s="65">
        <v>40527.0</v>
      </c>
      <c r="J20" s="67">
        <v>41264.0</v>
      </c>
      <c r="K20" s="4"/>
      <c r="L20" s="60"/>
      <c r="N20" s="24"/>
    </row>
    <row r="21" hidden="1">
      <c r="A21" s="83">
        <v>6.0</v>
      </c>
      <c r="B21" s="6" t="s">
        <v>181</v>
      </c>
      <c r="C21" s="60" t="s">
        <v>100</v>
      </c>
      <c r="D21" s="88">
        <f>'Details of IIA''s analysis'!D122</f>
        <v>1</v>
      </c>
      <c r="E21" s="63">
        <v>6.0</v>
      </c>
      <c r="F21" s="56">
        <f t="shared" si="2"/>
        <v>16.66666667</v>
      </c>
      <c r="G21" s="49" t="s">
        <v>94</v>
      </c>
      <c r="H21" s="63">
        <v>0.578</v>
      </c>
      <c r="I21" s="65">
        <v>38733.0</v>
      </c>
      <c r="J21" s="67">
        <v>41244.0</v>
      </c>
      <c r="K21" s="4"/>
      <c r="L21" s="60"/>
      <c r="N21" s="24"/>
    </row>
    <row r="22" hidden="1">
      <c r="A22" s="83">
        <v>7.0</v>
      </c>
      <c r="B22" s="6" t="s">
        <v>185</v>
      </c>
      <c r="C22" s="60" t="s">
        <v>100</v>
      </c>
      <c r="D22" s="88">
        <f>'Details of IIA''s analysis'!D132</f>
        <v>0</v>
      </c>
      <c r="E22" s="63">
        <v>6.0</v>
      </c>
      <c r="F22" s="56">
        <f t="shared" si="2"/>
        <v>0</v>
      </c>
      <c r="G22" s="49" t="s">
        <v>109</v>
      </c>
      <c r="H22" s="63">
        <v>0.673</v>
      </c>
      <c r="I22" s="78">
        <v>37789.0</v>
      </c>
      <c r="J22" s="67">
        <v>38718.0</v>
      </c>
      <c r="K22" s="4" t="s">
        <v>59</v>
      </c>
      <c r="L22" s="60" t="s">
        <v>192</v>
      </c>
      <c r="N22" s="24"/>
    </row>
    <row r="23" hidden="1">
      <c r="A23" s="83">
        <v>8.0</v>
      </c>
      <c r="B23" s="6" t="s">
        <v>195</v>
      </c>
      <c r="C23" s="60" t="s">
        <v>100</v>
      </c>
      <c r="D23" s="88">
        <f>'Details of IIA''s analysis'!D142</f>
        <v>0</v>
      </c>
      <c r="E23" s="63">
        <v>6.0</v>
      </c>
      <c r="F23" s="56">
        <f t="shared" si="2"/>
        <v>0</v>
      </c>
      <c r="G23" s="49" t="s">
        <v>109</v>
      </c>
      <c r="H23" s="63">
        <v>0.325</v>
      </c>
      <c r="I23" s="78">
        <v>38303.0</v>
      </c>
      <c r="J23" s="67">
        <v>38657.0</v>
      </c>
      <c r="K23" s="4"/>
      <c r="L23" s="60"/>
      <c r="N23" s="24"/>
    </row>
    <row r="24" hidden="1">
      <c r="A24" s="83">
        <v>9.0</v>
      </c>
      <c r="B24" s="6" t="s">
        <v>199</v>
      </c>
      <c r="C24" s="60" t="s">
        <v>100</v>
      </c>
      <c r="D24" s="88">
        <f>'Details of IIA''s analysis'!D152</f>
        <v>0</v>
      </c>
      <c r="E24" s="63">
        <v>6.0</v>
      </c>
      <c r="F24" s="56">
        <f t="shared" si="2"/>
        <v>0</v>
      </c>
      <c r="G24" s="49" t="s">
        <v>109</v>
      </c>
      <c r="H24" s="63">
        <v>0.674</v>
      </c>
      <c r="I24" s="78">
        <v>36937.0</v>
      </c>
      <c r="J24" s="67">
        <v>38179.0</v>
      </c>
      <c r="K24" s="4" t="s">
        <v>59</v>
      </c>
      <c r="L24" s="60" t="s">
        <v>59</v>
      </c>
      <c r="N24" s="24"/>
    </row>
    <row r="25" hidden="1">
      <c r="A25" s="83">
        <v>10.0</v>
      </c>
      <c r="B25" s="6" t="s">
        <v>202</v>
      </c>
      <c r="C25" s="60" t="s">
        <v>100</v>
      </c>
      <c r="D25" s="88">
        <f>'Details of IIA''s analysis'!D162</f>
        <v>0</v>
      </c>
      <c r="E25" s="63">
        <v>6.0</v>
      </c>
      <c r="F25" s="56">
        <f t="shared" si="2"/>
        <v>0</v>
      </c>
      <c r="G25" s="49" t="s">
        <v>130</v>
      </c>
      <c r="H25" s="63">
        <v>0.631</v>
      </c>
      <c r="I25" s="78">
        <v>37357.0</v>
      </c>
      <c r="J25" s="67">
        <v>37956.0</v>
      </c>
      <c r="K25" s="4"/>
      <c r="L25" s="60"/>
      <c r="N25" s="24"/>
    </row>
    <row r="26" hidden="1">
      <c r="A26" s="83">
        <v>11.0</v>
      </c>
      <c r="B26" s="6" t="s">
        <v>206</v>
      </c>
      <c r="C26" s="60" t="s">
        <v>100</v>
      </c>
      <c r="D26" s="88">
        <f>'Details of IIA''s analysis'!D172</f>
        <v>1</v>
      </c>
      <c r="E26" s="63">
        <v>6.0</v>
      </c>
      <c r="F26" s="56">
        <f t="shared" si="2"/>
        <v>16.66666667</v>
      </c>
      <c r="G26" s="49" t="s">
        <v>130</v>
      </c>
      <c r="H26" s="63">
        <v>0.645</v>
      </c>
      <c r="I26" s="78">
        <v>37181.0</v>
      </c>
      <c r="J26" s="67">
        <v>37653.0</v>
      </c>
      <c r="K26" s="4"/>
      <c r="L26" s="60"/>
      <c r="N26" s="24"/>
    </row>
    <row r="27" hidden="1">
      <c r="A27" s="83">
        <v>12.0</v>
      </c>
      <c r="B27" s="6" t="s">
        <v>209</v>
      </c>
      <c r="C27" s="60" t="s">
        <v>100</v>
      </c>
      <c r="D27" s="88">
        <f>'Details of IIA''s analysis'!D182</f>
        <v>1</v>
      </c>
      <c r="E27" s="63">
        <v>6.0</v>
      </c>
      <c r="F27" s="56">
        <f t="shared" si="2"/>
        <v>16.66666667</v>
      </c>
      <c r="G27" s="49" t="s">
        <v>130</v>
      </c>
      <c r="H27" s="63" t="s">
        <v>213</v>
      </c>
      <c r="I27" s="78">
        <v>36801.0</v>
      </c>
      <c r="J27" s="67">
        <v>37549.0</v>
      </c>
      <c r="K27" s="4"/>
      <c r="L27" s="60"/>
      <c r="N27" s="24"/>
    </row>
    <row r="28">
      <c r="A28" s="105" t="s">
        <v>214</v>
      </c>
      <c r="B28" s="81"/>
      <c r="C28" s="43"/>
      <c r="D28" s="82">
        <f t="shared" ref="D28:E28" si="4">D29+D30+D31+D32+D33+D34+D36+D37+D38+D39+D40+D41</f>
        <v>6</v>
      </c>
      <c r="E28" s="82">
        <f t="shared" si="4"/>
        <v>72</v>
      </c>
      <c r="F28" s="37">
        <f t="shared" si="2"/>
        <v>8.333333333</v>
      </c>
      <c r="G28" s="44"/>
      <c r="H28" s="40"/>
      <c r="I28" s="40"/>
      <c r="J28" s="41"/>
      <c r="K28" s="44"/>
      <c r="L28" s="43"/>
      <c r="M28" s="47"/>
      <c r="N28" s="109"/>
      <c r="O28" s="47"/>
      <c r="P28" s="47"/>
      <c r="Q28" s="47"/>
      <c r="R28" s="47"/>
      <c r="S28" s="47"/>
      <c r="T28" s="47"/>
      <c r="U28" s="47"/>
      <c r="V28" s="47"/>
      <c r="W28" s="47"/>
      <c r="X28" s="47"/>
      <c r="Y28" s="47"/>
      <c r="Z28" s="47"/>
      <c r="AA28" s="47"/>
      <c r="AB28" s="47"/>
      <c r="AC28" s="47"/>
      <c r="AD28" s="47"/>
    </row>
    <row r="29">
      <c r="A29" s="111">
        <v>1.0</v>
      </c>
      <c r="B29" s="50" t="s">
        <v>131</v>
      </c>
      <c r="C29" s="112" t="s">
        <v>100</v>
      </c>
      <c r="D29" s="114">
        <f>'Details of IIA''s analysis'!D193</f>
        <v>0</v>
      </c>
      <c r="E29" s="115">
        <v>6.0</v>
      </c>
      <c r="F29" s="56">
        <f t="shared" si="2"/>
        <v>0</v>
      </c>
      <c r="G29" s="49" t="s">
        <v>56</v>
      </c>
      <c r="H29" s="115">
        <v>0.441</v>
      </c>
      <c r="I29" s="122">
        <v>35908.0</v>
      </c>
      <c r="J29" s="122">
        <v>42223.0</v>
      </c>
      <c r="K29" s="4" t="s">
        <v>59</v>
      </c>
      <c r="L29" s="4" t="s">
        <v>59</v>
      </c>
      <c r="M29" s="22"/>
      <c r="N29" s="24"/>
    </row>
    <row r="30">
      <c r="A30" s="111">
        <v>2.0</v>
      </c>
      <c r="B30" s="50" t="s">
        <v>234</v>
      </c>
      <c r="C30" s="112" t="s">
        <v>100</v>
      </c>
      <c r="D30" s="125">
        <f>'Details of IIA''s analysis'!D203</f>
        <v>0</v>
      </c>
      <c r="E30" s="115">
        <v>6.0</v>
      </c>
      <c r="F30" s="56">
        <f t="shared" si="2"/>
        <v>0</v>
      </c>
      <c r="G30" s="49" t="s">
        <v>56</v>
      </c>
      <c r="H30" s="115">
        <v>0.393</v>
      </c>
      <c r="I30" s="122">
        <v>36251.0</v>
      </c>
      <c r="J30" s="122">
        <v>41440.0</v>
      </c>
      <c r="K30" s="4"/>
      <c r="L30" s="4" t="s">
        <v>59</v>
      </c>
      <c r="M30" s="59"/>
      <c r="N30" s="24"/>
    </row>
    <row r="31">
      <c r="A31" s="127">
        <v>3.0</v>
      </c>
      <c r="B31" s="75" t="s">
        <v>209</v>
      </c>
      <c r="C31" s="60" t="s">
        <v>100</v>
      </c>
      <c r="D31" s="84">
        <f>'Details of IIA''s analysis'!D213</f>
        <v>0</v>
      </c>
      <c r="E31" s="63">
        <v>6.0</v>
      </c>
      <c r="F31" s="56">
        <f t="shared" si="2"/>
        <v>0</v>
      </c>
      <c r="G31" s="49" t="s">
        <v>56</v>
      </c>
      <c r="H31" s="63" t="s">
        <v>213</v>
      </c>
      <c r="I31" s="65">
        <v>38049.0</v>
      </c>
      <c r="J31" s="76">
        <v>40437.0</v>
      </c>
      <c r="K31" s="4" t="s">
        <v>59</v>
      </c>
      <c r="L31" s="4" t="s">
        <v>59</v>
      </c>
      <c r="N31" s="24"/>
    </row>
    <row r="32" hidden="1">
      <c r="A32" s="111">
        <v>4.0</v>
      </c>
      <c r="B32" s="130" t="s">
        <v>237</v>
      </c>
      <c r="C32" s="112" t="s">
        <v>100</v>
      </c>
      <c r="D32" s="125">
        <f>'Details of IIA''s analysis'!D203</f>
        <v>0</v>
      </c>
      <c r="E32" s="115">
        <v>6.0</v>
      </c>
      <c r="F32" s="56">
        <f t="shared" si="2"/>
        <v>0</v>
      </c>
      <c r="G32" s="49" t="s">
        <v>94</v>
      </c>
      <c r="H32" s="115">
        <v>0.393</v>
      </c>
      <c r="I32" s="122">
        <v>36251.0</v>
      </c>
      <c r="J32" s="122">
        <v>41440.0</v>
      </c>
      <c r="K32" s="4"/>
      <c r="L32" s="4" t="s">
        <v>59</v>
      </c>
      <c r="M32" s="59"/>
      <c r="N32" s="24"/>
    </row>
    <row r="33" hidden="1">
      <c r="A33" s="127">
        <v>5.0</v>
      </c>
      <c r="B33" s="6" t="s">
        <v>239</v>
      </c>
      <c r="C33" s="60" t="s">
        <v>100</v>
      </c>
      <c r="D33" s="88">
        <f>'Details of IIA''s analysis'!D213</f>
        <v>0</v>
      </c>
      <c r="E33" s="63">
        <v>6.0</v>
      </c>
      <c r="F33" s="56">
        <f t="shared" si="2"/>
        <v>0</v>
      </c>
      <c r="G33" s="49" t="s">
        <v>94</v>
      </c>
      <c r="H33" s="134" t="s">
        <v>213</v>
      </c>
      <c r="I33" s="65">
        <v>38049.0</v>
      </c>
      <c r="J33" s="76">
        <v>40437.0</v>
      </c>
      <c r="K33" s="4" t="s">
        <v>59</v>
      </c>
      <c r="L33" s="4" t="s">
        <v>59</v>
      </c>
      <c r="N33" s="24"/>
    </row>
    <row r="34" hidden="1">
      <c r="A34" s="127">
        <v>6.0</v>
      </c>
      <c r="B34" s="75" t="s">
        <v>243</v>
      </c>
      <c r="C34" s="60" t="s">
        <v>100</v>
      </c>
      <c r="D34" s="88">
        <f>'Details of IIA''s analysis'!D223</f>
        <v>4</v>
      </c>
      <c r="E34" s="63">
        <v>6.0</v>
      </c>
      <c r="F34" s="56">
        <f t="shared" si="2"/>
        <v>66.66666667</v>
      </c>
      <c r="G34" s="49" t="s">
        <v>94</v>
      </c>
      <c r="H34" s="63">
        <v>0.713</v>
      </c>
      <c r="I34" s="65">
        <v>38686.0</v>
      </c>
      <c r="J34" s="76">
        <v>40194.0</v>
      </c>
      <c r="K34" s="4" t="s">
        <v>59</v>
      </c>
      <c r="L34" s="4" t="s">
        <v>59</v>
      </c>
      <c r="N34" s="24"/>
    </row>
    <row r="35" hidden="1">
      <c r="A35" s="142" t="s">
        <v>246</v>
      </c>
      <c r="B35" s="6" t="s">
        <v>46</v>
      </c>
      <c r="C35" s="60" t="s">
        <v>100</v>
      </c>
      <c r="D35" s="88">
        <f>'Details of IIA''s analysis'!D233</f>
        <v>1</v>
      </c>
      <c r="E35" s="63">
        <v>6.0</v>
      </c>
      <c r="F35" s="56">
        <f t="shared" si="2"/>
        <v>16.66666667</v>
      </c>
      <c r="G35" s="59" t="s">
        <v>254</v>
      </c>
      <c r="H35" s="63">
        <v>0.646</v>
      </c>
      <c r="I35" s="65">
        <v>38509.0</v>
      </c>
      <c r="J35" s="67">
        <v>40148.0</v>
      </c>
      <c r="K35" s="4" t="s">
        <v>59</v>
      </c>
      <c r="L35" s="4" t="s">
        <v>59</v>
      </c>
      <c r="M35" s="22"/>
      <c r="N35" s="24"/>
    </row>
    <row r="36" hidden="1">
      <c r="A36" s="20">
        <v>7.0</v>
      </c>
      <c r="B36" s="6" t="s">
        <v>256</v>
      </c>
      <c r="C36" s="60" t="s">
        <v>100</v>
      </c>
      <c r="D36" s="88">
        <f>'Details of IIA''s analysis'!D243</f>
        <v>1</v>
      </c>
      <c r="E36" s="63">
        <v>6.0</v>
      </c>
      <c r="F36" s="56">
        <f t="shared" si="2"/>
        <v>16.66666667</v>
      </c>
      <c r="G36" s="49" t="s">
        <v>109</v>
      </c>
      <c r="H36" s="63">
        <v>0.748</v>
      </c>
      <c r="I36" s="78">
        <v>38032.0</v>
      </c>
      <c r="J36" s="67">
        <v>39424.0</v>
      </c>
      <c r="K36" s="4" t="s">
        <v>59</v>
      </c>
      <c r="L36" s="4" t="s">
        <v>59</v>
      </c>
      <c r="M36" s="22"/>
      <c r="N36" s="24"/>
    </row>
    <row r="37" hidden="1">
      <c r="A37" s="20">
        <v>8.0</v>
      </c>
      <c r="B37" s="6" t="s">
        <v>173</v>
      </c>
      <c r="C37" s="60" t="s">
        <v>100</v>
      </c>
      <c r="D37" s="88">
        <f>'Details of IIA''s analysis'!D253</f>
        <v>1</v>
      </c>
      <c r="E37" s="63">
        <v>6.0</v>
      </c>
      <c r="F37" s="56">
        <f t="shared" si="2"/>
        <v>16.66666667</v>
      </c>
      <c r="G37" s="49" t="s">
        <v>109</v>
      </c>
      <c r="H37" s="63">
        <v>0.57</v>
      </c>
      <c r="I37" s="78">
        <v>38456.0</v>
      </c>
      <c r="J37" s="67">
        <v>39326.0</v>
      </c>
      <c r="K37" s="4" t="s">
        <v>59</v>
      </c>
      <c r="L37" s="4" t="s">
        <v>59</v>
      </c>
      <c r="M37" s="22"/>
      <c r="N37" s="24"/>
    </row>
    <row r="38" hidden="1">
      <c r="A38" s="20">
        <v>9.0</v>
      </c>
      <c r="B38" s="6" t="s">
        <v>263</v>
      </c>
      <c r="C38" s="60" t="s">
        <v>100</v>
      </c>
      <c r="D38" s="88">
        <f>'Details of IIA''s analysis'!D263</f>
        <v>0</v>
      </c>
      <c r="E38" s="63">
        <v>6.0</v>
      </c>
      <c r="F38" s="56">
        <f t="shared" si="2"/>
        <v>0</v>
      </c>
      <c r="G38" s="49" t="s">
        <v>109</v>
      </c>
      <c r="H38" s="63">
        <v>0.553</v>
      </c>
      <c r="I38" s="78">
        <v>37029.0</v>
      </c>
      <c r="J38" s="67">
        <v>39324.0</v>
      </c>
      <c r="K38" s="4"/>
      <c r="L38" s="4"/>
      <c r="M38" s="22"/>
      <c r="N38" s="24"/>
    </row>
    <row r="39" hidden="1">
      <c r="A39" s="20">
        <v>10.0</v>
      </c>
      <c r="B39" s="6" t="s">
        <v>265</v>
      </c>
      <c r="C39" s="60" t="s">
        <v>100</v>
      </c>
      <c r="D39" s="88">
        <f>'Details of IIA''s analysis'!D273</f>
        <v>0</v>
      </c>
      <c r="E39" s="63">
        <v>6.0</v>
      </c>
      <c r="F39" s="56">
        <f t="shared" si="2"/>
        <v>0</v>
      </c>
      <c r="G39" s="49" t="s">
        <v>130</v>
      </c>
      <c r="H39" s="63">
        <v>0.444</v>
      </c>
      <c r="I39" s="78">
        <v>36559.0</v>
      </c>
      <c r="J39" s="67">
        <v>37986.0</v>
      </c>
      <c r="K39" s="4"/>
      <c r="L39" s="4"/>
      <c r="M39" s="22"/>
      <c r="N39" s="24"/>
    </row>
    <row r="40" hidden="1">
      <c r="A40" s="20">
        <v>11.0</v>
      </c>
      <c r="B40" s="6" t="s">
        <v>202</v>
      </c>
      <c r="C40" s="60" t="s">
        <v>100</v>
      </c>
      <c r="D40" s="88">
        <f>'Details of IIA''s analysis'!D283</f>
        <v>0</v>
      </c>
      <c r="E40" s="63">
        <v>6.0</v>
      </c>
      <c r="F40" s="56">
        <f t="shared" si="2"/>
        <v>0</v>
      </c>
      <c r="G40" s="49" t="s">
        <v>130</v>
      </c>
      <c r="H40" s="63">
        <v>0.613</v>
      </c>
      <c r="I40" s="78">
        <v>35809.0</v>
      </c>
      <c r="J40" s="67">
        <v>37974.0</v>
      </c>
      <c r="K40" s="4"/>
      <c r="L40" s="4"/>
      <c r="M40" s="22"/>
      <c r="N40" s="24"/>
    </row>
    <row r="41" hidden="1">
      <c r="A41" s="20">
        <v>12.0</v>
      </c>
      <c r="B41" s="6" t="s">
        <v>206</v>
      </c>
      <c r="C41" s="60" t="s">
        <v>100</v>
      </c>
      <c r="D41" s="88">
        <f>'Details of IIA''s analysis'!D293</f>
        <v>0</v>
      </c>
      <c r="E41" s="63">
        <v>6.0</v>
      </c>
      <c r="F41" s="56">
        <f t="shared" si="2"/>
        <v>0</v>
      </c>
      <c r="G41" s="49" t="s">
        <v>130</v>
      </c>
      <c r="H41" s="63">
        <v>0.645</v>
      </c>
      <c r="I41" s="78">
        <v>37049.0</v>
      </c>
      <c r="J41" s="67">
        <v>37974.0</v>
      </c>
      <c r="K41" s="4"/>
      <c r="L41" s="4"/>
      <c r="M41" s="22"/>
      <c r="N41" s="24"/>
    </row>
    <row r="42">
      <c r="A42" s="25" t="s">
        <v>268</v>
      </c>
      <c r="B42" s="81"/>
      <c r="C42" s="43"/>
      <c r="D42" s="82">
        <f>D44+D45+D46+D50+D51+D52+D53+D54+D55+D56+D57+D58</f>
        <v>60</v>
      </c>
      <c r="E42" s="82">
        <f>E43+E44+E45+E50+E51+E52+E53+E54+E55+E56+E57+E58</f>
        <v>72</v>
      </c>
      <c r="F42" s="37">
        <f t="shared" si="2"/>
        <v>83.33333333</v>
      </c>
      <c r="G42" s="38"/>
      <c r="H42" s="40"/>
      <c r="I42" s="40"/>
      <c r="J42" s="41"/>
      <c r="K42" s="38"/>
      <c r="L42" s="43"/>
      <c r="M42" s="44"/>
      <c r="N42" s="46" t="s">
        <v>270</v>
      </c>
      <c r="O42" s="47"/>
      <c r="P42" s="47"/>
      <c r="Q42" s="47"/>
      <c r="R42" s="47"/>
      <c r="S42" s="47"/>
      <c r="T42" s="47"/>
      <c r="U42" s="47"/>
      <c r="V42" s="47"/>
      <c r="W42" s="47"/>
      <c r="X42" s="47"/>
      <c r="Y42" s="47"/>
      <c r="Z42" s="47"/>
      <c r="AA42" s="47"/>
      <c r="AB42" s="47"/>
      <c r="AC42" s="47"/>
      <c r="AD42" s="47"/>
    </row>
    <row r="43">
      <c r="A43" s="59">
        <v>1.0</v>
      </c>
      <c r="B43" s="130" t="s">
        <v>271</v>
      </c>
      <c r="C43" s="155" t="s">
        <v>100</v>
      </c>
      <c r="D43" s="157">
        <f>'Details of IIA''s analysis'!D304</f>
        <v>5</v>
      </c>
      <c r="E43" s="115">
        <v>6.0</v>
      </c>
      <c r="F43" s="56">
        <f t="shared" si="2"/>
        <v>83.33333333</v>
      </c>
      <c r="G43" s="59" t="s">
        <v>56</v>
      </c>
      <c r="H43" s="115">
        <v>0.735</v>
      </c>
      <c r="I43" s="159">
        <v>42621.0</v>
      </c>
      <c r="J43" s="161">
        <v>42790.0</v>
      </c>
      <c r="K43" s="162"/>
      <c r="L43" s="164"/>
      <c r="M43" s="59" t="s">
        <v>281</v>
      </c>
      <c r="N43" s="24"/>
    </row>
    <row r="44">
      <c r="A44" s="59">
        <v>2.0</v>
      </c>
      <c r="B44" s="130" t="s">
        <v>282</v>
      </c>
      <c r="C44" s="155" t="s">
        <v>100</v>
      </c>
      <c r="D44" s="167">
        <f>'Details of IIA''s analysis'!D315</f>
        <v>5</v>
      </c>
      <c r="E44" s="115">
        <v>6.0</v>
      </c>
      <c r="F44" s="56">
        <f t="shared" si="2"/>
        <v>83.33333333</v>
      </c>
      <c r="G44" s="49" t="s">
        <v>56</v>
      </c>
      <c r="H44" s="115">
        <v>0.558</v>
      </c>
      <c r="I44" s="159">
        <v>41701.0</v>
      </c>
      <c r="J44" s="159">
        <v>42720.0</v>
      </c>
      <c r="K44" s="169" t="s">
        <v>59</v>
      </c>
      <c r="L44" s="164" t="s">
        <v>59</v>
      </c>
      <c r="M44" s="59"/>
      <c r="N44" s="24"/>
    </row>
    <row r="45">
      <c r="A45" s="59">
        <v>3.0</v>
      </c>
      <c r="B45" s="130" t="s">
        <v>285</v>
      </c>
      <c r="C45" s="155" t="s">
        <v>100</v>
      </c>
      <c r="D45" s="167">
        <f>'Details of IIA''s analysis'!D326</f>
        <v>5</v>
      </c>
      <c r="E45" s="115">
        <v>6.0</v>
      </c>
      <c r="F45" s="56">
        <f t="shared" si="2"/>
        <v>83.33333333</v>
      </c>
      <c r="G45" s="49" t="s">
        <v>56</v>
      </c>
      <c r="H45" s="115">
        <v>0.491</v>
      </c>
      <c r="I45" s="159">
        <v>41970.0</v>
      </c>
      <c r="J45" s="159">
        <v>42587.0</v>
      </c>
      <c r="K45" s="169"/>
      <c r="L45" s="172"/>
      <c r="M45" s="59"/>
      <c r="N45" s="24"/>
    </row>
    <row r="46" hidden="1">
      <c r="A46" s="59" t="s">
        <v>246</v>
      </c>
      <c r="B46" s="130" t="s">
        <v>287</v>
      </c>
      <c r="C46" s="155" t="s">
        <v>100</v>
      </c>
      <c r="D46" s="167">
        <f>'Details of IIA''s analysis'!D337</f>
        <v>5</v>
      </c>
      <c r="E46" s="115">
        <v>6.0</v>
      </c>
      <c r="F46" s="56">
        <f t="shared" si="2"/>
        <v>83.33333333</v>
      </c>
      <c r="G46" s="59" t="s">
        <v>254</v>
      </c>
      <c r="H46" s="115">
        <v>0.438</v>
      </c>
      <c r="I46" s="159">
        <v>41971.0</v>
      </c>
      <c r="J46" s="159">
        <v>42529.0</v>
      </c>
      <c r="K46" s="169"/>
      <c r="L46" s="172"/>
      <c r="M46" s="59"/>
      <c r="N46" s="24"/>
    </row>
    <row r="47" hidden="1">
      <c r="A47" s="177" t="s">
        <v>246</v>
      </c>
      <c r="B47" s="180" t="s">
        <v>290</v>
      </c>
      <c r="C47" s="4" t="s">
        <v>100</v>
      </c>
      <c r="D47" s="182">
        <f>'Details of IIA''s analysis'!D347</f>
        <v>5</v>
      </c>
      <c r="E47" s="185">
        <v>6.0</v>
      </c>
      <c r="F47" s="56">
        <f t="shared" si="2"/>
        <v>83.33333333</v>
      </c>
      <c r="G47" s="187" t="s">
        <v>254</v>
      </c>
      <c r="H47" s="185">
        <v>0.775</v>
      </c>
      <c r="I47" s="189">
        <v>41883.0</v>
      </c>
      <c r="J47" s="190">
        <v>42121.0</v>
      </c>
      <c r="K47" s="187" t="s">
        <v>59</v>
      </c>
      <c r="L47" s="194" t="s">
        <v>59</v>
      </c>
      <c r="M47" s="196"/>
      <c r="N47" s="198"/>
      <c r="O47" s="196"/>
      <c r="P47" s="196"/>
      <c r="Q47" s="196"/>
      <c r="R47" s="196"/>
      <c r="S47" s="196"/>
      <c r="T47" s="196"/>
      <c r="U47" s="196"/>
      <c r="V47" s="196"/>
      <c r="W47" s="196"/>
      <c r="X47" s="196"/>
      <c r="Y47" s="196"/>
      <c r="Z47" s="196"/>
      <c r="AA47" s="196"/>
      <c r="AB47" s="196"/>
      <c r="AC47" s="196"/>
      <c r="AD47" s="196"/>
    </row>
    <row r="48" hidden="1">
      <c r="A48" s="22" t="s">
        <v>246</v>
      </c>
      <c r="B48" s="75" t="s">
        <v>46</v>
      </c>
      <c r="C48" s="164" t="s">
        <v>100</v>
      </c>
      <c r="D48" s="201">
        <f>'Details of IIA''s analysis'!D357</f>
        <v>5</v>
      </c>
      <c r="E48" s="63">
        <v>6.0</v>
      </c>
      <c r="F48" s="56">
        <f t="shared" si="2"/>
        <v>83.33333333</v>
      </c>
      <c r="G48" s="4" t="s">
        <v>254</v>
      </c>
      <c r="H48" s="63">
        <v>0.713</v>
      </c>
      <c r="I48" s="65">
        <v>41161.0</v>
      </c>
      <c r="J48" s="76">
        <v>41913.0</v>
      </c>
      <c r="K48" s="4" t="s">
        <v>59</v>
      </c>
      <c r="L48" s="4" t="s">
        <v>59</v>
      </c>
      <c r="N48" s="24"/>
    </row>
    <row r="49" hidden="1">
      <c r="A49" s="83" t="s">
        <v>246</v>
      </c>
      <c r="B49" s="6" t="s">
        <v>301</v>
      </c>
      <c r="C49" s="60" t="s">
        <v>47</v>
      </c>
      <c r="D49" s="88">
        <f>'Details of IIA''s analysis'!D367</f>
        <v>4</v>
      </c>
      <c r="E49" s="63">
        <v>6.0</v>
      </c>
      <c r="F49" s="56">
        <f t="shared" si="2"/>
        <v>66.66666667</v>
      </c>
      <c r="G49" s="4" t="s">
        <v>254</v>
      </c>
      <c r="H49" s="63">
        <v>0.618</v>
      </c>
      <c r="I49" s="65">
        <v>41583.0</v>
      </c>
      <c r="J49" s="67">
        <v>41913.0</v>
      </c>
      <c r="K49" s="4" t="s">
        <v>59</v>
      </c>
      <c r="L49" s="4" t="s">
        <v>302</v>
      </c>
      <c r="N49" s="24"/>
    </row>
    <row r="50" hidden="1">
      <c r="A50" s="83">
        <v>4.0</v>
      </c>
      <c r="B50" s="6" t="s">
        <v>303</v>
      </c>
      <c r="C50" s="60" t="s">
        <v>100</v>
      </c>
      <c r="D50" s="88">
        <f>'Details of IIA''s analysis'!D377</f>
        <v>5</v>
      </c>
      <c r="E50" s="63">
        <v>6.0</v>
      </c>
      <c r="F50" s="56">
        <f t="shared" si="2"/>
        <v>83.33333333</v>
      </c>
      <c r="G50" s="4" t="s">
        <v>94</v>
      </c>
      <c r="H50" s="63">
        <v>0.512</v>
      </c>
      <c r="I50" s="78">
        <v>41411.0</v>
      </c>
      <c r="J50" s="67">
        <v>41617.0</v>
      </c>
      <c r="K50" s="4" t="s">
        <v>59</v>
      </c>
      <c r="L50" s="4" t="s">
        <v>59</v>
      </c>
      <c r="N50" s="24"/>
    </row>
    <row r="51" hidden="1">
      <c r="A51" s="83">
        <v>5.0</v>
      </c>
      <c r="B51" s="6" t="s">
        <v>304</v>
      </c>
      <c r="C51" s="60" t="s">
        <v>47</v>
      </c>
      <c r="D51" s="88">
        <f>'Details of IIA''s analysis'!D387</f>
        <v>5</v>
      </c>
      <c r="E51" s="63">
        <v>6.0</v>
      </c>
      <c r="F51" s="56">
        <f t="shared" si="2"/>
        <v>83.33333333</v>
      </c>
      <c r="G51" s="4" t="s">
        <v>94</v>
      </c>
      <c r="H51" s="63">
        <v>0.758</v>
      </c>
      <c r="I51" s="78">
        <v>40312.0</v>
      </c>
      <c r="J51" s="67">
        <v>41365.0</v>
      </c>
      <c r="K51" s="4"/>
      <c r="L51" s="4"/>
      <c r="N51" s="24"/>
    </row>
    <row r="52" hidden="1">
      <c r="A52" s="83">
        <v>6.0</v>
      </c>
      <c r="B52" s="6" t="s">
        <v>305</v>
      </c>
      <c r="C52" s="60" t="s">
        <v>47</v>
      </c>
      <c r="D52" s="88">
        <f>'Details of IIA''s analysis'!D397</f>
        <v>5</v>
      </c>
      <c r="E52" s="63">
        <v>6.0</v>
      </c>
      <c r="F52" s="56">
        <f t="shared" si="2"/>
        <v>83.33333333</v>
      </c>
      <c r="G52" s="4" t="s">
        <v>94</v>
      </c>
      <c r="H52" s="63">
        <v>0.691</v>
      </c>
      <c r="I52" s="78">
        <v>39773.0</v>
      </c>
      <c r="J52" s="67">
        <v>40770.0</v>
      </c>
      <c r="K52" s="4"/>
      <c r="L52" s="4"/>
      <c r="N52" s="24"/>
    </row>
    <row r="53" hidden="1">
      <c r="A53" s="83">
        <v>7.0</v>
      </c>
      <c r="B53" s="6" t="s">
        <v>306</v>
      </c>
      <c r="C53" s="60" t="s">
        <v>100</v>
      </c>
      <c r="D53" s="88">
        <f>'Details of IIA''s analysis'!D407</f>
        <v>5</v>
      </c>
      <c r="E53" s="63">
        <v>6.0</v>
      </c>
      <c r="F53" s="56">
        <f t="shared" si="2"/>
        <v>83.33333333</v>
      </c>
      <c r="G53" s="4" t="s">
        <v>109</v>
      </c>
      <c r="H53" s="63">
        <v>0.699</v>
      </c>
      <c r="I53" s="78">
        <v>35872.0</v>
      </c>
      <c r="J53" s="67">
        <v>36432.0</v>
      </c>
      <c r="K53" s="4"/>
      <c r="L53" s="4"/>
      <c r="N53" s="24"/>
    </row>
    <row r="54" hidden="1">
      <c r="A54" s="83">
        <v>8.0</v>
      </c>
      <c r="B54" s="6" t="s">
        <v>307</v>
      </c>
      <c r="C54" s="60" t="s">
        <v>100</v>
      </c>
      <c r="D54" s="88">
        <f>'Details of IIA''s analysis'!D417</f>
        <v>5</v>
      </c>
      <c r="E54" s="63">
        <v>6.0</v>
      </c>
      <c r="F54" s="56">
        <f t="shared" si="2"/>
        <v>83.33333333</v>
      </c>
      <c r="G54" s="4" t="s">
        <v>109</v>
      </c>
      <c r="H54" s="63" t="s">
        <v>308</v>
      </c>
      <c r="I54" s="78">
        <v>35531.0</v>
      </c>
      <c r="J54" s="67">
        <v>36330.0</v>
      </c>
      <c r="K54" s="4"/>
      <c r="L54" s="4"/>
      <c r="N54" s="24"/>
    </row>
    <row r="55" hidden="1">
      <c r="A55" s="83">
        <v>9.0</v>
      </c>
      <c r="B55" s="6" t="s">
        <v>206</v>
      </c>
      <c r="C55" s="60" t="s">
        <v>100</v>
      </c>
      <c r="D55" s="88">
        <f>'Details of IIA''s analysis'!D427</f>
        <v>5</v>
      </c>
      <c r="E55" s="63">
        <v>6.0</v>
      </c>
      <c r="F55" s="56">
        <f t="shared" si="2"/>
        <v>83.33333333</v>
      </c>
      <c r="G55" s="4" t="s">
        <v>109</v>
      </c>
      <c r="H55" s="63">
        <v>0.618</v>
      </c>
      <c r="I55" s="78">
        <v>35558.0</v>
      </c>
      <c r="J55" s="67">
        <v>36248.0</v>
      </c>
      <c r="K55" s="4"/>
      <c r="L55" s="4"/>
      <c r="N55" s="24"/>
    </row>
    <row r="56" hidden="1">
      <c r="A56" s="83">
        <v>10.0</v>
      </c>
      <c r="B56" s="6" t="s">
        <v>309</v>
      </c>
      <c r="C56" s="60" t="s">
        <v>100</v>
      </c>
      <c r="D56" s="88">
        <f>'Details of IIA''s analysis'!D407</f>
        <v>5</v>
      </c>
      <c r="E56" s="63">
        <v>6.0</v>
      </c>
      <c r="F56" s="56">
        <f t="shared" si="2"/>
        <v>83.33333333</v>
      </c>
      <c r="G56" s="4" t="s">
        <v>130</v>
      </c>
      <c r="H56" s="63">
        <v>0.699</v>
      </c>
      <c r="I56" s="78">
        <v>35872.0</v>
      </c>
      <c r="J56" s="67">
        <v>36432.0</v>
      </c>
      <c r="K56" s="4"/>
      <c r="L56" s="4"/>
      <c r="N56" s="24"/>
    </row>
    <row r="57" hidden="1">
      <c r="A57" s="83">
        <v>11.0</v>
      </c>
      <c r="B57" s="6" t="s">
        <v>310</v>
      </c>
      <c r="C57" s="60" t="s">
        <v>100</v>
      </c>
      <c r="D57" s="88">
        <f>'Details of IIA''s analysis'!D417</f>
        <v>5</v>
      </c>
      <c r="E57" s="63">
        <v>6.0</v>
      </c>
      <c r="F57" s="56">
        <f t="shared" si="2"/>
        <v>83.33333333</v>
      </c>
      <c r="G57" s="4" t="s">
        <v>130</v>
      </c>
      <c r="H57" s="63" t="s">
        <v>213</v>
      </c>
      <c r="I57" s="78">
        <v>35531.0</v>
      </c>
      <c r="J57" s="67">
        <v>36330.0</v>
      </c>
      <c r="K57" s="4"/>
      <c r="L57" s="4"/>
      <c r="N57" s="24"/>
    </row>
    <row r="58" hidden="1">
      <c r="A58" s="83">
        <v>12.0</v>
      </c>
      <c r="B58" s="6" t="s">
        <v>311</v>
      </c>
      <c r="C58" s="60" t="s">
        <v>100</v>
      </c>
      <c r="D58" s="88">
        <f>'Details of IIA''s analysis'!D427</f>
        <v>5</v>
      </c>
      <c r="E58" s="63">
        <v>6.0</v>
      </c>
      <c r="F58" s="56">
        <f t="shared" si="2"/>
        <v>83.33333333</v>
      </c>
      <c r="G58" s="4" t="s">
        <v>130</v>
      </c>
      <c r="H58" s="63">
        <v>0.618</v>
      </c>
      <c r="I58" s="78">
        <v>35558.0</v>
      </c>
      <c r="J58" s="67">
        <v>36248.0</v>
      </c>
      <c r="K58" s="4"/>
      <c r="L58" s="4"/>
      <c r="N58" s="24"/>
    </row>
    <row r="59">
      <c r="A59" s="25" t="s">
        <v>313</v>
      </c>
      <c r="B59" s="81"/>
      <c r="C59" s="43"/>
      <c r="D59" s="82">
        <f t="shared" ref="D59:E59" si="5">D60+D61+D62+D63+D64+D65+D66+D67+D68+D69+D70+D71</f>
        <v>9</v>
      </c>
      <c r="E59" s="82">
        <f t="shared" si="5"/>
        <v>72</v>
      </c>
      <c r="F59" s="37">
        <f t="shared" si="2"/>
        <v>12.5</v>
      </c>
      <c r="G59" s="44"/>
      <c r="H59" s="40"/>
      <c r="I59" s="40"/>
      <c r="J59" s="41"/>
      <c r="K59" s="44"/>
      <c r="L59" s="43"/>
      <c r="M59" s="47"/>
      <c r="N59" s="109"/>
      <c r="O59" s="47"/>
      <c r="P59" s="47"/>
      <c r="Q59" s="47"/>
      <c r="R59" s="47"/>
      <c r="S59" s="47"/>
      <c r="T59" s="47"/>
      <c r="U59" s="47"/>
      <c r="V59" s="47"/>
      <c r="W59" s="47"/>
      <c r="X59" s="47"/>
      <c r="Y59" s="47"/>
      <c r="Z59" s="47"/>
      <c r="AA59" s="47"/>
      <c r="AB59" s="47"/>
      <c r="AC59" s="47"/>
      <c r="AD59" s="47"/>
    </row>
    <row r="60">
      <c r="A60" s="83">
        <v>1.0</v>
      </c>
      <c r="B60" s="217" t="s">
        <v>97</v>
      </c>
      <c r="C60" s="164" t="s">
        <v>100</v>
      </c>
      <c r="D60" s="114">
        <f>'Details of IIA''s analysis'!D438</f>
        <v>0</v>
      </c>
      <c r="E60" s="220">
        <v>6.0</v>
      </c>
      <c r="F60" s="56">
        <f t="shared" si="2"/>
        <v>0</v>
      </c>
      <c r="G60" s="169" t="s">
        <v>56</v>
      </c>
      <c r="H60" s="222">
        <v>0.715</v>
      </c>
      <c r="I60" s="223">
        <v>39932.0</v>
      </c>
      <c r="J60" s="224">
        <v>40986.0</v>
      </c>
      <c r="K60" s="169" t="s">
        <v>59</v>
      </c>
      <c r="L60" s="225" t="s">
        <v>62</v>
      </c>
      <c r="M60" s="4"/>
      <c r="N60" s="24"/>
    </row>
    <row r="61">
      <c r="A61" s="83">
        <v>2.0</v>
      </c>
      <c r="B61" s="75" t="s">
        <v>333</v>
      </c>
      <c r="C61" s="60" t="s">
        <v>100</v>
      </c>
      <c r="D61" s="84">
        <f>'Details of IIA''s analysis'!D448</f>
        <v>2</v>
      </c>
      <c r="E61" s="63">
        <v>6.0</v>
      </c>
      <c r="F61" s="56">
        <f t="shared" si="2"/>
        <v>33.33333333</v>
      </c>
      <c r="G61" s="169" t="s">
        <v>56</v>
      </c>
      <c r="H61" s="4">
        <v>0.742</v>
      </c>
      <c r="I61" s="65">
        <v>40680.0</v>
      </c>
      <c r="J61" s="76">
        <v>40948.0</v>
      </c>
      <c r="K61" s="4" t="s">
        <v>59</v>
      </c>
      <c r="L61" s="4" t="s">
        <v>59</v>
      </c>
      <c r="N61" s="24"/>
    </row>
    <row r="62">
      <c r="A62" s="83">
        <v>3.0</v>
      </c>
      <c r="B62" s="228" t="s">
        <v>337</v>
      </c>
      <c r="C62" s="164" t="s">
        <v>100</v>
      </c>
      <c r="D62" s="114">
        <f>'Details of IIA''s analysis'!D458</f>
        <v>0</v>
      </c>
      <c r="E62" s="220">
        <v>6.0</v>
      </c>
      <c r="F62" s="56">
        <f t="shared" si="2"/>
        <v>0</v>
      </c>
      <c r="G62" s="169" t="s">
        <v>56</v>
      </c>
      <c r="H62" s="220">
        <v>0.738</v>
      </c>
      <c r="I62" s="223">
        <v>40054.0</v>
      </c>
      <c r="J62" s="231">
        <v>40615.0</v>
      </c>
      <c r="K62" s="169" t="s">
        <v>59</v>
      </c>
      <c r="L62" s="169" t="s">
        <v>59</v>
      </c>
      <c r="N62" s="24"/>
    </row>
    <row r="63" hidden="1">
      <c r="A63" s="83">
        <v>4.0</v>
      </c>
      <c r="B63" s="228" t="s">
        <v>347</v>
      </c>
      <c r="C63" s="164" t="s">
        <v>100</v>
      </c>
      <c r="D63" s="201">
        <f>'Details of IIA''s analysis'!D438</f>
        <v>0</v>
      </c>
      <c r="E63" s="220">
        <v>6.0</v>
      </c>
      <c r="F63" s="56">
        <f t="shared" si="2"/>
        <v>0</v>
      </c>
      <c r="G63" s="169" t="s">
        <v>94</v>
      </c>
      <c r="H63" s="220">
        <v>0.715</v>
      </c>
      <c r="I63" s="233">
        <v>39932.0</v>
      </c>
      <c r="J63" s="231">
        <v>40986.0</v>
      </c>
      <c r="K63" s="169"/>
      <c r="L63" s="169"/>
      <c r="N63" s="24"/>
    </row>
    <row r="64" hidden="1">
      <c r="A64" s="83">
        <v>5.0</v>
      </c>
      <c r="B64" s="228" t="s">
        <v>350</v>
      </c>
      <c r="C64" s="164" t="s">
        <v>100</v>
      </c>
      <c r="D64" s="201">
        <f>'Details of IIA''s analysis'!D448</f>
        <v>2</v>
      </c>
      <c r="E64" s="220">
        <v>6.0</v>
      </c>
      <c r="F64" s="56">
        <f t="shared" si="2"/>
        <v>33.33333333</v>
      </c>
      <c r="G64" s="169" t="s">
        <v>94</v>
      </c>
      <c r="H64" s="220">
        <v>0.742</v>
      </c>
      <c r="I64" s="233">
        <v>40680.0</v>
      </c>
      <c r="J64" s="231">
        <v>40948.0</v>
      </c>
      <c r="K64" s="169"/>
      <c r="L64" s="169"/>
      <c r="N64" s="24"/>
    </row>
    <row r="65" hidden="1">
      <c r="A65" s="83">
        <v>6.0</v>
      </c>
      <c r="B65" s="228" t="s">
        <v>352</v>
      </c>
      <c r="C65" s="164" t="s">
        <v>100</v>
      </c>
      <c r="D65" s="201">
        <f>'Details of IIA''s analysis'!D458</f>
        <v>0</v>
      </c>
      <c r="E65" s="220">
        <v>6.0</v>
      </c>
      <c r="F65" s="56">
        <f t="shared" si="2"/>
        <v>0</v>
      </c>
      <c r="G65" s="169" t="s">
        <v>94</v>
      </c>
      <c r="H65" s="220">
        <v>0.738</v>
      </c>
      <c r="I65" s="233">
        <v>40054.0</v>
      </c>
      <c r="J65" s="231">
        <v>40615.0</v>
      </c>
      <c r="K65" s="169"/>
      <c r="L65" s="169"/>
      <c r="N65" s="24"/>
    </row>
    <row r="66" hidden="1">
      <c r="A66" s="83">
        <v>7.0</v>
      </c>
      <c r="B66" s="228" t="s">
        <v>46</v>
      </c>
      <c r="C66" s="164" t="s">
        <v>100</v>
      </c>
      <c r="D66" s="201">
        <f>'Details of IIA''s analysis'!D468</f>
        <v>0</v>
      </c>
      <c r="E66" s="220">
        <v>6.0</v>
      </c>
      <c r="F66" s="56">
        <f t="shared" si="2"/>
        <v>0</v>
      </c>
      <c r="G66" s="169" t="s">
        <v>109</v>
      </c>
      <c r="H66" s="220">
        <v>0.646</v>
      </c>
      <c r="I66" s="233">
        <v>38694.0</v>
      </c>
      <c r="J66" s="231">
        <v>38961.0</v>
      </c>
      <c r="K66" s="169" t="s">
        <v>59</v>
      </c>
      <c r="L66" s="169" t="s">
        <v>59</v>
      </c>
      <c r="N66" s="24"/>
    </row>
    <row r="67" hidden="1">
      <c r="A67" s="83">
        <v>8.0</v>
      </c>
      <c r="B67" s="228" t="s">
        <v>173</v>
      </c>
      <c r="C67" s="164" t="s">
        <v>100</v>
      </c>
      <c r="D67" s="201">
        <f>'Details of IIA''s analysis'!D478</f>
        <v>1</v>
      </c>
      <c r="E67" s="220">
        <v>6.0</v>
      </c>
      <c r="F67" s="56">
        <f t="shared" si="2"/>
        <v>16.66666667</v>
      </c>
      <c r="G67" s="169" t="s">
        <v>109</v>
      </c>
      <c r="H67" s="220">
        <v>0.564</v>
      </c>
      <c r="I67" s="233">
        <v>37810.0</v>
      </c>
      <c r="J67" s="231">
        <v>38471.0</v>
      </c>
      <c r="K67" s="169" t="s">
        <v>59</v>
      </c>
      <c r="L67" s="169" t="s">
        <v>59</v>
      </c>
      <c r="N67" s="24"/>
    </row>
    <row r="68" hidden="1">
      <c r="A68" s="83">
        <v>9.0</v>
      </c>
      <c r="B68" s="228" t="s">
        <v>209</v>
      </c>
      <c r="C68" s="164" t="s">
        <v>100</v>
      </c>
      <c r="D68" s="201">
        <f>'Details of IIA''s analysis'!D488</f>
        <v>0</v>
      </c>
      <c r="E68" s="220">
        <v>6.0</v>
      </c>
      <c r="F68" s="56">
        <f t="shared" si="2"/>
        <v>0</v>
      </c>
      <c r="G68" s="169" t="s">
        <v>109</v>
      </c>
      <c r="H68" s="134" t="s">
        <v>246</v>
      </c>
      <c r="I68" s="233">
        <v>37363.0</v>
      </c>
      <c r="J68" s="231">
        <v>38137.0</v>
      </c>
      <c r="K68" s="169" t="s">
        <v>59</v>
      </c>
      <c r="L68" s="169" t="s">
        <v>59</v>
      </c>
      <c r="N68" s="24"/>
    </row>
    <row r="69" hidden="1">
      <c r="A69" s="83">
        <v>10.0</v>
      </c>
      <c r="B69" s="228" t="s">
        <v>358</v>
      </c>
      <c r="C69" s="164" t="s">
        <v>100</v>
      </c>
      <c r="D69" s="201">
        <f>'Details of IIA''s analysis'!D498</f>
        <v>0</v>
      </c>
      <c r="E69" s="220">
        <v>6.0</v>
      </c>
      <c r="F69" s="56">
        <f t="shared" si="2"/>
        <v>0</v>
      </c>
      <c r="G69" s="169" t="s">
        <v>130</v>
      </c>
      <c r="H69" s="220">
        <v>0.54</v>
      </c>
      <c r="I69" s="233">
        <v>37053.0</v>
      </c>
      <c r="J69" s="231">
        <v>37651.0</v>
      </c>
      <c r="K69" s="169"/>
      <c r="L69" s="169"/>
      <c r="N69" s="24"/>
    </row>
    <row r="70" hidden="1">
      <c r="A70" s="83">
        <v>11.0</v>
      </c>
      <c r="B70" s="228" t="s">
        <v>362</v>
      </c>
      <c r="C70" s="164" t="s">
        <v>100</v>
      </c>
      <c r="D70" s="201">
        <f>'Details of IIA''s analysis'!D508</f>
        <v>2</v>
      </c>
      <c r="E70" s="220">
        <v>6.0</v>
      </c>
      <c r="F70" s="56">
        <f t="shared" si="2"/>
        <v>33.33333333</v>
      </c>
      <c r="G70" s="169" t="s">
        <v>130</v>
      </c>
      <c r="H70" s="220" t="s">
        <v>213</v>
      </c>
      <c r="I70" s="233">
        <v>37063.0</v>
      </c>
      <c r="J70" s="231">
        <v>37519.0</v>
      </c>
      <c r="K70" s="169"/>
      <c r="L70" s="169"/>
      <c r="N70" s="24"/>
    </row>
    <row r="71" hidden="1">
      <c r="A71" s="83">
        <v>12.0</v>
      </c>
      <c r="B71" s="228" t="s">
        <v>366</v>
      </c>
      <c r="C71" s="164" t="s">
        <v>100</v>
      </c>
      <c r="D71" s="201">
        <f>'Details of IIA''s analysis'!D518</f>
        <v>2</v>
      </c>
      <c r="E71" s="220">
        <v>6.0</v>
      </c>
      <c r="F71" s="56">
        <f t="shared" si="2"/>
        <v>33.33333333</v>
      </c>
      <c r="G71" s="169" t="s">
        <v>130</v>
      </c>
      <c r="H71" s="220">
        <v>0.693</v>
      </c>
      <c r="I71" s="233">
        <v>35693.0</v>
      </c>
      <c r="J71" s="231">
        <v>37006.0</v>
      </c>
      <c r="K71" s="169"/>
      <c r="L71" s="169"/>
      <c r="N71" s="24"/>
    </row>
    <row r="72">
      <c r="A72" s="25" t="s">
        <v>340</v>
      </c>
      <c r="B72" s="81"/>
      <c r="C72" s="43"/>
      <c r="D72" s="82">
        <f t="shared" ref="D72:E72" si="6">D73+D74+D75+D76+D77+D78+D79+D80+D81+D82+D83+D84</f>
        <v>0</v>
      </c>
      <c r="E72" s="82">
        <f t="shared" si="6"/>
        <v>72</v>
      </c>
      <c r="F72" s="37">
        <f t="shared" si="2"/>
        <v>0</v>
      </c>
      <c r="G72" s="44"/>
      <c r="H72" s="40"/>
      <c r="I72" s="40"/>
      <c r="J72" s="41"/>
      <c r="K72" s="44"/>
      <c r="L72" s="43"/>
      <c r="M72" s="47"/>
      <c r="N72" s="109"/>
      <c r="O72" s="47"/>
      <c r="P72" s="47"/>
      <c r="Q72" s="47"/>
      <c r="R72" s="47"/>
      <c r="S72" s="47"/>
      <c r="T72" s="47"/>
      <c r="U72" s="47"/>
      <c r="V72" s="47"/>
      <c r="W72" s="47"/>
      <c r="X72" s="47"/>
      <c r="Y72" s="47"/>
      <c r="Z72" s="47"/>
      <c r="AA72" s="47"/>
      <c r="AB72" s="47"/>
      <c r="AC72" s="47"/>
      <c r="AD72" s="47"/>
    </row>
    <row r="73">
      <c r="A73" s="83">
        <v>1.0</v>
      </c>
      <c r="B73" s="75" t="s">
        <v>290</v>
      </c>
      <c r="C73" s="60" t="s">
        <v>100</v>
      </c>
      <c r="D73" s="84">
        <f>'Details of IIA''s analysis'!D529</f>
        <v>0</v>
      </c>
      <c r="E73" s="63">
        <v>6.0</v>
      </c>
      <c r="F73" s="56">
        <f t="shared" si="2"/>
        <v>0</v>
      </c>
      <c r="G73" s="4" t="s">
        <v>56</v>
      </c>
      <c r="H73" s="63">
        <v>0.755</v>
      </c>
      <c r="I73" s="65">
        <v>39948.0</v>
      </c>
      <c r="J73" s="76">
        <v>40206.0</v>
      </c>
      <c r="K73" s="4" t="s">
        <v>59</v>
      </c>
      <c r="L73" s="225" t="s">
        <v>62</v>
      </c>
      <c r="N73" s="24"/>
    </row>
    <row r="74">
      <c r="A74" s="83">
        <v>2.0</v>
      </c>
      <c r="B74" s="6" t="s">
        <v>372</v>
      </c>
      <c r="C74" s="250" t="s">
        <v>100</v>
      </c>
      <c r="D74" s="157">
        <f>'Details of IIA''s analysis'!D539</f>
        <v>0</v>
      </c>
      <c r="E74" s="63">
        <v>6.0</v>
      </c>
      <c r="F74" s="56">
        <f t="shared" si="2"/>
        <v>0</v>
      </c>
      <c r="G74" s="88" t="s">
        <v>56</v>
      </c>
      <c r="H74" s="63">
        <v>0.787</v>
      </c>
      <c r="I74" s="78">
        <v>39855.0</v>
      </c>
      <c r="J74" s="251">
        <v>40109.0</v>
      </c>
      <c r="K74" s="4"/>
      <c r="L74" s="4"/>
      <c r="N74" s="24"/>
    </row>
    <row r="75">
      <c r="A75" s="83">
        <v>3.0</v>
      </c>
      <c r="B75" s="75" t="s">
        <v>209</v>
      </c>
      <c r="C75" s="60" t="s">
        <v>100</v>
      </c>
      <c r="D75" s="84">
        <f>'Details of IIA''s analysis'!D549</f>
        <v>0</v>
      </c>
      <c r="E75" s="63">
        <v>6.0</v>
      </c>
      <c r="F75" s="56">
        <f t="shared" si="2"/>
        <v>0</v>
      </c>
      <c r="G75" s="4" t="s">
        <v>56</v>
      </c>
      <c r="H75" s="134" t="s">
        <v>213</v>
      </c>
      <c r="I75" s="65">
        <v>38070.0</v>
      </c>
      <c r="J75" s="76">
        <v>39602.0</v>
      </c>
      <c r="K75" s="4" t="s">
        <v>59</v>
      </c>
      <c r="L75" s="4" t="s">
        <v>59</v>
      </c>
      <c r="N75" s="24"/>
    </row>
    <row r="76" hidden="1">
      <c r="A76" s="83">
        <v>4.0</v>
      </c>
      <c r="B76" s="6" t="s">
        <v>379</v>
      </c>
      <c r="C76" s="250" t="s">
        <v>100</v>
      </c>
      <c r="D76" s="167">
        <f>'Details of IIA''s analysis'!D529</f>
        <v>0</v>
      </c>
      <c r="E76" s="63">
        <v>6.0</v>
      </c>
      <c r="F76" s="56">
        <f t="shared" si="2"/>
        <v>0</v>
      </c>
      <c r="G76" s="88" t="s">
        <v>94</v>
      </c>
      <c r="H76" s="63">
        <v>0.755</v>
      </c>
      <c r="I76" s="78">
        <v>39948.0</v>
      </c>
      <c r="J76" s="253">
        <v>40206.0</v>
      </c>
      <c r="K76" s="4"/>
      <c r="L76" s="4"/>
      <c r="N76" s="24"/>
    </row>
    <row r="77" hidden="1">
      <c r="A77" s="83">
        <v>5.0</v>
      </c>
      <c r="B77" s="6" t="s">
        <v>389</v>
      </c>
      <c r="C77" s="250" t="s">
        <v>100</v>
      </c>
      <c r="D77" s="167">
        <f>'Details of IIA''s analysis'!D539</f>
        <v>0</v>
      </c>
      <c r="E77" s="63">
        <v>6.0</v>
      </c>
      <c r="F77" s="56">
        <f t="shared" si="2"/>
        <v>0</v>
      </c>
      <c r="G77" s="88" t="s">
        <v>94</v>
      </c>
      <c r="H77" s="63">
        <v>0.787</v>
      </c>
      <c r="I77" s="78">
        <v>39855.0</v>
      </c>
      <c r="J77" s="251">
        <v>40109.0</v>
      </c>
      <c r="K77" s="4"/>
      <c r="L77" s="4"/>
      <c r="N77" s="24"/>
    </row>
    <row r="78" hidden="1">
      <c r="A78" s="83">
        <v>6.0</v>
      </c>
      <c r="B78" s="6" t="s">
        <v>239</v>
      </c>
      <c r="C78" s="250" t="s">
        <v>100</v>
      </c>
      <c r="D78" s="167">
        <f>'Details of IIA''s analysis'!D549</f>
        <v>0</v>
      </c>
      <c r="E78" s="63">
        <v>6.0</v>
      </c>
      <c r="F78" s="56">
        <f t="shared" si="2"/>
        <v>0</v>
      </c>
      <c r="G78" s="88" t="s">
        <v>94</v>
      </c>
      <c r="H78" s="63" t="s">
        <v>246</v>
      </c>
      <c r="I78" s="78">
        <v>38070.0</v>
      </c>
      <c r="J78" s="253">
        <v>39602.0</v>
      </c>
      <c r="K78" s="4"/>
      <c r="L78" s="4"/>
      <c r="N78" s="24"/>
    </row>
    <row r="79" hidden="1">
      <c r="A79" s="83">
        <v>7.0</v>
      </c>
      <c r="B79" s="6" t="s">
        <v>303</v>
      </c>
      <c r="C79" s="250" t="s">
        <v>100</v>
      </c>
      <c r="D79" s="167">
        <f>'Details of IIA''s analysis'!D559</f>
        <v>0</v>
      </c>
      <c r="E79" s="63">
        <v>6.0</v>
      </c>
      <c r="F79" s="56">
        <f t="shared" si="2"/>
        <v>0</v>
      </c>
      <c r="G79" s="88" t="s">
        <v>109</v>
      </c>
      <c r="H79" s="63">
        <v>0.384</v>
      </c>
      <c r="I79" s="78">
        <v>36272.0</v>
      </c>
      <c r="J79" s="251">
        <v>38646.0</v>
      </c>
      <c r="K79" s="4" t="s">
        <v>59</v>
      </c>
      <c r="L79" s="4" t="s">
        <v>59</v>
      </c>
      <c r="N79" s="24"/>
    </row>
    <row r="80" hidden="1">
      <c r="A80" s="83">
        <v>8.0</v>
      </c>
      <c r="B80" s="6" t="s">
        <v>394</v>
      </c>
      <c r="C80" s="250" t="s">
        <v>100</v>
      </c>
      <c r="D80" s="167">
        <f>'Details of IIA''s analysis'!D569</f>
        <v>0</v>
      </c>
      <c r="E80" s="63">
        <v>6.0</v>
      </c>
      <c r="F80" s="56">
        <f t="shared" si="2"/>
        <v>0</v>
      </c>
      <c r="G80" s="88" t="s">
        <v>109</v>
      </c>
      <c r="H80" s="261">
        <v>0.404</v>
      </c>
      <c r="I80" s="78">
        <v>37221.0</v>
      </c>
      <c r="J80" s="251">
        <v>38644.0</v>
      </c>
      <c r="K80" s="4" t="s">
        <v>59</v>
      </c>
      <c r="L80" s="4" t="s">
        <v>59</v>
      </c>
      <c r="N80" s="24"/>
    </row>
    <row r="81" hidden="1">
      <c r="A81" s="83">
        <v>9.0</v>
      </c>
      <c r="B81" s="6" t="s">
        <v>396</v>
      </c>
      <c r="C81" s="250" t="s">
        <v>100</v>
      </c>
      <c r="D81" s="167">
        <f>'Details of IIA''s analysis'!D579</f>
        <v>0</v>
      </c>
      <c r="E81" s="63">
        <v>6.0</v>
      </c>
      <c r="F81" s="56">
        <f t="shared" si="2"/>
        <v>0</v>
      </c>
      <c r="G81" s="88" t="s">
        <v>109</v>
      </c>
      <c r="H81" s="63">
        <v>0.524</v>
      </c>
      <c r="I81" s="78">
        <v>34770.0</v>
      </c>
      <c r="J81" s="253">
        <v>38618.0</v>
      </c>
      <c r="K81" s="4" t="s">
        <v>59</v>
      </c>
      <c r="L81" s="4" t="s">
        <v>59</v>
      </c>
      <c r="N81" s="24"/>
    </row>
    <row r="82" hidden="1">
      <c r="A82" s="83">
        <v>10.0</v>
      </c>
      <c r="B82" s="6" t="s">
        <v>117</v>
      </c>
      <c r="C82" s="250" t="s">
        <v>100</v>
      </c>
      <c r="D82" s="167">
        <f>'Details of IIA''s analysis'!D589</f>
        <v>0</v>
      </c>
      <c r="E82" s="63">
        <v>6.0</v>
      </c>
      <c r="F82" s="56">
        <f t="shared" si="2"/>
        <v>0</v>
      </c>
      <c r="G82" s="88" t="s">
        <v>130</v>
      </c>
      <c r="H82" s="63">
        <v>0.606</v>
      </c>
      <c r="I82" s="78">
        <v>36335.0</v>
      </c>
      <c r="J82" s="251">
        <v>36828.0</v>
      </c>
      <c r="K82" s="4"/>
      <c r="L82" s="4"/>
      <c r="N82" s="24"/>
    </row>
    <row r="83" hidden="1">
      <c r="A83" s="83">
        <v>11.0</v>
      </c>
      <c r="B83" s="6" t="s">
        <v>106</v>
      </c>
      <c r="C83" s="250" t="s">
        <v>100</v>
      </c>
      <c r="D83" s="167">
        <f>'Details of IIA''s analysis'!D599</f>
        <v>0</v>
      </c>
      <c r="E83" s="63">
        <v>6.0</v>
      </c>
      <c r="F83" s="56">
        <f t="shared" si="2"/>
        <v>0</v>
      </c>
      <c r="G83" s="88" t="s">
        <v>130</v>
      </c>
      <c r="H83" s="63">
        <v>0.7</v>
      </c>
      <c r="I83" s="78">
        <v>36629.0</v>
      </c>
      <c r="J83" s="253">
        <v>36792.0</v>
      </c>
      <c r="K83" s="4"/>
      <c r="L83" s="4"/>
      <c r="N83" s="24"/>
    </row>
    <row r="84" hidden="1">
      <c r="A84" s="83">
        <v>12.0</v>
      </c>
      <c r="B84" s="6" t="s">
        <v>415</v>
      </c>
      <c r="C84" s="250" t="s">
        <v>100</v>
      </c>
      <c r="D84" s="167">
        <f>'Details of IIA''s analysis'!D609</f>
        <v>0</v>
      </c>
      <c r="E84" s="63">
        <v>6.0</v>
      </c>
      <c r="F84" s="56">
        <f t="shared" si="2"/>
        <v>0</v>
      </c>
      <c r="G84" s="88" t="s">
        <v>130</v>
      </c>
      <c r="H84" s="63">
        <v>0.452</v>
      </c>
      <c r="I84" s="78">
        <v>36047.0</v>
      </c>
      <c r="J84" s="253">
        <v>36289.0</v>
      </c>
      <c r="K84" s="4"/>
      <c r="L84" s="4"/>
      <c r="N84" s="24"/>
    </row>
    <row r="85">
      <c r="A85" s="25" t="s">
        <v>369</v>
      </c>
      <c r="B85" s="81"/>
      <c r="C85" s="43"/>
      <c r="D85" s="82">
        <f t="shared" ref="D85:E85" si="7">D86+D87+D88+D89+D90+D91+D92+D93+D94+D95+D96+D97</f>
        <v>23</v>
      </c>
      <c r="E85" s="82">
        <f t="shared" si="7"/>
        <v>72</v>
      </c>
      <c r="F85" s="37">
        <f t="shared" si="2"/>
        <v>31.94444444</v>
      </c>
      <c r="G85" s="44"/>
      <c r="H85" s="40"/>
      <c r="I85" s="40"/>
      <c r="J85" s="41"/>
      <c r="K85" s="44"/>
      <c r="L85" s="43"/>
      <c r="M85" s="47"/>
      <c r="N85" s="109"/>
      <c r="O85" s="47"/>
      <c r="P85" s="47"/>
      <c r="Q85" s="47"/>
      <c r="R85" s="47"/>
      <c r="S85" s="47"/>
      <c r="T85" s="47"/>
      <c r="U85" s="47"/>
      <c r="V85" s="47"/>
      <c r="W85" s="47"/>
      <c r="X85" s="47"/>
      <c r="Y85" s="47"/>
      <c r="Z85" s="47"/>
      <c r="AA85" s="47"/>
      <c r="AB85" s="47"/>
      <c r="AC85" s="47"/>
      <c r="AD85" s="47"/>
    </row>
    <row r="86">
      <c r="A86" s="83">
        <v>1.0</v>
      </c>
      <c r="B86" s="75" t="s">
        <v>423</v>
      </c>
      <c r="C86" s="60" t="s">
        <v>100</v>
      </c>
      <c r="D86" s="84">
        <f>'Details of IIA''s analysis'!D621</f>
        <v>2</v>
      </c>
      <c r="E86" s="63">
        <v>6.0</v>
      </c>
      <c r="F86" s="56">
        <f t="shared" si="2"/>
        <v>33.33333333</v>
      </c>
      <c r="G86" s="4" t="s">
        <v>56</v>
      </c>
      <c r="H86" s="63">
        <v>0.515</v>
      </c>
      <c r="I86" s="65">
        <v>39847.0</v>
      </c>
      <c r="J86" s="266" t="s">
        <v>429</v>
      </c>
      <c r="K86" s="4" t="s">
        <v>59</v>
      </c>
      <c r="L86" s="225" t="s">
        <v>62</v>
      </c>
      <c r="M86" s="22"/>
      <c r="N86" s="73" t="s">
        <v>433</v>
      </c>
    </row>
    <row r="87">
      <c r="A87" s="83">
        <v>2.0</v>
      </c>
      <c r="B87" s="75" t="s">
        <v>304</v>
      </c>
      <c r="C87" s="60" t="s">
        <v>100</v>
      </c>
      <c r="D87" s="84">
        <f>'Details of IIA''s analysis'!D631</f>
        <v>5</v>
      </c>
      <c r="E87" s="63">
        <v>6.0</v>
      </c>
      <c r="F87" s="56">
        <f t="shared" si="2"/>
        <v>83.33333333</v>
      </c>
      <c r="G87" s="4" t="s">
        <v>56</v>
      </c>
      <c r="H87" s="63">
        <v>0.756</v>
      </c>
      <c r="I87" s="65">
        <v>39863.0</v>
      </c>
      <c r="J87" s="76">
        <v>40493.0</v>
      </c>
      <c r="K87" s="4" t="s">
        <v>59</v>
      </c>
      <c r="L87" s="225" t="s">
        <v>62</v>
      </c>
      <c r="N87" s="24"/>
    </row>
    <row r="88">
      <c r="A88" s="83">
        <v>3.0</v>
      </c>
      <c r="B88" s="6" t="s">
        <v>372</v>
      </c>
      <c r="C88" s="60" t="s">
        <v>100</v>
      </c>
      <c r="D88" s="84">
        <f>'Details of IIA''s analysis'!D641</f>
        <v>1</v>
      </c>
      <c r="E88" s="63">
        <v>6.0</v>
      </c>
      <c r="F88" s="56">
        <f t="shared" si="2"/>
        <v>16.66666667</v>
      </c>
      <c r="G88" s="4" t="s">
        <v>56</v>
      </c>
      <c r="H88" s="63">
        <v>0.785</v>
      </c>
      <c r="I88" s="65">
        <v>39766.0</v>
      </c>
      <c r="J88" s="67">
        <v>40297.0</v>
      </c>
      <c r="K88" s="4" t="s">
        <v>59</v>
      </c>
      <c r="L88" s="172" t="s">
        <v>62</v>
      </c>
      <c r="N88" s="24"/>
    </row>
    <row r="89" hidden="1">
      <c r="A89" s="83">
        <v>4.0</v>
      </c>
      <c r="B89" s="6" t="s">
        <v>436</v>
      </c>
      <c r="C89" s="60" t="s">
        <v>100</v>
      </c>
      <c r="D89" s="88">
        <f>'Details of IIA''s analysis'!D621</f>
        <v>2</v>
      </c>
      <c r="E89" s="63">
        <v>6.0</v>
      </c>
      <c r="F89" s="56">
        <f t="shared" si="2"/>
        <v>33.33333333</v>
      </c>
      <c r="G89" s="4" t="s">
        <v>94</v>
      </c>
      <c r="H89" s="134">
        <v>0.515</v>
      </c>
      <c r="I89" s="78">
        <v>39847.0</v>
      </c>
      <c r="J89" s="67">
        <v>40571.0</v>
      </c>
      <c r="K89" s="4"/>
      <c r="L89" s="172"/>
      <c r="N89" s="24"/>
    </row>
    <row r="90" hidden="1">
      <c r="A90" s="83">
        <v>5.0</v>
      </c>
      <c r="B90" s="6" t="s">
        <v>442</v>
      </c>
      <c r="C90" s="60" t="s">
        <v>100</v>
      </c>
      <c r="D90" s="88">
        <f>'Details of IIA''s analysis'!D631</f>
        <v>5</v>
      </c>
      <c r="E90" s="63">
        <v>6.0</v>
      </c>
      <c r="F90" s="56">
        <f t="shared" si="2"/>
        <v>83.33333333</v>
      </c>
      <c r="G90" s="4" t="s">
        <v>94</v>
      </c>
      <c r="H90" s="63">
        <v>0.756</v>
      </c>
      <c r="I90" s="78">
        <v>39863.0</v>
      </c>
      <c r="J90" s="67">
        <v>40493.0</v>
      </c>
      <c r="K90" s="4"/>
      <c r="L90" s="172"/>
      <c r="N90" s="24"/>
    </row>
    <row r="91" hidden="1">
      <c r="A91" s="83">
        <v>6.0</v>
      </c>
      <c r="B91" s="6" t="s">
        <v>389</v>
      </c>
      <c r="C91" s="60" t="s">
        <v>100</v>
      </c>
      <c r="D91" s="88">
        <f>'Details of IIA''s analysis'!D641</f>
        <v>1</v>
      </c>
      <c r="E91" s="63">
        <v>6.0</v>
      </c>
      <c r="F91" s="56">
        <f t="shared" si="2"/>
        <v>16.66666667</v>
      </c>
      <c r="G91" s="4" t="s">
        <v>94</v>
      </c>
      <c r="H91" s="63">
        <v>0.785</v>
      </c>
      <c r="I91" s="78">
        <v>39766.0</v>
      </c>
      <c r="J91" s="67">
        <v>40297.0</v>
      </c>
      <c r="K91" s="4"/>
      <c r="L91" s="172"/>
      <c r="N91" s="24"/>
    </row>
    <row r="92" hidden="1">
      <c r="A92" s="83">
        <v>7.0</v>
      </c>
      <c r="B92" s="6" t="s">
        <v>337</v>
      </c>
      <c r="C92" s="60" t="s">
        <v>100</v>
      </c>
      <c r="D92" s="88">
        <f>'Details of IIA''s analysis'!D651</f>
        <v>2</v>
      </c>
      <c r="E92" s="63">
        <v>6.0</v>
      </c>
      <c r="F92" s="56">
        <f t="shared" si="2"/>
        <v>33.33333333</v>
      </c>
      <c r="G92" s="4" t="s">
        <v>109</v>
      </c>
      <c r="H92" s="63">
        <v>0.722</v>
      </c>
      <c r="I92" s="78">
        <v>39045.0</v>
      </c>
      <c r="J92" s="67">
        <v>39446.0</v>
      </c>
      <c r="K92" s="4" t="s">
        <v>59</v>
      </c>
      <c r="L92" s="172" t="s">
        <v>59</v>
      </c>
      <c r="N92" s="24"/>
    </row>
    <row r="93" hidden="1">
      <c r="A93" s="83">
        <v>8.0</v>
      </c>
      <c r="B93" s="6" t="s">
        <v>366</v>
      </c>
      <c r="C93" s="60" t="s">
        <v>100</v>
      </c>
      <c r="D93" s="88">
        <f>'Details of IIA''s analysis'!D661</f>
        <v>2</v>
      </c>
      <c r="E93" s="63">
        <v>6.0</v>
      </c>
      <c r="F93" s="56">
        <f t="shared" si="2"/>
        <v>33.33333333</v>
      </c>
      <c r="G93" s="4" t="s">
        <v>109</v>
      </c>
      <c r="H93" s="63">
        <v>0.736</v>
      </c>
      <c r="I93" s="78">
        <v>39022.0</v>
      </c>
      <c r="J93" s="67">
        <v>39434.0</v>
      </c>
      <c r="K93" s="4" t="s">
        <v>59</v>
      </c>
      <c r="L93" s="172" t="s">
        <v>59</v>
      </c>
      <c r="N93" s="24"/>
    </row>
    <row r="94" hidden="1">
      <c r="A94" s="83">
        <v>9.0</v>
      </c>
      <c r="B94" s="6" t="s">
        <v>195</v>
      </c>
      <c r="C94" s="60" t="s">
        <v>100</v>
      </c>
      <c r="D94" s="88">
        <f>'Details of IIA''s analysis'!D671</f>
        <v>2</v>
      </c>
      <c r="E94" s="63">
        <v>6.0</v>
      </c>
      <c r="F94" s="56">
        <f t="shared" si="2"/>
        <v>33.33333333</v>
      </c>
      <c r="G94" s="4" t="s">
        <v>109</v>
      </c>
      <c r="H94" s="63">
        <v>0.362</v>
      </c>
      <c r="I94" s="78">
        <v>38771.0</v>
      </c>
      <c r="J94" s="67">
        <v>39205.0</v>
      </c>
      <c r="K94" s="4" t="s">
        <v>59</v>
      </c>
      <c r="L94" s="172" t="s">
        <v>59</v>
      </c>
      <c r="N94" s="24"/>
    </row>
    <row r="95" hidden="1">
      <c r="A95" s="83">
        <v>10.0</v>
      </c>
      <c r="B95" s="6" t="s">
        <v>452</v>
      </c>
      <c r="C95" s="60" t="s">
        <v>100</v>
      </c>
      <c r="D95" s="88">
        <f>'Details of IIA''s analysis'!D681</f>
        <v>1</v>
      </c>
      <c r="E95" s="63">
        <v>6.0</v>
      </c>
      <c r="F95" s="56">
        <f t="shared" si="2"/>
        <v>16.66666667</v>
      </c>
      <c r="G95" s="4" t="s">
        <v>130</v>
      </c>
      <c r="H95" s="63">
        <v>0.662</v>
      </c>
      <c r="I95" s="78">
        <v>37168.0</v>
      </c>
      <c r="J95" s="67">
        <v>37868.0</v>
      </c>
      <c r="K95" s="4"/>
      <c r="L95" s="172"/>
      <c r="N95" s="24"/>
    </row>
    <row r="96" hidden="1">
      <c r="A96" s="83">
        <v>11.0</v>
      </c>
      <c r="B96" s="6" t="s">
        <v>454</v>
      </c>
      <c r="C96" s="60" t="s">
        <v>100</v>
      </c>
      <c r="D96" s="88">
        <f>'Details of IIA''s analysis'!D691</f>
        <v>0</v>
      </c>
      <c r="E96" s="63">
        <v>6.0</v>
      </c>
      <c r="F96" s="56">
        <f t="shared" si="2"/>
        <v>0</v>
      </c>
      <c r="G96" s="4" t="s">
        <v>130</v>
      </c>
      <c r="H96" s="63">
        <v>0.505</v>
      </c>
      <c r="I96" s="78">
        <v>37567.0</v>
      </c>
      <c r="J96" s="67">
        <v>37720.0</v>
      </c>
      <c r="K96" s="4"/>
      <c r="L96" s="172"/>
      <c r="N96" s="24"/>
    </row>
    <row r="97" hidden="1">
      <c r="A97" s="83">
        <v>12.0</v>
      </c>
      <c r="B97" s="6" t="s">
        <v>358</v>
      </c>
      <c r="C97" s="60" t="s">
        <v>100</v>
      </c>
      <c r="D97" s="88">
        <f>'Details of IIA''s analysis'!D701</f>
        <v>0</v>
      </c>
      <c r="E97" s="63">
        <v>6.0</v>
      </c>
      <c r="F97" s="56">
        <f t="shared" si="2"/>
        <v>0</v>
      </c>
      <c r="G97" s="4" t="s">
        <v>130</v>
      </c>
      <c r="H97" s="63">
        <v>0.54</v>
      </c>
      <c r="I97" s="78">
        <v>37165.0</v>
      </c>
      <c r="J97" s="67">
        <v>37717.0</v>
      </c>
      <c r="K97" s="4"/>
      <c r="L97" s="172"/>
      <c r="N97" s="24"/>
    </row>
    <row r="98">
      <c r="A98" s="25" t="s">
        <v>393</v>
      </c>
      <c r="B98" s="81"/>
      <c r="C98" s="43"/>
      <c r="D98" s="82">
        <f t="shared" ref="D98:E98" si="8">D99+D100+D101+D102+D103+D104+D105+D106+D107+D108+D109+D110</f>
        <v>12</v>
      </c>
      <c r="E98" s="82">
        <f t="shared" si="8"/>
        <v>72</v>
      </c>
      <c r="F98" s="37">
        <f t="shared" si="2"/>
        <v>16.66666667</v>
      </c>
      <c r="G98" s="44"/>
      <c r="H98" s="40"/>
      <c r="I98" s="40"/>
      <c r="J98" s="41"/>
      <c r="K98" s="44"/>
      <c r="L98" s="43"/>
      <c r="M98" s="44"/>
      <c r="N98" s="46" t="s">
        <v>460</v>
      </c>
      <c r="O98" s="47"/>
      <c r="P98" s="47"/>
      <c r="Q98" s="47"/>
      <c r="R98" s="47"/>
      <c r="S98" s="47"/>
      <c r="T98" s="47"/>
      <c r="U98" s="47"/>
      <c r="V98" s="47"/>
      <c r="W98" s="47"/>
      <c r="X98" s="47"/>
      <c r="Y98" s="47"/>
      <c r="Z98" s="47"/>
      <c r="AA98" s="47"/>
      <c r="AB98" s="47"/>
      <c r="AC98" s="47"/>
      <c r="AD98" s="47"/>
    </row>
    <row r="99">
      <c r="A99" s="59">
        <v>1.0</v>
      </c>
      <c r="B99" s="50" t="s">
        <v>461</v>
      </c>
      <c r="C99" s="112" t="s">
        <v>100</v>
      </c>
      <c r="D99" s="157">
        <f>'Details of IIA''s analysis'!D712</f>
        <v>1</v>
      </c>
      <c r="E99" s="115">
        <v>6.0</v>
      </c>
      <c r="F99" s="56">
        <f t="shared" si="2"/>
        <v>16.66666667</v>
      </c>
      <c r="G99" s="4" t="s">
        <v>56</v>
      </c>
      <c r="H99" s="115">
        <v>0.739</v>
      </c>
      <c r="I99" s="122">
        <v>39170.0</v>
      </c>
      <c r="J99" s="122">
        <v>42001.0</v>
      </c>
      <c r="K99" s="4"/>
      <c r="L99" s="4" t="s">
        <v>59</v>
      </c>
      <c r="M99" s="59"/>
      <c r="N99" s="24"/>
    </row>
    <row r="100">
      <c r="A100" s="83">
        <v>2.0</v>
      </c>
      <c r="B100" s="75" t="s">
        <v>467</v>
      </c>
      <c r="C100" s="60" t="s">
        <v>100</v>
      </c>
      <c r="D100" s="84">
        <f>'Details of IIA''s analysis'!D722</f>
        <v>1</v>
      </c>
      <c r="E100" s="63">
        <v>6.0</v>
      </c>
      <c r="F100" s="56">
        <f t="shared" si="2"/>
        <v>16.66666667</v>
      </c>
      <c r="G100" s="4" t="s">
        <v>56</v>
      </c>
      <c r="H100" s="63">
        <v>0.443</v>
      </c>
      <c r="I100" s="65">
        <v>37482.0</v>
      </c>
      <c r="J100" s="76">
        <v>41701.0</v>
      </c>
      <c r="K100" s="4" t="s">
        <v>59</v>
      </c>
      <c r="L100" s="4" t="s">
        <v>59</v>
      </c>
      <c r="N100" s="24"/>
    </row>
    <row r="101">
      <c r="A101" s="83">
        <v>3.0</v>
      </c>
      <c r="B101" s="75" t="s">
        <v>46</v>
      </c>
      <c r="C101" s="60" t="s">
        <v>100</v>
      </c>
      <c r="D101" s="84">
        <f>'Details of IIA''s analysis'!D732</f>
        <v>1</v>
      </c>
      <c r="E101" s="63">
        <v>6.0</v>
      </c>
      <c r="F101" s="56">
        <f t="shared" si="2"/>
        <v>16.66666667</v>
      </c>
      <c r="G101" s="4" t="s">
        <v>56</v>
      </c>
      <c r="H101" s="63">
        <v>0.672</v>
      </c>
      <c r="I101" s="65">
        <v>39412.0</v>
      </c>
      <c r="J101" s="76">
        <v>40410.0</v>
      </c>
      <c r="K101" s="4" t="s">
        <v>59</v>
      </c>
      <c r="L101" s="60" t="s">
        <v>192</v>
      </c>
      <c r="N101" s="24"/>
    </row>
    <row r="102" hidden="1">
      <c r="A102" s="83">
        <v>4.0</v>
      </c>
      <c r="B102" s="6" t="s">
        <v>469</v>
      </c>
      <c r="C102" s="60" t="s">
        <v>100</v>
      </c>
      <c r="D102" s="88">
        <f>'Details of IIA''s analysis'!D732</f>
        <v>1</v>
      </c>
      <c r="E102" s="63">
        <v>6.0</v>
      </c>
      <c r="F102" s="56">
        <f t="shared" si="2"/>
        <v>16.66666667</v>
      </c>
      <c r="G102" s="4" t="s">
        <v>94</v>
      </c>
      <c r="H102" s="63">
        <v>0.672</v>
      </c>
      <c r="I102" s="65">
        <v>39412.0</v>
      </c>
      <c r="J102" s="76">
        <v>40410.0</v>
      </c>
      <c r="K102" s="4" t="s">
        <v>59</v>
      </c>
      <c r="L102" s="60" t="s">
        <v>192</v>
      </c>
      <c r="N102" s="24"/>
    </row>
    <row r="103" hidden="1">
      <c r="A103" s="142">
        <v>5.0</v>
      </c>
      <c r="B103" s="75" t="s">
        <v>475</v>
      </c>
      <c r="C103" s="60" t="s">
        <v>100</v>
      </c>
      <c r="D103" s="88">
        <f>'Details of IIA''s analysis'!D742</f>
        <v>1</v>
      </c>
      <c r="E103" s="63">
        <v>6.0</v>
      </c>
      <c r="F103" s="56">
        <f t="shared" si="2"/>
        <v>16.66666667</v>
      </c>
      <c r="G103" s="4" t="s">
        <v>94</v>
      </c>
      <c r="H103" s="63">
        <v>0.427</v>
      </c>
      <c r="I103" s="65">
        <v>39429.0</v>
      </c>
      <c r="J103" s="76">
        <v>40344.0</v>
      </c>
      <c r="K103" s="4" t="s">
        <v>59</v>
      </c>
      <c r="L103" s="4" t="s">
        <v>59</v>
      </c>
      <c r="M103" s="22"/>
      <c r="N103" s="24"/>
    </row>
    <row r="104" hidden="1">
      <c r="A104" s="142">
        <v>6.0</v>
      </c>
      <c r="B104" s="6" t="s">
        <v>285</v>
      </c>
      <c r="C104" s="250" t="s">
        <v>100</v>
      </c>
      <c r="D104" s="167">
        <f>'Details of IIA''s analysis'!D752</f>
        <v>1</v>
      </c>
      <c r="E104" s="63">
        <v>6.0</v>
      </c>
      <c r="F104" s="56">
        <f t="shared" si="2"/>
        <v>16.66666667</v>
      </c>
      <c r="G104" s="88" t="s">
        <v>94</v>
      </c>
      <c r="H104" s="63">
        <v>0.435</v>
      </c>
      <c r="I104" s="78">
        <v>39289.0</v>
      </c>
      <c r="J104" s="253">
        <v>40328.0</v>
      </c>
      <c r="K104" s="4"/>
      <c r="L104" s="4"/>
      <c r="M104" s="22"/>
      <c r="N104" s="24"/>
    </row>
    <row r="105" hidden="1">
      <c r="A105" s="142">
        <v>7.0</v>
      </c>
      <c r="B105" s="6" t="s">
        <v>209</v>
      </c>
      <c r="C105" s="250" t="s">
        <v>100</v>
      </c>
      <c r="D105" s="277">
        <f>'Details of IIA''s analysis'!D762</f>
        <v>1</v>
      </c>
      <c r="E105" s="63">
        <v>6.0</v>
      </c>
      <c r="F105" s="56">
        <f t="shared" si="2"/>
        <v>16.66666667</v>
      </c>
      <c r="G105" s="88" t="s">
        <v>109</v>
      </c>
      <c r="H105" s="63" t="s">
        <v>246</v>
      </c>
      <c r="I105" s="78">
        <v>37967.0</v>
      </c>
      <c r="J105" s="251">
        <v>39423.0</v>
      </c>
      <c r="K105" s="4" t="s">
        <v>59</v>
      </c>
      <c r="L105" s="4" t="s">
        <v>192</v>
      </c>
      <c r="M105" s="22"/>
      <c r="N105" s="24"/>
    </row>
    <row r="106" hidden="1">
      <c r="A106" s="142">
        <v>8.0</v>
      </c>
      <c r="B106" s="6" t="s">
        <v>484</v>
      </c>
      <c r="C106" s="250" t="s">
        <v>100</v>
      </c>
      <c r="D106" s="167">
        <f>'Details of IIA''s analysis'!D772</f>
        <v>1</v>
      </c>
      <c r="E106" s="63">
        <v>6.0</v>
      </c>
      <c r="F106" s="56">
        <f t="shared" si="2"/>
        <v>16.66666667</v>
      </c>
      <c r="G106" s="88" t="s">
        <v>109</v>
      </c>
      <c r="H106" s="63">
        <v>0.318</v>
      </c>
      <c r="I106" s="78">
        <v>37575.0</v>
      </c>
      <c r="J106" s="253">
        <v>38904.0</v>
      </c>
      <c r="K106" s="4" t="s">
        <v>59</v>
      </c>
      <c r="L106" s="4" t="s">
        <v>192</v>
      </c>
      <c r="M106" s="22"/>
      <c r="N106" s="24"/>
    </row>
    <row r="107" hidden="1">
      <c r="A107" s="142">
        <v>9.0</v>
      </c>
      <c r="B107" s="6" t="s">
        <v>487</v>
      </c>
      <c r="C107" s="250" t="s">
        <v>100</v>
      </c>
      <c r="D107" s="167">
        <f>'Details of IIA''s analysis'!D782</f>
        <v>1</v>
      </c>
      <c r="E107" s="63">
        <v>6.0</v>
      </c>
      <c r="F107" s="56">
        <f t="shared" si="2"/>
        <v>16.66666667</v>
      </c>
      <c r="G107" s="88" t="s">
        <v>109</v>
      </c>
      <c r="H107" s="63">
        <v>0.568</v>
      </c>
      <c r="I107" s="78">
        <v>35971.0</v>
      </c>
      <c r="J107" s="253">
        <v>38774.0</v>
      </c>
      <c r="K107" s="4" t="s">
        <v>59</v>
      </c>
      <c r="L107" s="4" t="s">
        <v>192</v>
      </c>
      <c r="M107" s="22"/>
      <c r="N107" s="24"/>
    </row>
    <row r="108" hidden="1">
      <c r="A108" s="142">
        <v>10.0</v>
      </c>
      <c r="B108" s="6" t="s">
        <v>490</v>
      </c>
      <c r="C108" s="250" t="s">
        <v>100</v>
      </c>
      <c r="D108" s="167">
        <f>'Details of IIA''s analysis'!D792</f>
        <v>1</v>
      </c>
      <c r="E108" s="63">
        <v>6.0</v>
      </c>
      <c r="F108" s="56">
        <f t="shared" si="2"/>
        <v>16.66666667</v>
      </c>
      <c r="G108" s="88" t="s">
        <v>130</v>
      </c>
      <c r="H108" s="63">
        <v>0.651</v>
      </c>
      <c r="I108" s="78">
        <v>36174.0</v>
      </c>
      <c r="J108" s="253">
        <v>37644.0</v>
      </c>
      <c r="K108" s="4"/>
      <c r="L108" s="4"/>
      <c r="M108" s="22"/>
      <c r="N108" s="24"/>
    </row>
    <row r="109" hidden="1">
      <c r="A109" s="142">
        <v>11.0</v>
      </c>
      <c r="B109" s="6" t="s">
        <v>495</v>
      </c>
      <c r="C109" s="250" t="s">
        <v>100</v>
      </c>
      <c r="D109" s="167">
        <f>'Details of IIA''s analysis'!D802</f>
        <v>1</v>
      </c>
      <c r="E109" s="63">
        <v>6.0</v>
      </c>
      <c r="F109" s="56">
        <f t="shared" si="2"/>
        <v>16.66666667</v>
      </c>
      <c r="G109" s="88" t="s">
        <v>130</v>
      </c>
      <c r="H109" s="63">
        <v>0.412</v>
      </c>
      <c r="I109" s="78">
        <v>36720.0</v>
      </c>
      <c r="J109" s="253">
        <v>37461.0</v>
      </c>
      <c r="K109" s="4"/>
      <c r="L109" s="4"/>
      <c r="M109" s="22"/>
      <c r="N109" s="24"/>
    </row>
    <row r="110" hidden="1">
      <c r="A110" s="142">
        <v>12.0</v>
      </c>
      <c r="B110" s="6" t="s">
        <v>173</v>
      </c>
      <c r="C110" s="250" t="s">
        <v>100</v>
      </c>
      <c r="D110" s="167">
        <f>'Details of IIA''s analysis'!D812</f>
        <v>1</v>
      </c>
      <c r="E110" s="63">
        <v>6.0</v>
      </c>
      <c r="F110" s="56">
        <f t="shared" si="2"/>
        <v>16.66666667</v>
      </c>
      <c r="G110" s="88" t="s">
        <v>130</v>
      </c>
      <c r="H110" s="63">
        <v>0.531</v>
      </c>
      <c r="I110" s="78">
        <v>35942.0</v>
      </c>
      <c r="J110" s="251">
        <v>37192.0</v>
      </c>
      <c r="K110" s="4"/>
      <c r="L110" s="4"/>
      <c r="M110" s="22"/>
      <c r="N110" s="24"/>
    </row>
    <row r="111">
      <c r="A111" s="25" t="s">
        <v>424</v>
      </c>
      <c r="B111" s="81"/>
      <c r="C111" s="43"/>
      <c r="D111" s="82">
        <f t="shared" ref="D111:E111" si="9">D112+D113+D114+D115+D116+D117+D118+D119+D120+D121+D122+D123</f>
        <v>0</v>
      </c>
      <c r="E111" s="82">
        <f t="shared" si="9"/>
        <v>72</v>
      </c>
      <c r="F111" s="37">
        <f t="shared" si="2"/>
        <v>0</v>
      </c>
      <c r="G111" s="38"/>
      <c r="H111" s="40"/>
      <c r="I111" s="40"/>
      <c r="J111" s="41"/>
      <c r="K111" s="38"/>
      <c r="L111" s="43"/>
      <c r="M111" s="44"/>
      <c r="N111" s="46" t="s">
        <v>503</v>
      </c>
      <c r="O111" s="47"/>
      <c r="P111" s="47"/>
      <c r="Q111" s="47"/>
      <c r="R111" s="47"/>
      <c r="S111" s="47"/>
      <c r="T111" s="47"/>
      <c r="U111" s="47"/>
      <c r="V111" s="47"/>
      <c r="W111" s="47"/>
      <c r="X111" s="47"/>
      <c r="Y111" s="47"/>
      <c r="Z111" s="47"/>
      <c r="AA111" s="47"/>
      <c r="AB111" s="47"/>
      <c r="AC111" s="47"/>
      <c r="AD111" s="47"/>
    </row>
    <row r="112">
      <c r="A112" s="83">
        <v>1.0</v>
      </c>
      <c r="B112" s="50" t="s">
        <v>506</v>
      </c>
      <c r="C112" s="112" t="s">
        <v>100</v>
      </c>
      <c r="D112" s="157">
        <f>'Details of IIA''s analysis'!D823</f>
        <v>0</v>
      </c>
      <c r="E112" s="115">
        <v>6.0</v>
      </c>
      <c r="F112" s="37">
        <f t="shared" si="2"/>
        <v>0</v>
      </c>
      <c r="G112" s="4" t="s">
        <v>56</v>
      </c>
      <c r="H112" s="115">
        <v>0.483</v>
      </c>
      <c r="I112" s="122">
        <v>38930.0</v>
      </c>
      <c r="J112" s="122">
        <v>42294.0</v>
      </c>
      <c r="K112" s="4"/>
      <c r="L112" s="4" t="s">
        <v>192</v>
      </c>
      <c r="M112" s="83"/>
      <c r="N112" s="24"/>
    </row>
    <row r="113">
      <c r="A113" s="83">
        <v>2.0</v>
      </c>
      <c r="B113" s="75" t="s">
        <v>366</v>
      </c>
      <c r="C113" s="60" t="s">
        <v>100</v>
      </c>
      <c r="D113" s="84">
        <f>'Details of IIA''s analysis'!D833</f>
        <v>0</v>
      </c>
      <c r="E113" s="63">
        <v>6.0</v>
      </c>
      <c r="F113" s="56">
        <f t="shared" si="2"/>
        <v>0</v>
      </c>
      <c r="G113" s="4" t="s">
        <v>56</v>
      </c>
      <c r="H113" s="63">
        <v>0.739</v>
      </c>
      <c r="I113" s="65">
        <v>39399.0</v>
      </c>
      <c r="J113" s="76">
        <v>40418.0</v>
      </c>
      <c r="K113" s="4" t="s">
        <v>59</v>
      </c>
      <c r="L113" s="4" t="s">
        <v>59</v>
      </c>
      <c r="N113" s="24"/>
    </row>
    <row r="114">
      <c r="A114" s="83">
        <v>3.0</v>
      </c>
      <c r="B114" s="75" t="s">
        <v>256</v>
      </c>
      <c r="C114" s="60" t="s">
        <v>100</v>
      </c>
      <c r="D114" s="84">
        <f>'Details of IIA''s analysis'!D843</f>
        <v>0</v>
      </c>
      <c r="E114" s="63">
        <v>6.0</v>
      </c>
      <c r="F114" s="56">
        <f t="shared" si="2"/>
        <v>0</v>
      </c>
      <c r="G114" s="4" t="s">
        <v>56</v>
      </c>
      <c r="H114" s="63">
        <v>0.748</v>
      </c>
      <c r="I114" s="65">
        <v>38275.0</v>
      </c>
      <c r="J114" s="76">
        <v>40373.0</v>
      </c>
      <c r="K114" s="4" t="s">
        <v>59</v>
      </c>
      <c r="L114" s="4" t="s">
        <v>59</v>
      </c>
      <c r="N114" s="24"/>
    </row>
    <row r="115" hidden="1">
      <c r="A115" s="83">
        <v>4.0</v>
      </c>
      <c r="B115" s="6" t="s">
        <v>512</v>
      </c>
      <c r="C115" s="60" t="s">
        <v>100</v>
      </c>
      <c r="D115" s="88">
        <f>'Details of IIA''s analysis'!D833</f>
        <v>0</v>
      </c>
      <c r="E115" s="63">
        <v>6.0</v>
      </c>
      <c r="F115" s="56">
        <f t="shared" si="2"/>
        <v>0</v>
      </c>
      <c r="G115" s="4" t="s">
        <v>94</v>
      </c>
      <c r="H115" s="63">
        <v>0.739</v>
      </c>
      <c r="I115" s="65">
        <v>39399.0</v>
      </c>
      <c r="J115" s="76">
        <v>40418.0</v>
      </c>
      <c r="K115" s="4" t="s">
        <v>59</v>
      </c>
      <c r="L115" s="4" t="s">
        <v>59</v>
      </c>
      <c r="N115" s="24"/>
    </row>
    <row r="116" hidden="1">
      <c r="A116" s="83">
        <v>5.0</v>
      </c>
      <c r="B116" s="6" t="s">
        <v>514</v>
      </c>
      <c r="C116" s="60" t="s">
        <v>100</v>
      </c>
      <c r="D116" s="88">
        <f>'Details of IIA''s analysis'!D843</f>
        <v>0</v>
      </c>
      <c r="E116" s="63">
        <v>6.0</v>
      </c>
      <c r="F116" s="56">
        <f t="shared" si="2"/>
        <v>0</v>
      </c>
      <c r="G116" s="4" t="s">
        <v>94</v>
      </c>
      <c r="H116" s="63">
        <v>0.748</v>
      </c>
      <c r="I116" s="65">
        <v>38275.0</v>
      </c>
      <c r="J116" s="76">
        <v>40373.0</v>
      </c>
      <c r="K116" s="4" t="s">
        <v>59</v>
      </c>
      <c r="L116" s="4" t="s">
        <v>59</v>
      </c>
      <c r="N116" s="24"/>
    </row>
    <row r="117" hidden="1">
      <c r="A117" s="83">
        <v>6.0</v>
      </c>
      <c r="B117" s="228" t="s">
        <v>117</v>
      </c>
      <c r="C117" s="164" t="s">
        <v>100</v>
      </c>
      <c r="D117" s="201">
        <f>'Details of IIA''s analysis'!D853</f>
        <v>0</v>
      </c>
      <c r="E117" s="281">
        <v>6.0</v>
      </c>
      <c r="F117" s="56">
        <f t="shared" si="2"/>
        <v>0</v>
      </c>
      <c r="G117" s="169" t="s">
        <v>94</v>
      </c>
      <c r="H117" s="281">
        <v>0.636</v>
      </c>
      <c r="I117" s="282">
        <v>38519.0</v>
      </c>
      <c r="J117" s="231">
        <v>40139.0</v>
      </c>
      <c r="K117" s="169" t="s">
        <v>59</v>
      </c>
      <c r="L117" s="169" t="s">
        <v>59</v>
      </c>
      <c r="N117" s="24"/>
    </row>
    <row r="118" hidden="1">
      <c r="A118" s="83">
        <v>7.0</v>
      </c>
      <c r="B118" s="228" t="s">
        <v>209</v>
      </c>
      <c r="C118" s="164" t="s">
        <v>100</v>
      </c>
      <c r="D118" s="201">
        <f>'Details of IIA''s analysis'!D863</f>
        <v>0</v>
      </c>
      <c r="E118" s="281">
        <v>6.0</v>
      </c>
      <c r="F118" s="56">
        <f t="shared" si="2"/>
        <v>0</v>
      </c>
      <c r="G118" s="169" t="s">
        <v>109</v>
      </c>
      <c r="H118" s="281" t="s">
        <v>246</v>
      </c>
      <c r="I118" s="283">
        <v>37182.0</v>
      </c>
      <c r="J118" s="231">
        <v>39397.0</v>
      </c>
      <c r="K118" s="169" t="s">
        <v>59</v>
      </c>
      <c r="L118" s="169" t="s">
        <v>59</v>
      </c>
      <c r="N118" s="24"/>
    </row>
    <row r="119" hidden="1">
      <c r="A119" s="83">
        <v>8.0</v>
      </c>
      <c r="B119" s="228" t="s">
        <v>520</v>
      </c>
      <c r="C119" s="164" t="s">
        <v>100</v>
      </c>
      <c r="D119" s="201">
        <f>'Details of IIA''s analysis'!D873</f>
        <v>0</v>
      </c>
      <c r="E119" s="281">
        <v>6.0</v>
      </c>
      <c r="F119" s="56">
        <f t="shared" si="2"/>
        <v>0</v>
      </c>
      <c r="G119" s="169" t="s">
        <v>109</v>
      </c>
      <c r="H119" s="281">
        <v>0.405</v>
      </c>
      <c r="I119" s="283">
        <v>38462.0</v>
      </c>
      <c r="J119" s="231">
        <v>39367.0</v>
      </c>
      <c r="K119" s="169" t="s">
        <v>59</v>
      </c>
      <c r="L119" s="169" t="s">
        <v>59</v>
      </c>
      <c r="N119" s="24"/>
    </row>
    <row r="120" hidden="1">
      <c r="A120" s="83">
        <v>9.0</v>
      </c>
      <c r="B120" s="228" t="s">
        <v>522</v>
      </c>
      <c r="C120" s="164" t="s">
        <v>100</v>
      </c>
      <c r="D120" s="201">
        <f>'Details of IIA''s analysis'!D883</f>
        <v>0</v>
      </c>
      <c r="E120" s="281">
        <v>6.0</v>
      </c>
      <c r="F120" s="56">
        <f t="shared" si="2"/>
        <v>0</v>
      </c>
      <c r="G120" s="169" t="s">
        <v>109</v>
      </c>
      <c r="H120" s="281" t="s">
        <v>246</v>
      </c>
      <c r="I120" s="283">
        <v>36613.0</v>
      </c>
      <c r="J120" s="231">
        <v>39345.0</v>
      </c>
      <c r="K120" s="169" t="s">
        <v>59</v>
      </c>
      <c r="L120" s="169" t="s">
        <v>59</v>
      </c>
      <c r="N120" s="24"/>
    </row>
    <row r="121" hidden="1">
      <c r="A121" s="83">
        <v>10.0</v>
      </c>
      <c r="B121" s="228" t="s">
        <v>185</v>
      </c>
      <c r="C121" s="164" t="s">
        <v>100</v>
      </c>
      <c r="D121" s="201">
        <f>'Details of IIA''s analysis'!D893</f>
        <v>0</v>
      </c>
      <c r="E121" s="281">
        <v>6.0</v>
      </c>
      <c r="F121" s="56">
        <f t="shared" si="2"/>
        <v>0</v>
      </c>
      <c r="G121" s="169" t="s">
        <v>130</v>
      </c>
      <c r="H121" s="261">
        <v>0.609</v>
      </c>
      <c r="I121" s="283">
        <v>35135.0</v>
      </c>
      <c r="J121" s="231">
        <v>37406.0</v>
      </c>
      <c r="K121" s="169"/>
      <c r="L121" s="169"/>
      <c r="N121" s="24"/>
    </row>
    <row r="122" hidden="1">
      <c r="A122" s="83">
        <v>11.0</v>
      </c>
      <c r="B122" s="228" t="s">
        <v>495</v>
      </c>
      <c r="C122" s="164" t="s">
        <v>100</v>
      </c>
      <c r="D122" s="201">
        <f>'Details of IIA''s analysis'!D903</f>
        <v>0</v>
      </c>
      <c r="E122" s="281">
        <v>6.0</v>
      </c>
      <c r="F122" s="56">
        <f t="shared" si="2"/>
        <v>0</v>
      </c>
      <c r="G122" s="169" t="s">
        <v>130</v>
      </c>
      <c r="H122" s="281">
        <v>0.401</v>
      </c>
      <c r="I122" s="283">
        <v>36206.0</v>
      </c>
      <c r="J122" s="231">
        <v>37360.0</v>
      </c>
      <c r="K122" s="169"/>
      <c r="L122" s="169"/>
      <c r="N122" s="24"/>
    </row>
    <row r="123" hidden="1">
      <c r="A123" s="83">
        <v>12.0</v>
      </c>
      <c r="B123" s="228" t="s">
        <v>526</v>
      </c>
      <c r="C123" s="164" t="s">
        <v>100</v>
      </c>
      <c r="D123" s="201">
        <f>'Details of IIA''s analysis'!D913</f>
        <v>0</v>
      </c>
      <c r="E123" s="281">
        <v>6.0</v>
      </c>
      <c r="F123" s="56">
        <f t="shared" si="2"/>
        <v>0</v>
      </c>
      <c r="G123" s="169" t="s">
        <v>130</v>
      </c>
      <c r="H123" s="281">
        <v>0.595</v>
      </c>
      <c r="I123" s="283">
        <v>35775.0</v>
      </c>
      <c r="J123" s="231">
        <v>36996.0</v>
      </c>
      <c r="K123" s="169"/>
      <c r="L123" s="169"/>
      <c r="N123" s="24"/>
    </row>
    <row r="124">
      <c r="A124" s="25" t="s">
        <v>446</v>
      </c>
      <c r="B124" s="81"/>
      <c r="C124" s="43"/>
      <c r="D124" s="82">
        <f t="shared" ref="D124:E124" si="10">D125+D126+D127+D128+D129+D130+D131+D132+D133+D134+D135+D136</f>
        <v>1</v>
      </c>
      <c r="E124" s="82">
        <f t="shared" si="10"/>
        <v>72</v>
      </c>
      <c r="F124" s="37">
        <f t="shared" si="2"/>
        <v>1.388888889</v>
      </c>
      <c r="G124" s="44"/>
      <c r="H124" s="40"/>
      <c r="I124" s="40"/>
      <c r="J124" s="41"/>
      <c r="K124" s="44"/>
      <c r="L124" s="43"/>
      <c r="M124" s="44"/>
      <c r="N124" s="292" t="s">
        <v>538</v>
      </c>
      <c r="O124" s="47"/>
      <c r="P124" s="47"/>
      <c r="Q124" s="47"/>
      <c r="R124" s="47"/>
      <c r="S124" s="47"/>
      <c r="T124" s="47"/>
      <c r="U124" s="47"/>
      <c r="V124" s="47"/>
      <c r="W124" s="47"/>
      <c r="X124" s="47"/>
      <c r="Y124" s="47"/>
      <c r="Z124" s="47"/>
      <c r="AA124" s="47"/>
      <c r="AB124" s="47"/>
      <c r="AC124" s="47"/>
      <c r="AD124" s="47"/>
    </row>
    <row r="125">
      <c r="A125" s="83">
        <v>1.0</v>
      </c>
      <c r="B125" s="75" t="s">
        <v>542</v>
      </c>
      <c r="C125" s="60" t="s">
        <v>100</v>
      </c>
      <c r="D125" s="84">
        <f>'Details of IIA''s analysis'!D924</f>
        <v>0</v>
      </c>
      <c r="E125" s="63">
        <v>6.0</v>
      </c>
      <c r="F125" s="56">
        <f t="shared" si="2"/>
        <v>0</v>
      </c>
      <c r="G125" s="4" t="s">
        <v>56</v>
      </c>
      <c r="H125" s="63">
        <v>0.679</v>
      </c>
      <c r="I125" s="65">
        <v>37328.0</v>
      </c>
      <c r="J125" s="76">
        <v>39822.0</v>
      </c>
      <c r="K125" s="4" t="s">
        <v>59</v>
      </c>
      <c r="L125" s="4" t="s">
        <v>59</v>
      </c>
      <c r="N125" s="24"/>
    </row>
    <row r="126">
      <c r="A126" s="83">
        <v>2.0</v>
      </c>
      <c r="B126" s="75" t="s">
        <v>454</v>
      </c>
      <c r="C126" s="60" t="s">
        <v>100</v>
      </c>
      <c r="D126" s="84">
        <f>'Details of IIA''s analysis'!D934</f>
        <v>0</v>
      </c>
      <c r="E126" s="63">
        <v>6.0</v>
      </c>
      <c r="F126" s="56">
        <f t="shared" si="2"/>
        <v>0</v>
      </c>
      <c r="G126" s="4" t="s">
        <v>56</v>
      </c>
      <c r="H126" s="63">
        <v>0.556</v>
      </c>
      <c r="I126" s="65">
        <v>39198.0</v>
      </c>
      <c r="J126" s="76">
        <v>39548.0</v>
      </c>
      <c r="K126" s="4" t="s">
        <v>59</v>
      </c>
      <c r="L126" s="4" t="s">
        <v>59</v>
      </c>
      <c r="N126" s="24"/>
    </row>
    <row r="127">
      <c r="A127" s="83">
        <v>3.0</v>
      </c>
      <c r="B127" s="75" t="s">
        <v>185</v>
      </c>
      <c r="C127" s="60" t="s">
        <v>100</v>
      </c>
      <c r="D127" s="114">
        <f>'Details of IIA''s analysis'!D944</f>
        <v>0</v>
      </c>
      <c r="E127" s="63">
        <v>6.0</v>
      </c>
      <c r="F127" s="56">
        <f t="shared" si="2"/>
        <v>0</v>
      </c>
      <c r="G127" s="4" t="s">
        <v>56</v>
      </c>
      <c r="H127" s="63">
        <v>0.644</v>
      </c>
      <c r="I127" s="65">
        <v>36576.0</v>
      </c>
      <c r="J127" s="76">
        <v>39346.0</v>
      </c>
      <c r="K127" s="4" t="s">
        <v>59</v>
      </c>
      <c r="L127" s="60" t="s">
        <v>192</v>
      </c>
      <c r="N127" s="24"/>
    </row>
    <row r="128" hidden="1">
      <c r="A128" s="83">
        <v>4.0</v>
      </c>
      <c r="B128" s="6" t="s">
        <v>555</v>
      </c>
      <c r="C128" s="60" t="s">
        <v>100</v>
      </c>
      <c r="D128" s="201">
        <f>'Details of IIA''s analysis'!D924</f>
        <v>0</v>
      </c>
      <c r="E128" s="63">
        <v>6.0</v>
      </c>
      <c r="F128" s="56">
        <f t="shared" si="2"/>
        <v>0</v>
      </c>
      <c r="G128" s="4" t="s">
        <v>94</v>
      </c>
      <c r="H128" s="63">
        <v>0.679</v>
      </c>
      <c r="I128" s="78">
        <v>37328.0</v>
      </c>
      <c r="J128" s="67">
        <v>39822.0</v>
      </c>
      <c r="K128" s="4"/>
      <c r="L128" s="60"/>
      <c r="N128" s="24"/>
    </row>
    <row r="129" hidden="1">
      <c r="A129" s="83">
        <v>5.0</v>
      </c>
      <c r="B129" s="6" t="s">
        <v>559</v>
      </c>
      <c r="C129" s="60" t="s">
        <v>100</v>
      </c>
      <c r="D129" s="201">
        <f>'Details of IIA''s analysis'!D934</f>
        <v>0</v>
      </c>
      <c r="E129" s="63">
        <v>6.0</v>
      </c>
      <c r="F129" s="56">
        <f t="shared" si="2"/>
        <v>0</v>
      </c>
      <c r="G129" s="4" t="s">
        <v>94</v>
      </c>
      <c r="H129" s="63">
        <v>0.556</v>
      </c>
      <c r="I129" s="78">
        <v>39198.0</v>
      </c>
      <c r="J129" s="67">
        <v>39548.0</v>
      </c>
      <c r="K129" s="4"/>
      <c r="L129" s="60"/>
      <c r="N129" s="24"/>
    </row>
    <row r="130" hidden="1">
      <c r="A130" s="83">
        <v>6.0</v>
      </c>
      <c r="B130" s="6" t="s">
        <v>561</v>
      </c>
      <c r="C130" s="60" t="s">
        <v>100</v>
      </c>
      <c r="D130" s="201">
        <f>'Details of IIA''s analysis'!D944</f>
        <v>0</v>
      </c>
      <c r="E130" s="63">
        <v>6.0</v>
      </c>
      <c r="F130" s="56">
        <f t="shared" si="2"/>
        <v>0</v>
      </c>
      <c r="G130" s="169" t="s">
        <v>94</v>
      </c>
      <c r="H130" s="63">
        <v>0.644</v>
      </c>
      <c r="I130" s="78">
        <v>36576.0</v>
      </c>
      <c r="J130" s="67">
        <v>39346.0</v>
      </c>
      <c r="K130" s="4"/>
      <c r="L130" s="60"/>
      <c r="N130" s="24"/>
    </row>
    <row r="131" hidden="1">
      <c r="A131" s="83">
        <v>7.0</v>
      </c>
      <c r="B131" s="6" t="s">
        <v>561</v>
      </c>
      <c r="C131" s="60" t="s">
        <v>100</v>
      </c>
      <c r="D131" s="201">
        <f>'Details of IIA''s analysis'!D944</f>
        <v>0</v>
      </c>
      <c r="E131" s="63">
        <v>6.0</v>
      </c>
      <c r="F131" s="56">
        <f t="shared" si="2"/>
        <v>0</v>
      </c>
      <c r="G131" s="169" t="s">
        <v>109</v>
      </c>
      <c r="H131" s="63">
        <v>0.644</v>
      </c>
      <c r="I131" s="78">
        <v>36576.0</v>
      </c>
      <c r="J131" s="67">
        <v>39346.0</v>
      </c>
      <c r="K131" s="4"/>
      <c r="L131" s="60"/>
      <c r="N131" s="24"/>
    </row>
    <row r="132" hidden="1">
      <c r="A132" s="83">
        <v>8.0</v>
      </c>
      <c r="B132" s="6" t="s">
        <v>209</v>
      </c>
      <c r="C132" s="60" t="s">
        <v>100</v>
      </c>
      <c r="D132" s="201">
        <f>'Details of IIA''s analysis'!D954</f>
        <v>0</v>
      </c>
      <c r="E132" s="63">
        <v>6.0</v>
      </c>
      <c r="F132" s="56">
        <f t="shared" si="2"/>
        <v>0</v>
      </c>
      <c r="G132" s="169" t="s">
        <v>109</v>
      </c>
      <c r="H132" s="63" t="s">
        <v>246</v>
      </c>
      <c r="I132" s="78">
        <v>36873.0</v>
      </c>
      <c r="J132" s="67">
        <v>39248.0</v>
      </c>
      <c r="K132" s="4" t="s">
        <v>59</v>
      </c>
      <c r="L132" s="60" t="s">
        <v>59</v>
      </c>
      <c r="N132" s="24"/>
    </row>
    <row r="133" hidden="1">
      <c r="A133" s="83">
        <v>9.0</v>
      </c>
      <c r="B133" s="6" t="s">
        <v>366</v>
      </c>
      <c r="C133" s="60" t="s">
        <v>100</v>
      </c>
      <c r="D133" s="201">
        <f>'Details of IIA''s analysis'!D964</f>
        <v>0</v>
      </c>
      <c r="E133" s="63">
        <v>6.0</v>
      </c>
      <c r="F133" s="56">
        <f t="shared" si="2"/>
        <v>0</v>
      </c>
      <c r="G133" s="169" t="s">
        <v>109</v>
      </c>
      <c r="H133" s="63">
        <v>0.733</v>
      </c>
      <c r="I133" s="78">
        <v>38404.0</v>
      </c>
      <c r="J133" s="67">
        <v>39121.0</v>
      </c>
      <c r="K133" s="4" t="s">
        <v>59</v>
      </c>
      <c r="L133" s="60" t="s">
        <v>59</v>
      </c>
      <c r="N133" s="24"/>
    </row>
    <row r="134" hidden="1">
      <c r="A134" s="83">
        <v>10.0</v>
      </c>
      <c r="B134" s="6" t="s">
        <v>106</v>
      </c>
      <c r="C134" s="60" t="s">
        <v>100</v>
      </c>
      <c r="D134" s="201">
        <f>'Details of IIA''s analysis'!D974</f>
        <v>1</v>
      </c>
      <c r="E134" s="63">
        <v>6.0</v>
      </c>
      <c r="F134" s="56">
        <f t="shared" si="2"/>
        <v>16.66666667</v>
      </c>
      <c r="G134" s="169" t="s">
        <v>130</v>
      </c>
      <c r="H134" s="222">
        <v>0.7</v>
      </c>
      <c r="I134" s="78">
        <v>36860.0</v>
      </c>
      <c r="J134" s="67">
        <v>37525.0</v>
      </c>
      <c r="K134" s="4"/>
      <c r="L134" s="60"/>
      <c r="N134" s="24"/>
    </row>
    <row r="135" hidden="1">
      <c r="A135" s="83">
        <v>11.0</v>
      </c>
      <c r="B135" s="6" t="s">
        <v>97</v>
      </c>
      <c r="C135" s="60" t="s">
        <v>100</v>
      </c>
      <c r="D135" s="201">
        <f>'Details of IIA''s analysis'!D984</f>
        <v>0</v>
      </c>
      <c r="E135" s="63">
        <v>6.0</v>
      </c>
      <c r="F135" s="56">
        <f t="shared" si="2"/>
        <v>0</v>
      </c>
      <c r="G135" s="169" t="s">
        <v>130</v>
      </c>
      <c r="H135" s="63">
        <v>0.653</v>
      </c>
      <c r="I135" s="78">
        <v>36545.0</v>
      </c>
      <c r="J135" s="67">
        <v>37219.0</v>
      </c>
      <c r="K135" s="4"/>
      <c r="L135" s="60"/>
      <c r="N135" s="24"/>
    </row>
    <row r="136" hidden="1">
      <c r="A136" s="83">
        <v>12.0</v>
      </c>
      <c r="B136" s="6" t="s">
        <v>584</v>
      </c>
      <c r="C136" s="60" t="s">
        <v>100</v>
      </c>
      <c r="D136" s="201">
        <f>'Details of IIA''s analysis'!D994</f>
        <v>0</v>
      </c>
      <c r="E136" s="63">
        <v>6.0</v>
      </c>
      <c r="F136" s="56">
        <f t="shared" si="2"/>
        <v>0</v>
      </c>
      <c r="G136" s="169" t="s">
        <v>130</v>
      </c>
      <c r="H136" s="63">
        <v>0.641</v>
      </c>
      <c r="I136" s="78">
        <v>36118.0</v>
      </c>
      <c r="J136" s="67">
        <v>37139.0</v>
      </c>
      <c r="K136" s="4"/>
      <c r="L136" s="60"/>
      <c r="N136" s="24"/>
    </row>
    <row r="137">
      <c r="A137" s="25" t="s">
        <v>476</v>
      </c>
      <c r="B137" s="81"/>
      <c r="C137" s="43"/>
      <c r="D137" s="82">
        <f t="shared" ref="D137:E137" si="11">D138+D139+D140+D141+D142+D143+D144+D146+D145+D147+D148+D149</f>
        <v>15</v>
      </c>
      <c r="E137" s="82">
        <f t="shared" si="11"/>
        <v>72</v>
      </c>
      <c r="F137" s="37">
        <f t="shared" si="2"/>
        <v>20.83333333</v>
      </c>
      <c r="G137" s="44"/>
      <c r="H137" s="40"/>
      <c r="I137" s="40"/>
      <c r="J137" s="41"/>
      <c r="K137" s="44"/>
      <c r="L137" s="43"/>
      <c r="M137" s="47"/>
      <c r="N137" s="109"/>
      <c r="O137" s="47"/>
      <c r="P137" s="47"/>
      <c r="Q137" s="47"/>
      <c r="R137" s="47"/>
      <c r="S137" s="47"/>
      <c r="T137" s="47"/>
      <c r="U137" s="47"/>
      <c r="V137" s="47"/>
      <c r="W137" s="47"/>
      <c r="X137" s="47"/>
      <c r="Y137" s="47"/>
      <c r="Z137" s="47"/>
      <c r="AA137" s="47"/>
      <c r="AB137" s="47"/>
      <c r="AC137" s="47"/>
      <c r="AD137" s="47"/>
    </row>
    <row r="138">
      <c r="A138" s="83">
        <v>1.0</v>
      </c>
      <c r="B138" s="75" t="s">
        <v>366</v>
      </c>
      <c r="C138" s="60" t="s">
        <v>100</v>
      </c>
      <c r="D138" s="62">
        <f>'Details of IIA''s analysis'!D1005</f>
        <v>0</v>
      </c>
      <c r="E138" s="63">
        <v>6.0</v>
      </c>
      <c r="F138" s="56">
        <f t="shared" si="2"/>
        <v>0</v>
      </c>
      <c r="G138" s="4" t="s">
        <v>56</v>
      </c>
      <c r="H138" s="63">
        <v>0.739</v>
      </c>
      <c r="I138" s="65">
        <v>39247.0</v>
      </c>
      <c r="J138" s="76">
        <v>39516.0</v>
      </c>
      <c r="K138" s="4" t="s">
        <v>59</v>
      </c>
      <c r="L138" s="225" t="s">
        <v>62</v>
      </c>
      <c r="N138" s="24"/>
    </row>
    <row r="139">
      <c r="A139" s="83">
        <v>2.0</v>
      </c>
      <c r="B139" s="75" t="s">
        <v>333</v>
      </c>
      <c r="C139" s="60" t="s">
        <v>100</v>
      </c>
      <c r="D139" s="62">
        <f>'Details of IIA''s analysis'!D1015</f>
        <v>0</v>
      </c>
      <c r="E139" s="63">
        <v>6.0</v>
      </c>
      <c r="F139" s="56">
        <f t="shared" si="2"/>
        <v>0</v>
      </c>
      <c r="G139" s="4" t="s">
        <v>56</v>
      </c>
      <c r="H139" s="63">
        <v>0.719</v>
      </c>
      <c r="I139" s="65">
        <v>39220.0</v>
      </c>
      <c r="J139" s="76">
        <v>39504.0</v>
      </c>
      <c r="K139" s="4" t="s">
        <v>59</v>
      </c>
      <c r="L139" s="4" t="s">
        <v>59</v>
      </c>
      <c r="N139" s="24"/>
    </row>
    <row r="140">
      <c r="A140" s="83">
        <v>3.0</v>
      </c>
      <c r="B140" s="75" t="s">
        <v>265</v>
      </c>
      <c r="C140" s="60" t="s">
        <v>100</v>
      </c>
      <c r="D140" s="62">
        <f>'Details of IIA''s analysis'!D1025</f>
        <v>2</v>
      </c>
      <c r="E140" s="63">
        <v>6.0</v>
      </c>
      <c r="F140" s="56">
        <f t="shared" si="2"/>
        <v>33.33333333</v>
      </c>
      <c r="G140" s="4" t="s">
        <v>56</v>
      </c>
      <c r="H140" s="63">
        <v>0.47</v>
      </c>
      <c r="I140" s="65">
        <v>38004.0</v>
      </c>
      <c r="J140" s="76">
        <v>38816.0</v>
      </c>
      <c r="K140" s="4" t="s">
        <v>59</v>
      </c>
      <c r="L140" s="4" t="s">
        <v>59</v>
      </c>
      <c r="N140" s="24"/>
    </row>
    <row r="141" hidden="1">
      <c r="A141" s="83">
        <v>4.0</v>
      </c>
      <c r="B141" s="6" t="s">
        <v>512</v>
      </c>
      <c r="C141" s="60" t="s">
        <v>100</v>
      </c>
      <c r="D141" s="62">
        <f>'Details of IIA''s analysis'!D1005</f>
        <v>0</v>
      </c>
      <c r="E141" s="63">
        <v>6.0</v>
      </c>
      <c r="F141" s="56">
        <f t="shared" si="2"/>
        <v>0</v>
      </c>
      <c r="G141" s="4" t="s">
        <v>94</v>
      </c>
      <c r="H141" s="134">
        <v>0.739</v>
      </c>
      <c r="I141" s="78">
        <v>39247.0</v>
      </c>
      <c r="J141" s="67">
        <v>39516.0</v>
      </c>
      <c r="K141" s="4"/>
      <c r="L141" s="4"/>
      <c r="N141" s="24"/>
    </row>
    <row r="142" hidden="1">
      <c r="A142" s="83">
        <v>5.0</v>
      </c>
      <c r="B142" s="6" t="s">
        <v>350</v>
      </c>
      <c r="C142" s="60" t="s">
        <v>100</v>
      </c>
      <c r="D142" s="62">
        <f>'Details of IIA''s analysis'!D1015</f>
        <v>0</v>
      </c>
      <c r="E142" s="63">
        <v>6.0</v>
      </c>
      <c r="F142" s="56">
        <f t="shared" si="2"/>
        <v>0</v>
      </c>
      <c r="G142" s="4" t="s">
        <v>94</v>
      </c>
      <c r="H142" s="63">
        <v>0.719</v>
      </c>
      <c r="I142" s="78">
        <v>39220.0</v>
      </c>
      <c r="J142" s="67">
        <v>39504.0</v>
      </c>
      <c r="K142" s="4"/>
      <c r="L142" s="4"/>
      <c r="N142" s="24"/>
    </row>
    <row r="143" hidden="1">
      <c r="A143" s="83">
        <v>6.0</v>
      </c>
      <c r="B143" s="6" t="s">
        <v>605</v>
      </c>
      <c r="C143" s="60" t="s">
        <v>100</v>
      </c>
      <c r="D143" s="62">
        <f>'Details of IIA''s analysis'!D1025</f>
        <v>2</v>
      </c>
      <c r="E143" s="63">
        <v>6.0</v>
      </c>
      <c r="F143" s="56">
        <f t="shared" si="2"/>
        <v>33.33333333</v>
      </c>
      <c r="G143" s="169" t="s">
        <v>94</v>
      </c>
      <c r="H143" s="63">
        <v>0.47</v>
      </c>
      <c r="I143" s="78">
        <v>38004.0</v>
      </c>
      <c r="J143" s="67">
        <v>38816.0</v>
      </c>
      <c r="K143" s="4"/>
      <c r="L143" s="4"/>
      <c r="N143" s="24"/>
    </row>
    <row r="144" hidden="1">
      <c r="A144" s="83">
        <v>7.0</v>
      </c>
      <c r="B144" s="6" t="s">
        <v>605</v>
      </c>
      <c r="C144" s="60" t="s">
        <v>100</v>
      </c>
      <c r="D144" s="62">
        <f>'Details of IIA''s analysis'!D1025</f>
        <v>2</v>
      </c>
      <c r="E144" s="63">
        <v>6.0</v>
      </c>
      <c r="F144" s="56">
        <f t="shared" si="2"/>
        <v>33.33333333</v>
      </c>
      <c r="G144" s="169" t="s">
        <v>109</v>
      </c>
      <c r="H144" s="63">
        <v>0.47</v>
      </c>
      <c r="I144" s="78">
        <v>38004.0</v>
      </c>
      <c r="J144" s="67">
        <v>38816.0</v>
      </c>
      <c r="K144" s="4"/>
      <c r="L144" s="4"/>
      <c r="N144" s="24"/>
    </row>
    <row r="145" hidden="1">
      <c r="A145" s="83">
        <v>8.0</v>
      </c>
      <c r="B145" s="6" t="s">
        <v>209</v>
      </c>
      <c r="C145" s="60" t="s">
        <v>100</v>
      </c>
      <c r="D145" s="62">
        <f>'Details of IIA''s analysis'!D1035</f>
        <v>2</v>
      </c>
      <c r="E145" s="63">
        <v>6.0</v>
      </c>
      <c r="F145" s="56">
        <f t="shared" si="2"/>
        <v>33.33333333</v>
      </c>
      <c r="G145" s="169" t="s">
        <v>109</v>
      </c>
      <c r="H145" s="63" t="s">
        <v>246</v>
      </c>
      <c r="I145" s="78">
        <v>37525.0</v>
      </c>
      <c r="J145" s="67">
        <v>38595.0</v>
      </c>
      <c r="K145" s="4" t="s">
        <v>59</v>
      </c>
      <c r="L145" s="4" t="s">
        <v>59</v>
      </c>
      <c r="N145" s="24"/>
    </row>
    <row r="146" hidden="1">
      <c r="A146" s="83">
        <v>9.0</v>
      </c>
      <c r="B146" s="6" t="s">
        <v>290</v>
      </c>
      <c r="C146" s="60" t="s">
        <v>100</v>
      </c>
      <c r="D146" s="62">
        <f>'Details of IIA''s analysis'!D1045</f>
        <v>2</v>
      </c>
      <c r="E146" s="63">
        <v>6.0</v>
      </c>
      <c r="F146" s="56">
        <f t="shared" si="2"/>
        <v>33.33333333</v>
      </c>
      <c r="G146" s="169" t="s">
        <v>109</v>
      </c>
      <c r="H146" s="63"/>
      <c r="I146" s="78">
        <v>37062.0</v>
      </c>
      <c r="J146" s="67">
        <v>38441.0</v>
      </c>
      <c r="K146" s="4" t="s">
        <v>59</v>
      </c>
      <c r="L146" s="4" t="s">
        <v>59</v>
      </c>
      <c r="N146" s="24"/>
    </row>
    <row r="147" hidden="1">
      <c r="A147" s="83">
        <v>10.0</v>
      </c>
      <c r="B147" s="6" t="s">
        <v>617</v>
      </c>
      <c r="C147" s="60" t="s">
        <v>100</v>
      </c>
      <c r="D147" s="62">
        <f>'Details of IIA''s analysis'!D1055</f>
        <v>2</v>
      </c>
      <c r="E147" s="63">
        <v>6.0</v>
      </c>
      <c r="F147" s="56">
        <f t="shared" si="2"/>
        <v>33.33333333</v>
      </c>
      <c r="G147" s="169" t="s">
        <v>130</v>
      </c>
      <c r="H147" s="63">
        <v>0.679</v>
      </c>
      <c r="I147" s="78">
        <v>36455.0</v>
      </c>
      <c r="J147" s="67">
        <v>37949.0</v>
      </c>
      <c r="K147" s="4"/>
      <c r="L147" s="4"/>
      <c r="N147" s="24"/>
    </row>
    <row r="148" hidden="1">
      <c r="A148" s="83">
        <v>11.0</v>
      </c>
      <c r="B148" s="6" t="s">
        <v>618</v>
      </c>
      <c r="C148" s="60" t="s">
        <v>100</v>
      </c>
      <c r="D148" s="62">
        <f>'Details of IIA''s analysis'!D1065</f>
        <v>2</v>
      </c>
      <c r="E148" s="63">
        <v>6.0</v>
      </c>
      <c r="F148" s="56">
        <f t="shared" si="2"/>
        <v>33.33333333</v>
      </c>
      <c r="G148" s="169" t="s">
        <v>130</v>
      </c>
      <c r="H148" s="63">
        <v>0.607</v>
      </c>
      <c r="I148" s="78">
        <v>37557.0</v>
      </c>
      <c r="J148" s="67">
        <v>37683.0</v>
      </c>
      <c r="K148" s="4"/>
      <c r="L148" s="4"/>
      <c r="N148" s="24"/>
    </row>
    <row r="149" hidden="1">
      <c r="A149" s="83">
        <v>12.0</v>
      </c>
      <c r="B149" s="6" t="s">
        <v>307</v>
      </c>
      <c r="C149" s="60" t="s">
        <v>100</v>
      </c>
      <c r="D149" s="62">
        <v>1.0</v>
      </c>
      <c r="E149" s="63">
        <v>6.0</v>
      </c>
      <c r="F149" s="56">
        <f t="shared" si="2"/>
        <v>16.66666667</v>
      </c>
      <c r="G149" s="169" t="s">
        <v>130</v>
      </c>
      <c r="H149" s="63" t="s">
        <v>213</v>
      </c>
      <c r="I149" s="78">
        <v>37064.0</v>
      </c>
      <c r="J149" s="67">
        <v>37460.0</v>
      </c>
      <c r="K149" s="4"/>
      <c r="L149" s="4"/>
      <c r="N149" s="24"/>
    </row>
    <row r="150">
      <c r="A150" s="25" t="s">
        <v>507</v>
      </c>
      <c r="B150" s="81"/>
      <c r="C150" s="43"/>
      <c r="D150" s="82" t="s">
        <v>44</v>
      </c>
      <c r="E150" s="303" t="s">
        <v>44</v>
      </c>
      <c r="F150" s="304" t="s">
        <v>44</v>
      </c>
      <c r="G150" s="44"/>
      <c r="H150" s="40"/>
      <c r="I150" s="40"/>
      <c r="J150" s="41"/>
      <c r="K150" s="44"/>
      <c r="L150" s="43"/>
      <c r="M150" s="44"/>
      <c r="N150" s="46" t="s">
        <v>625</v>
      </c>
      <c r="O150" s="47"/>
      <c r="P150" s="47"/>
      <c r="Q150" s="47"/>
      <c r="R150" s="47"/>
      <c r="S150" s="47"/>
      <c r="T150" s="47"/>
      <c r="U150" s="47"/>
      <c r="V150" s="47"/>
      <c r="W150" s="47"/>
      <c r="X150" s="47"/>
      <c r="Y150" s="47"/>
      <c r="Z150" s="47"/>
      <c r="AA150" s="47"/>
      <c r="AB150" s="47"/>
      <c r="AC150" s="47"/>
      <c r="AD150" s="47"/>
    </row>
    <row r="151">
      <c r="A151" s="307" t="s">
        <v>246</v>
      </c>
      <c r="B151" s="308"/>
      <c r="C151" s="309"/>
      <c r="D151" s="311" t="s">
        <v>44</v>
      </c>
      <c r="E151" s="307" t="s">
        <v>44</v>
      </c>
      <c r="F151" s="56"/>
      <c r="G151" s="312"/>
      <c r="H151" s="313"/>
      <c r="I151" s="313"/>
      <c r="J151" s="314"/>
      <c r="K151" s="312"/>
      <c r="L151" s="312"/>
      <c r="M151" s="22"/>
      <c r="N151" s="24"/>
    </row>
    <row r="152">
      <c r="A152" s="25" t="s">
        <v>515</v>
      </c>
      <c r="B152" s="81"/>
      <c r="C152" s="43"/>
      <c r="D152" s="82">
        <f t="shared" ref="D152:E152" si="12">D153+D154+D155+D156+D157+D158+D159+D160+D161+D162+D163+D164</f>
        <v>6</v>
      </c>
      <c r="E152" s="82">
        <f t="shared" si="12"/>
        <v>72</v>
      </c>
      <c r="F152" s="37">
        <f t="shared" ref="F152:F200" si="13">(D152/E152)*100</f>
        <v>8.333333333</v>
      </c>
      <c r="G152" s="47"/>
      <c r="H152" s="40"/>
      <c r="I152" s="40"/>
      <c r="J152" s="41"/>
      <c r="K152" s="47"/>
      <c r="L152" s="43"/>
      <c r="M152" s="44"/>
      <c r="N152" s="46" t="s">
        <v>640</v>
      </c>
      <c r="O152" s="47"/>
      <c r="P152" s="47"/>
      <c r="Q152" s="47"/>
      <c r="R152" s="47"/>
      <c r="S152" s="47"/>
      <c r="T152" s="47"/>
      <c r="U152" s="47"/>
      <c r="V152" s="47"/>
      <c r="W152" s="47"/>
      <c r="X152" s="47"/>
      <c r="Y152" s="47"/>
      <c r="Z152" s="47"/>
      <c r="AA152" s="47"/>
      <c r="AB152" s="47"/>
      <c r="AC152" s="47"/>
      <c r="AD152" s="47"/>
    </row>
    <row r="153">
      <c r="A153" s="83">
        <v>1.0</v>
      </c>
      <c r="B153" s="50" t="s">
        <v>467</v>
      </c>
      <c r="C153" s="315" t="s">
        <v>100</v>
      </c>
      <c r="D153" s="62">
        <f>'Details of IIA''s analysis'!D1089</f>
        <v>0</v>
      </c>
      <c r="E153" s="317">
        <v>6.0</v>
      </c>
      <c r="F153" s="56">
        <f t="shared" si="13"/>
        <v>0</v>
      </c>
      <c r="G153" s="4" t="s">
        <v>56</v>
      </c>
      <c r="H153" s="317">
        <v>0.456</v>
      </c>
      <c r="I153" s="318">
        <v>37741.0</v>
      </c>
      <c r="J153" s="318">
        <v>41975.0</v>
      </c>
      <c r="K153" s="4"/>
      <c r="L153" s="60" t="s">
        <v>645</v>
      </c>
      <c r="M153" s="83"/>
      <c r="N153" s="24"/>
    </row>
    <row r="154">
      <c r="A154" s="83">
        <v>2.0</v>
      </c>
      <c r="B154" s="6" t="s">
        <v>646</v>
      </c>
      <c r="C154" s="60" t="s">
        <v>100</v>
      </c>
      <c r="D154" s="62">
        <f>'Details of IIA''s analysis'!D1099</f>
        <v>1</v>
      </c>
      <c r="E154" s="63">
        <v>6.0</v>
      </c>
      <c r="F154" s="56">
        <f t="shared" si="13"/>
        <v>16.66666667</v>
      </c>
      <c r="G154" s="4" t="s">
        <v>56</v>
      </c>
      <c r="H154" s="63">
        <v>0.625</v>
      </c>
      <c r="I154" s="314">
        <v>36356.0</v>
      </c>
      <c r="J154" s="319">
        <v>41455.0</v>
      </c>
      <c r="K154" s="4" t="s">
        <v>59</v>
      </c>
      <c r="L154" s="60" t="s">
        <v>652</v>
      </c>
      <c r="N154" s="24"/>
    </row>
    <row r="155">
      <c r="A155" s="83">
        <v>3.0</v>
      </c>
      <c r="B155" s="6" t="s">
        <v>653</v>
      </c>
      <c r="C155" s="60" t="s">
        <v>100</v>
      </c>
      <c r="D155" s="62">
        <f>'Details of IIA''s analysis'!D1109</f>
        <v>0</v>
      </c>
      <c r="E155" s="63">
        <v>6.0</v>
      </c>
      <c r="F155" s="56">
        <f t="shared" si="13"/>
        <v>0</v>
      </c>
      <c r="G155" s="4" t="s">
        <v>56</v>
      </c>
      <c r="H155" s="63">
        <v>0.366</v>
      </c>
      <c r="I155" s="314">
        <v>37861.0</v>
      </c>
      <c r="J155" s="319">
        <v>40989.0</v>
      </c>
      <c r="K155" s="4" t="s">
        <v>59</v>
      </c>
      <c r="L155" s="60" t="s">
        <v>645</v>
      </c>
      <c r="N155" s="24"/>
    </row>
    <row r="156" hidden="1">
      <c r="A156" s="142">
        <v>4.0</v>
      </c>
      <c r="B156" s="6" t="s">
        <v>657</v>
      </c>
      <c r="C156" s="60" t="s">
        <v>100</v>
      </c>
      <c r="D156" s="62">
        <f>'Details of IIA''s analysis'!D1099</f>
        <v>1</v>
      </c>
      <c r="E156" s="63">
        <v>6.0</v>
      </c>
      <c r="F156" s="56">
        <f t="shared" si="13"/>
        <v>16.66666667</v>
      </c>
      <c r="G156" s="4" t="s">
        <v>94</v>
      </c>
      <c r="H156" s="63">
        <v>0.625</v>
      </c>
      <c r="I156" s="322">
        <v>36356.0</v>
      </c>
      <c r="J156" s="319">
        <v>41455.0</v>
      </c>
      <c r="K156" s="4"/>
      <c r="L156" s="60"/>
      <c r="M156" s="22"/>
      <c r="N156" s="24"/>
    </row>
    <row r="157" hidden="1">
      <c r="A157" s="142">
        <v>5.0</v>
      </c>
      <c r="B157" s="6" t="s">
        <v>663</v>
      </c>
      <c r="C157" s="60" t="s">
        <v>100</v>
      </c>
      <c r="D157" s="62">
        <f>'Details of IIA''s analysis'!D1109</f>
        <v>0</v>
      </c>
      <c r="E157" s="63">
        <v>6.0</v>
      </c>
      <c r="F157" s="56">
        <f t="shared" si="13"/>
        <v>0</v>
      </c>
      <c r="G157" s="4" t="s">
        <v>94</v>
      </c>
      <c r="H157" s="63">
        <v>0.366</v>
      </c>
      <c r="I157" s="322">
        <v>37861.0</v>
      </c>
      <c r="J157" s="319">
        <v>40989.0</v>
      </c>
      <c r="K157" s="4"/>
      <c r="L157" s="60"/>
      <c r="M157" s="22"/>
      <c r="N157" s="24"/>
    </row>
    <row r="158" hidden="1">
      <c r="A158" s="142">
        <v>6.0</v>
      </c>
      <c r="B158" s="6" t="s">
        <v>304</v>
      </c>
      <c r="C158" s="60" t="s">
        <v>100</v>
      </c>
      <c r="D158" s="62">
        <f>'Details of IIA''s analysis'!D1119</f>
        <v>0</v>
      </c>
      <c r="E158" s="63">
        <v>6.0</v>
      </c>
      <c r="F158" s="56">
        <f t="shared" si="13"/>
        <v>0</v>
      </c>
      <c r="G158" s="169" t="s">
        <v>94</v>
      </c>
      <c r="H158" s="63">
        <v>0.756</v>
      </c>
      <c r="I158" s="314">
        <v>39850.0</v>
      </c>
      <c r="J158" s="319">
        <v>40463.0</v>
      </c>
      <c r="K158" s="4" t="s">
        <v>59</v>
      </c>
      <c r="L158" s="60" t="s">
        <v>645</v>
      </c>
      <c r="M158" s="22"/>
      <c r="N158" s="24"/>
    </row>
    <row r="159" hidden="1">
      <c r="A159" s="142">
        <v>7.0</v>
      </c>
      <c r="B159" s="6" t="s">
        <v>670</v>
      </c>
      <c r="C159" s="60" t="s">
        <v>100</v>
      </c>
      <c r="D159" s="62">
        <f>'Details of IIA''s analysis'!D1129</f>
        <v>0</v>
      </c>
      <c r="E159" s="63">
        <v>6.0</v>
      </c>
      <c r="F159" s="56">
        <f t="shared" si="13"/>
        <v>0</v>
      </c>
      <c r="G159" s="169" t="s">
        <v>109</v>
      </c>
      <c r="H159" s="63" t="s">
        <v>213</v>
      </c>
      <c r="I159" s="322">
        <v>35621.0</v>
      </c>
      <c r="J159" s="319">
        <v>39223.0</v>
      </c>
      <c r="K159" s="4"/>
      <c r="L159" s="60"/>
      <c r="M159" s="22"/>
      <c r="N159" s="24"/>
    </row>
    <row r="160" hidden="1">
      <c r="A160" s="142">
        <v>8.0</v>
      </c>
      <c r="B160" s="6" t="s">
        <v>673</v>
      </c>
      <c r="C160" s="60" t="s">
        <v>100</v>
      </c>
      <c r="D160" s="62">
        <f>'Details of IIA''s analysis'!D1139</f>
        <v>0</v>
      </c>
      <c r="E160" s="63">
        <v>6.0</v>
      </c>
      <c r="F160" s="56">
        <f t="shared" si="13"/>
        <v>0</v>
      </c>
      <c r="G160" s="169" t="s">
        <v>109</v>
      </c>
      <c r="H160" s="63">
        <v>0.637</v>
      </c>
      <c r="I160" s="322">
        <v>36329.0</v>
      </c>
      <c r="J160" s="319">
        <v>38905.0</v>
      </c>
      <c r="K160" s="4"/>
      <c r="L160" s="60"/>
      <c r="M160" s="22"/>
      <c r="N160" s="24"/>
    </row>
    <row r="161" hidden="1">
      <c r="A161" s="142">
        <v>9.0</v>
      </c>
      <c r="B161" s="6" t="s">
        <v>487</v>
      </c>
      <c r="C161" s="60" t="s">
        <v>100</v>
      </c>
      <c r="D161" s="62">
        <v>2.0</v>
      </c>
      <c r="E161" s="63">
        <v>6.0</v>
      </c>
      <c r="F161" s="56">
        <f t="shared" si="13"/>
        <v>33.33333333</v>
      </c>
      <c r="G161" s="169" t="s">
        <v>109</v>
      </c>
      <c r="H161" s="63">
        <v>0.565</v>
      </c>
      <c r="I161" s="322">
        <v>38177.0</v>
      </c>
      <c r="J161" s="319">
        <v>38867.0</v>
      </c>
      <c r="K161" s="4"/>
      <c r="L161" s="60"/>
      <c r="M161" s="22"/>
      <c r="N161" s="24"/>
    </row>
    <row r="162" hidden="1">
      <c r="A162" s="142">
        <v>10.0</v>
      </c>
      <c r="B162" s="6" t="s">
        <v>484</v>
      </c>
      <c r="C162" s="60" t="s">
        <v>100</v>
      </c>
      <c r="D162" s="62">
        <f>'Details of IIA''s analysis'!D1159</f>
        <v>0</v>
      </c>
      <c r="E162" s="63">
        <v>6.0</v>
      </c>
      <c r="F162" s="56">
        <f t="shared" si="13"/>
        <v>0</v>
      </c>
      <c r="G162" s="169" t="s">
        <v>130</v>
      </c>
      <c r="H162" s="63">
        <v>0.28</v>
      </c>
      <c r="I162" s="322">
        <v>36143.0</v>
      </c>
      <c r="J162" s="319">
        <v>37942.0</v>
      </c>
      <c r="K162" s="4"/>
      <c r="L162" s="60"/>
      <c r="M162" s="22"/>
      <c r="N162" s="24"/>
    </row>
    <row r="163" hidden="1">
      <c r="A163" s="142">
        <v>11.0</v>
      </c>
      <c r="B163" s="6" t="s">
        <v>682</v>
      </c>
      <c r="C163" s="60" t="s">
        <v>100</v>
      </c>
      <c r="D163" s="62">
        <f>'Details of IIA''s analysis'!D1169</f>
        <v>2</v>
      </c>
      <c r="E163" s="63">
        <v>6.0</v>
      </c>
      <c r="F163" s="56">
        <f t="shared" si="13"/>
        <v>33.33333333</v>
      </c>
      <c r="G163" s="169" t="s">
        <v>130</v>
      </c>
      <c r="H163" s="63">
        <v>0.599</v>
      </c>
      <c r="I163" s="322">
        <v>37307.0</v>
      </c>
      <c r="J163" s="319">
        <v>37938.0</v>
      </c>
      <c r="K163" s="4"/>
      <c r="L163" s="60"/>
      <c r="M163" s="22"/>
      <c r="N163" s="24"/>
    </row>
    <row r="164" hidden="1">
      <c r="A164" s="142">
        <v>12.0</v>
      </c>
      <c r="B164" s="6" t="s">
        <v>199</v>
      </c>
      <c r="C164" s="60" t="s">
        <v>100</v>
      </c>
      <c r="D164" s="62">
        <f>'Details of IIA''s analysis'!D1179</f>
        <v>0</v>
      </c>
      <c r="E164" s="63">
        <v>6.0</v>
      </c>
      <c r="F164" s="56">
        <f t="shared" si="13"/>
        <v>0</v>
      </c>
      <c r="G164" s="169" t="s">
        <v>130</v>
      </c>
      <c r="H164" s="63">
        <v>0.66</v>
      </c>
      <c r="I164" s="322">
        <v>36229.0</v>
      </c>
      <c r="J164" s="319">
        <v>37841.0</v>
      </c>
      <c r="K164" s="4"/>
      <c r="L164" s="60"/>
      <c r="M164" s="22"/>
      <c r="N164" s="24"/>
    </row>
    <row r="165">
      <c r="A165" s="25" t="s">
        <v>551</v>
      </c>
      <c r="B165" s="81"/>
      <c r="C165" s="43"/>
      <c r="D165" s="82">
        <f t="shared" ref="D165:E165" si="14">D166+D167+D168+D174+D175+D176+D177+D178+D179+D180+D181+D182</f>
        <v>32</v>
      </c>
      <c r="E165" s="82">
        <f t="shared" si="14"/>
        <v>72</v>
      </c>
      <c r="F165" s="37">
        <f t="shared" si="13"/>
        <v>44.44444444</v>
      </c>
      <c r="G165" s="47"/>
      <c r="H165" s="40"/>
      <c r="I165" s="40"/>
      <c r="J165" s="41"/>
      <c r="K165" s="47"/>
      <c r="L165" s="43"/>
      <c r="M165" s="47"/>
      <c r="N165" s="109"/>
      <c r="O165" s="47"/>
      <c r="P165" s="47"/>
      <c r="Q165" s="47"/>
      <c r="R165" s="47"/>
      <c r="S165" s="47"/>
      <c r="T165" s="47"/>
      <c r="U165" s="47"/>
      <c r="V165" s="47"/>
      <c r="W165" s="47"/>
      <c r="X165" s="47"/>
      <c r="Y165" s="47"/>
      <c r="Z165" s="47"/>
      <c r="AA165" s="47"/>
      <c r="AB165" s="47"/>
      <c r="AC165" s="47"/>
      <c r="AD165" s="47"/>
    </row>
    <row r="166">
      <c r="A166" s="83">
        <v>1.0</v>
      </c>
      <c r="B166" s="6" t="s">
        <v>692</v>
      </c>
      <c r="C166" s="60" t="s">
        <v>100</v>
      </c>
      <c r="D166" s="84">
        <f>'Details of IIA''s analysis'!D1190</f>
        <v>3</v>
      </c>
      <c r="E166" s="63">
        <v>6.0</v>
      </c>
      <c r="F166" s="56">
        <f t="shared" si="13"/>
        <v>50</v>
      </c>
      <c r="G166" s="4" t="s">
        <v>56</v>
      </c>
      <c r="H166" s="63">
        <v>0.56</v>
      </c>
      <c r="I166" s="325">
        <v>42610.0</v>
      </c>
      <c r="J166" s="322">
        <v>42992.0</v>
      </c>
      <c r="K166" s="4" t="s">
        <v>59</v>
      </c>
      <c r="L166" s="4" t="s">
        <v>59</v>
      </c>
      <c r="M166" s="4" t="s">
        <v>696</v>
      </c>
      <c r="N166" s="24"/>
    </row>
    <row r="167">
      <c r="A167" s="83">
        <v>2.0</v>
      </c>
      <c r="B167" s="6" t="s">
        <v>697</v>
      </c>
      <c r="C167" s="60" t="s">
        <v>100</v>
      </c>
      <c r="D167" s="84">
        <f>'Details of IIA''s analysis'!D1199</f>
        <v>4</v>
      </c>
      <c r="E167" s="63">
        <v>6.0</v>
      </c>
      <c r="F167" s="56">
        <f t="shared" si="13"/>
        <v>66.66666667</v>
      </c>
      <c r="G167" s="4" t="s">
        <v>56</v>
      </c>
      <c r="H167" s="63">
        <v>0.795</v>
      </c>
      <c r="I167" s="325">
        <v>42030.0</v>
      </c>
      <c r="J167" s="322">
        <v>42839.0</v>
      </c>
      <c r="K167" s="4" t="s">
        <v>59</v>
      </c>
      <c r="L167" s="4" t="s">
        <v>59</v>
      </c>
      <c r="N167" s="24"/>
    </row>
    <row r="168">
      <c r="A168" s="83">
        <v>3.0</v>
      </c>
      <c r="B168" s="6" t="s">
        <v>271</v>
      </c>
      <c r="C168" s="60" t="s">
        <v>47</v>
      </c>
      <c r="D168" s="84">
        <f>'Details of IIA''s analysis'!D1209</f>
        <v>3</v>
      </c>
      <c r="E168" s="63">
        <v>6.0</v>
      </c>
      <c r="F168" s="56">
        <f t="shared" si="13"/>
        <v>50</v>
      </c>
      <c r="G168" s="4" t="s">
        <v>56</v>
      </c>
      <c r="H168" s="63">
        <v>0.735</v>
      </c>
      <c r="I168" s="325">
        <v>42045.0</v>
      </c>
      <c r="J168" s="322">
        <v>42528.0</v>
      </c>
      <c r="K168" s="4"/>
      <c r="L168" s="4"/>
      <c r="N168" s="24"/>
    </row>
    <row r="169" hidden="1">
      <c r="A169" s="83" t="s">
        <v>246</v>
      </c>
      <c r="B169" s="6" t="s">
        <v>703</v>
      </c>
      <c r="C169" s="60" t="s">
        <v>100</v>
      </c>
      <c r="D169" s="84">
        <f>'Details of IIA''s analysis'!D1219</f>
        <v>1</v>
      </c>
      <c r="E169" s="63">
        <v>6.0</v>
      </c>
      <c r="F169" s="56">
        <f t="shared" si="13"/>
        <v>16.66666667</v>
      </c>
      <c r="G169" s="4" t="s">
        <v>254</v>
      </c>
      <c r="H169" s="63">
        <v>0.743</v>
      </c>
      <c r="I169" s="322">
        <v>42040.0</v>
      </c>
      <c r="J169" s="319">
        <v>42334.0</v>
      </c>
      <c r="K169" s="4" t="s">
        <v>59</v>
      </c>
      <c r="L169" s="4" t="s">
        <v>59</v>
      </c>
      <c r="N169" s="24"/>
    </row>
    <row r="170" hidden="1">
      <c r="A170" s="83" t="s">
        <v>246</v>
      </c>
      <c r="B170" s="6" t="s">
        <v>164</v>
      </c>
      <c r="C170" s="60" t="s">
        <v>100</v>
      </c>
      <c r="D170" s="84">
        <f>'Details of IIA''s analysis'!D1229</f>
        <v>2</v>
      </c>
      <c r="E170" s="63">
        <v>6.0</v>
      </c>
      <c r="F170" s="56">
        <f t="shared" si="13"/>
        <v>33.33333333</v>
      </c>
      <c r="G170" s="4" t="s">
        <v>254</v>
      </c>
      <c r="H170" s="63">
        <v>0.793</v>
      </c>
      <c r="I170" s="322">
        <v>41935.0</v>
      </c>
      <c r="J170" s="319">
        <v>42302.0</v>
      </c>
      <c r="K170" s="4"/>
      <c r="L170" s="4"/>
      <c r="N170" s="24"/>
    </row>
    <row r="171" hidden="1">
      <c r="A171" s="83" t="s">
        <v>246</v>
      </c>
      <c r="B171" s="6" t="s">
        <v>484</v>
      </c>
      <c r="C171" s="60" t="s">
        <v>100</v>
      </c>
      <c r="D171" s="84">
        <f>'Details of IIA''s analysis'!D1239</f>
        <v>5</v>
      </c>
      <c r="E171" s="63">
        <v>6.0</v>
      </c>
      <c r="F171" s="56">
        <f t="shared" si="13"/>
        <v>83.33333333</v>
      </c>
      <c r="G171" s="4" t="s">
        <v>254</v>
      </c>
      <c r="H171" s="63">
        <v>0.409</v>
      </c>
      <c r="I171" s="314">
        <v>41427.0</v>
      </c>
      <c r="J171" s="319">
        <v>41880.0</v>
      </c>
      <c r="K171" s="4" t="s">
        <v>59</v>
      </c>
      <c r="L171" s="4" t="s">
        <v>59</v>
      </c>
      <c r="N171" s="24"/>
    </row>
    <row r="172" hidden="1">
      <c r="A172" s="83" t="s">
        <v>246</v>
      </c>
      <c r="B172" s="6" t="s">
        <v>707</v>
      </c>
      <c r="C172" s="60" t="s">
        <v>100</v>
      </c>
      <c r="D172" s="84">
        <f>'Details of IIA''s analysis'!D1249</f>
        <v>5</v>
      </c>
      <c r="E172" s="63">
        <v>6.0</v>
      </c>
      <c r="F172" s="56">
        <f t="shared" si="13"/>
        <v>83.33333333</v>
      </c>
      <c r="G172" s="4" t="s">
        <v>254</v>
      </c>
      <c r="H172" s="63">
        <v>0.547</v>
      </c>
      <c r="I172" s="314">
        <v>41623.0</v>
      </c>
      <c r="J172" s="319">
        <v>41858.0</v>
      </c>
      <c r="K172" s="4" t="s">
        <v>59</v>
      </c>
      <c r="L172" s="4" t="s">
        <v>59</v>
      </c>
      <c r="N172" s="24"/>
    </row>
    <row r="173" hidden="1">
      <c r="A173" s="83" t="s">
        <v>246</v>
      </c>
      <c r="B173" s="228" t="s">
        <v>710</v>
      </c>
      <c r="C173" s="228" t="s">
        <v>711</v>
      </c>
      <c r="D173" s="328">
        <f>'Details of IIA''s analysis'!D1259</f>
        <v>2</v>
      </c>
      <c r="E173" s="220">
        <v>6.0</v>
      </c>
      <c r="F173" s="56">
        <f t="shared" si="13"/>
        <v>33.33333333</v>
      </c>
      <c r="G173" s="169" t="s">
        <v>254</v>
      </c>
      <c r="H173" s="220">
        <v>0.713</v>
      </c>
      <c r="I173" s="329">
        <v>41042.0</v>
      </c>
      <c r="J173" s="330">
        <v>41776.0</v>
      </c>
      <c r="K173" s="169" t="s">
        <v>59</v>
      </c>
      <c r="L173" s="169" t="s">
        <v>59</v>
      </c>
      <c r="M173" s="22"/>
      <c r="N173" s="24"/>
    </row>
    <row r="174" hidden="1">
      <c r="A174" s="142">
        <v>4.0</v>
      </c>
      <c r="B174" s="6" t="s">
        <v>454</v>
      </c>
      <c r="C174" s="60" t="s">
        <v>47</v>
      </c>
      <c r="D174" s="88">
        <f>'Details of IIA''s analysis'!D1269</f>
        <v>3</v>
      </c>
      <c r="E174" s="63">
        <v>6.0</v>
      </c>
      <c r="F174" s="56">
        <f t="shared" si="13"/>
        <v>50</v>
      </c>
      <c r="G174" s="4" t="s">
        <v>94</v>
      </c>
      <c r="H174" s="63">
        <v>0.59</v>
      </c>
      <c r="I174" s="322">
        <v>40590.0</v>
      </c>
      <c r="J174" s="319">
        <v>40756.0</v>
      </c>
      <c r="K174" s="4"/>
      <c r="L174" s="4"/>
      <c r="M174" s="22"/>
      <c r="N174" s="24"/>
    </row>
    <row r="175" hidden="1">
      <c r="A175" s="142">
        <v>5.0</v>
      </c>
      <c r="B175" s="6" t="s">
        <v>140</v>
      </c>
      <c r="C175" s="60" t="s">
        <v>100</v>
      </c>
      <c r="D175" s="88">
        <f>'Details of IIA''s analysis'!D1279</f>
        <v>5</v>
      </c>
      <c r="E175" s="63">
        <v>6.0</v>
      </c>
      <c r="F175" s="56">
        <f t="shared" si="13"/>
        <v>83.33333333</v>
      </c>
      <c r="G175" s="4" t="s">
        <v>94</v>
      </c>
      <c r="H175" s="63">
        <v>0.725</v>
      </c>
      <c r="I175" s="322">
        <v>39468.0</v>
      </c>
      <c r="J175" s="319">
        <v>40157.0</v>
      </c>
      <c r="K175" s="4" t="s">
        <v>59</v>
      </c>
      <c r="L175" s="4" t="s">
        <v>59</v>
      </c>
      <c r="M175" s="22"/>
      <c r="N175" s="24"/>
    </row>
    <row r="176" hidden="1">
      <c r="A176" s="142">
        <v>6.0</v>
      </c>
      <c r="B176" s="6" t="s">
        <v>618</v>
      </c>
      <c r="C176" s="60" t="s">
        <v>100</v>
      </c>
      <c r="D176" s="88">
        <f>'Details of IIA''s analysis'!D1289</f>
        <v>4</v>
      </c>
      <c r="E176" s="63">
        <v>6.0</v>
      </c>
      <c r="F176" s="56">
        <f t="shared" si="13"/>
        <v>66.66666667</v>
      </c>
      <c r="G176" s="4" t="s">
        <v>94</v>
      </c>
      <c r="H176" s="63" t="s">
        <v>246</v>
      </c>
      <c r="I176" s="63" t="s">
        <v>246</v>
      </c>
      <c r="J176" s="319">
        <v>40080.0</v>
      </c>
      <c r="K176" s="4" t="s">
        <v>59</v>
      </c>
      <c r="L176" s="4" t="s">
        <v>59</v>
      </c>
      <c r="M176" s="22"/>
      <c r="N176" s="24"/>
    </row>
    <row r="177" hidden="1">
      <c r="A177" s="142">
        <v>7.0</v>
      </c>
      <c r="B177" s="6" t="s">
        <v>723</v>
      </c>
      <c r="C177" s="60" t="s">
        <v>47</v>
      </c>
      <c r="D177" s="88">
        <f>'Details of IIA''s analysis'!D1299</f>
        <v>3</v>
      </c>
      <c r="E177" s="63">
        <v>6.0</v>
      </c>
      <c r="F177" s="56">
        <f t="shared" si="13"/>
        <v>50</v>
      </c>
      <c r="G177" s="4" t="s">
        <v>109</v>
      </c>
      <c r="H177" s="63">
        <v>0.7</v>
      </c>
      <c r="I177" s="322">
        <v>39175.0</v>
      </c>
      <c r="J177" s="319">
        <v>39387.0</v>
      </c>
      <c r="K177" s="4"/>
      <c r="L177" s="4"/>
      <c r="M177" s="22"/>
      <c r="N177" s="24"/>
    </row>
    <row r="178" hidden="1">
      <c r="A178" s="142">
        <v>8.0</v>
      </c>
      <c r="B178" s="6" t="s">
        <v>63</v>
      </c>
      <c r="C178" s="60" t="s">
        <v>47</v>
      </c>
      <c r="D178" s="88">
        <f>'Details of IIA''s analysis'!D1309</f>
        <v>2</v>
      </c>
      <c r="E178" s="63">
        <v>6.0</v>
      </c>
      <c r="F178" s="56">
        <f t="shared" si="13"/>
        <v>33.33333333</v>
      </c>
      <c r="G178" s="4" t="s">
        <v>109</v>
      </c>
      <c r="H178" s="63" t="s">
        <v>246</v>
      </c>
      <c r="I178" s="314"/>
      <c r="J178" s="319">
        <v>38911.0</v>
      </c>
      <c r="K178" s="4"/>
      <c r="L178" s="4"/>
      <c r="M178" s="22"/>
      <c r="N178" s="24"/>
    </row>
    <row r="179" hidden="1">
      <c r="A179" s="142">
        <v>9.0</v>
      </c>
      <c r="B179" s="6" t="s">
        <v>106</v>
      </c>
      <c r="C179" s="60" t="s">
        <v>47</v>
      </c>
      <c r="D179" s="88">
        <f>'Details of IIA''s analysis'!D1309</f>
        <v>2</v>
      </c>
      <c r="E179" s="63">
        <v>6.0</v>
      </c>
      <c r="F179" s="56">
        <f t="shared" si="13"/>
        <v>33.33333333</v>
      </c>
      <c r="G179" s="4" t="s">
        <v>109</v>
      </c>
      <c r="H179" s="63">
        <v>0.719</v>
      </c>
      <c r="I179" s="322">
        <v>38247.0</v>
      </c>
      <c r="J179" s="319">
        <v>38443.0</v>
      </c>
      <c r="K179" s="4"/>
      <c r="L179" s="4"/>
      <c r="M179" s="22"/>
      <c r="N179" s="24"/>
    </row>
    <row r="180" hidden="1">
      <c r="A180" s="142">
        <v>10.0</v>
      </c>
      <c r="B180" s="6" t="s">
        <v>131</v>
      </c>
      <c r="C180" s="60" t="s">
        <v>100</v>
      </c>
      <c r="D180" s="88">
        <f>'Details of IIA''s analysis'!D1329</f>
        <v>1</v>
      </c>
      <c r="E180" s="63">
        <v>6.0</v>
      </c>
      <c r="F180" s="56">
        <f t="shared" si="13"/>
        <v>16.66666667</v>
      </c>
      <c r="G180" s="4" t="s">
        <v>130</v>
      </c>
      <c r="H180" s="261">
        <v>0.441</v>
      </c>
      <c r="I180" s="319">
        <v>35864.0</v>
      </c>
      <c r="J180" s="319">
        <v>37405.0</v>
      </c>
      <c r="K180" s="4"/>
      <c r="L180" s="4"/>
      <c r="M180" s="22"/>
      <c r="N180" s="24"/>
    </row>
    <row r="181" hidden="1">
      <c r="A181" s="142">
        <v>11.0</v>
      </c>
      <c r="B181" s="6" t="s">
        <v>733</v>
      </c>
      <c r="C181" s="60" t="s">
        <v>100</v>
      </c>
      <c r="D181" s="88">
        <f>'Details of IIA''s analysis'!D1339</f>
        <v>1</v>
      </c>
      <c r="E181" s="63">
        <v>6.0</v>
      </c>
      <c r="F181" s="56">
        <f t="shared" si="13"/>
        <v>16.66666667</v>
      </c>
      <c r="G181" s="4" t="s">
        <v>130</v>
      </c>
      <c r="H181" s="63">
        <v>0.45</v>
      </c>
      <c r="I181" s="322">
        <v>36109.0</v>
      </c>
      <c r="J181" s="319">
        <v>36397.0</v>
      </c>
      <c r="K181" s="4"/>
      <c r="L181" s="4"/>
      <c r="M181" s="22"/>
      <c r="N181" s="24"/>
    </row>
    <row r="182" hidden="1">
      <c r="A182" s="142">
        <v>12.0</v>
      </c>
      <c r="B182" s="6" t="s">
        <v>97</v>
      </c>
      <c r="C182" s="60" t="s">
        <v>100</v>
      </c>
      <c r="D182" s="88">
        <f>'Details of IIA''s analysis'!D1349</f>
        <v>1</v>
      </c>
      <c r="E182" s="63">
        <v>6.0</v>
      </c>
      <c r="F182" s="56">
        <f t="shared" si="13"/>
        <v>16.66666667</v>
      </c>
      <c r="G182" s="4" t="s">
        <v>130</v>
      </c>
      <c r="H182" s="63">
        <v>0.586</v>
      </c>
      <c r="I182" s="322">
        <v>33646.0</v>
      </c>
      <c r="J182" s="319">
        <v>34040.0</v>
      </c>
      <c r="K182" s="4"/>
      <c r="L182" s="4"/>
      <c r="M182" s="22"/>
      <c r="N182" s="24"/>
    </row>
    <row r="183">
      <c r="A183" s="105" t="s">
        <v>738</v>
      </c>
      <c r="B183" s="81"/>
      <c r="C183" s="43"/>
      <c r="D183" s="82">
        <f t="shared" ref="D183:E183" si="15">D184+D185+D186+D191+D192+D193+D194+D195+D196+D197+D198+D199</f>
        <v>28</v>
      </c>
      <c r="E183" s="333">
        <f t="shared" si="15"/>
        <v>72</v>
      </c>
      <c r="F183" s="37">
        <f t="shared" si="13"/>
        <v>38.88888889</v>
      </c>
      <c r="G183" s="47"/>
      <c r="H183" s="40"/>
      <c r="I183" s="40"/>
      <c r="J183" s="41"/>
      <c r="K183" s="47"/>
      <c r="L183" s="43"/>
      <c r="M183" s="47"/>
      <c r="N183" s="109"/>
      <c r="O183" s="47"/>
      <c r="P183" s="47"/>
      <c r="Q183" s="47"/>
      <c r="R183" s="47"/>
      <c r="S183" s="47"/>
      <c r="T183" s="47"/>
      <c r="U183" s="47"/>
      <c r="V183" s="47"/>
      <c r="W183" s="47"/>
      <c r="X183" s="47"/>
      <c r="Y183" s="47"/>
      <c r="Z183" s="47"/>
      <c r="AA183" s="47"/>
      <c r="AB183" s="47"/>
      <c r="AC183" s="47"/>
      <c r="AD183" s="47"/>
    </row>
    <row r="184">
      <c r="A184" s="83">
        <v>1.0</v>
      </c>
      <c r="B184" s="130" t="s">
        <v>282</v>
      </c>
      <c r="C184" s="155" t="s">
        <v>100</v>
      </c>
      <c r="D184" s="157">
        <f>'Details of IIA''s analysis'!D1360</f>
        <v>4</v>
      </c>
      <c r="E184" s="115">
        <v>6.0</v>
      </c>
      <c r="F184" s="56">
        <f t="shared" si="13"/>
        <v>66.66666667</v>
      </c>
      <c r="G184" s="4" t="s">
        <v>56</v>
      </c>
      <c r="H184" s="115">
        <v>0.51</v>
      </c>
      <c r="I184" s="335">
        <v>41632.0</v>
      </c>
      <c r="J184" s="336">
        <v>43203.0</v>
      </c>
      <c r="K184" s="337" t="s">
        <v>59</v>
      </c>
      <c r="L184" s="337" t="s">
        <v>59</v>
      </c>
      <c r="M184" s="83"/>
      <c r="N184" s="24"/>
    </row>
    <row r="185">
      <c r="A185" s="83">
        <v>2.0</v>
      </c>
      <c r="B185" s="130" t="s">
        <v>692</v>
      </c>
      <c r="C185" s="155" t="s">
        <v>100</v>
      </c>
      <c r="D185" s="157">
        <f>'Details of IIA''s analysis'!D1370</f>
        <v>4</v>
      </c>
      <c r="E185" s="115">
        <v>6.0</v>
      </c>
      <c r="F185" s="56">
        <f t="shared" si="13"/>
        <v>66.66666667</v>
      </c>
      <c r="G185" s="4" t="s">
        <v>56</v>
      </c>
      <c r="H185" s="115">
        <v>0.55</v>
      </c>
      <c r="I185" s="159">
        <v>41828.0</v>
      </c>
      <c r="J185" s="159">
        <v>42858.0</v>
      </c>
      <c r="K185" s="337" t="s">
        <v>59</v>
      </c>
      <c r="L185" s="337" t="s">
        <v>59</v>
      </c>
      <c r="M185" s="83"/>
      <c r="N185" s="24"/>
    </row>
    <row r="186">
      <c r="A186" s="83">
        <v>3.0</v>
      </c>
      <c r="B186" s="50" t="s">
        <v>754</v>
      </c>
      <c r="C186" s="112" t="s">
        <v>47</v>
      </c>
      <c r="D186" s="167">
        <f>'Details of IIA''s analysis'!D1380</f>
        <v>4</v>
      </c>
      <c r="E186" s="115">
        <v>6.0</v>
      </c>
      <c r="F186" s="56">
        <f t="shared" si="13"/>
        <v>66.66666667</v>
      </c>
      <c r="G186" s="4" t="s">
        <v>56</v>
      </c>
      <c r="H186" s="115">
        <v>0.723</v>
      </c>
      <c r="I186" s="122">
        <v>41326.0</v>
      </c>
      <c r="J186" s="122">
        <v>42566.0</v>
      </c>
      <c r="K186" s="338"/>
      <c r="L186" s="337" t="s">
        <v>59</v>
      </c>
      <c r="M186" s="83"/>
      <c r="N186" s="24"/>
    </row>
    <row r="187" hidden="1">
      <c r="A187" s="83" t="s">
        <v>246</v>
      </c>
      <c r="B187" s="50" t="s">
        <v>46</v>
      </c>
      <c r="C187" s="112" t="s">
        <v>47</v>
      </c>
      <c r="D187" s="167">
        <f>'Details of IIA''s analysis'!D1390</f>
        <v>3</v>
      </c>
      <c r="E187" s="115">
        <v>6.0</v>
      </c>
      <c r="F187" s="56">
        <f t="shared" si="13"/>
        <v>50</v>
      </c>
      <c r="G187" s="4" t="s">
        <v>254</v>
      </c>
      <c r="H187" s="115">
        <v>0.738</v>
      </c>
      <c r="I187" s="122">
        <v>42156.0</v>
      </c>
      <c r="J187" s="122">
        <v>42358.0</v>
      </c>
      <c r="K187" s="338"/>
      <c r="L187" s="337" t="s">
        <v>59</v>
      </c>
      <c r="M187" s="83"/>
      <c r="N187" s="24"/>
    </row>
    <row r="188" hidden="1">
      <c r="A188" s="83" t="s">
        <v>246</v>
      </c>
      <c r="B188" s="50" t="s">
        <v>762</v>
      </c>
      <c r="C188" s="112" t="s">
        <v>47</v>
      </c>
      <c r="D188" s="167">
        <f>'Details of IIA''s analysis'!D1400</f>
        <v>2</v>
      </c>
      <c r="E188" s="115">
        <v>6.0</v>
      </c>
      <c r="F188" s="56">
        <f t="shared" si="13"/>
        <v>33.33333333</v>
      </c>
      <c r="G188" s="4" t="s">
        <v>254</v>
      </c>
      <c r="H188" s="115">
        <v>0.683</v>
      </c>
      <c r="I188" s="122">
        <v>42129.0</v>
      </c>
      <c r="J188" s="122">
        <v>42358.0</v>
      </c>
      <c r="K188" s="338"/>
      <c r="L188" s="337" t="s">
        <v>59</v>
      </c>
      <c r="M188" s="83"/>
      <c r="N188" s="24"/>
    </row>
    <row r="189" hidden="1">
      <c r="A189" s="83" t="s">
        <v>246</v>
      </c>
      <c r="B189" s="339" t="s">
        <v>768</v>
      </c>
      <c r="C189" s="228" t="s">
        <v>711</v>
      </c>
      <c r="D189" s="328">
        <f>'Details of IIA''s analysis'!D1410</f>
        <v>2</v>
      </c>
      <c r="E189" s="220">
        <v>6.0</v>
      </c>
      <c r="F189" s="56">
        <f t="shared" si="13"/>
        <v>33.33333333</v>
      </c>
      <c r="G189" s="4" t="s">
        <v>254</v>
      </c>
      <c r="H189" s="220" t="s">
        <v>770</v>
      </c>
      <c r="I189" s="329">
        <v>41042.0</v>
      </c>
      <c r="J189" s="329">
        <v>41776.0</v>
      </c>
      <c r="K189" s="338" t="s">
        <v>59</v>
      </c>
      <c r="L189" s="338" t="s">
        <v>59</v>
      </c>
      <c r="M189" s="22"/>
      <c r="N189" s="24"/>
    </row>
    <row r="190" hidden="1">
      <c r="A190" s="83" t="s">
        <v>246</v>
      </c>
      <c r="B190" s="6" t="s">
        <v>697</v>
      </c>
      <c r="C190" s="60" t="s">
        <v>100</v>
      </c>
      <c r="D190" s="88">
        <f>'Details of IIA''s analysis'!D1420</f>
        <v>4</v>
      </c>
      <c r="E190" s="63">
        <v>6.0</v>
      </c>
      <c r="F190" s="56">
        <f t="shared" si="13"/>
        <v>66.66666667</v>
      </c>
      <c r="G190" s="4" t="s">
        <v>254</v>
      </c>
      <c r="H190" s="63">
        <v>0.777</v>
      </c>
      <c r="I190" s="314">
        <v>40087.0</v>
      </c>
      <c r="J190" s="319">
        <v>40551.0</v>
      </c>
      <c r="K190" s="4" t="s">
        <v>59</v>
      </c>
      <c r="L190" s="60" t="s">
        <v>777</v>
      </c>
      <c r="N190" s="24"/>
    </row>
    <row r="191" hidden="1">
      <c r="A191" s="83">
        <v>4.0</v>
      </c>
      <c r="B191" s="6" t="s">
        <v>778</v>
      </c>
      <c r="C191" s="60" t="s">
        <v>100</v>
      </c>
      <c r="D191" s="340">
        <f>'Details of IIA''s analysis'!D1430</f>
        <v>3</v>
      </c>
      <c r="E191" s="63">
        <v>6.0</v>
      </c>
      <c r="F191" s="56">
        <f t="shared" si="13"/>
        <v>50</v>
      </c>
      <c r="G191" s="4" t="s">
        <v>94</v>
      </c>
      <c r="H191" s="63">
        <v>0.318</v>
      </c>
      <c r="I191" s="322">
        <v>39962.0</v>
      </c>
      <c r="J191" s="319">
        <v>41321.0</v>
      </c>
      <c r="K191" s="4" t="s">
        <v>59</v>
      </c>
      <c r="L191" s="60" t="s">
        <v>59</v>
      </c>
      <c r="N191" s="24"/>
    </row>
    <row r="192" hidden="1">
      <c r="A192" s="83">
        <v>5.0</v>
      </c>
      <c r="B192" s="6" t="s">
        <v>789</v>
      </c>
      <c r="C192" s="60" t="s">
        <v>100</v>
      </c>
      <c r="D192" s="88">
        <f>'Details of IIA''s analysis'!D1440</f>
        <v>0</v>
      </c>
      <c r="E192" s="63">
        <v>6.0</v>
      </c>
      <c r="F192" s="56">
        <f t="shared" si="13"/>
        <v>0</v>
      </c>
      <c r="G192" s="4" t="s">
        <v>94</v>
      </c>
      <c r="H192" s="63">
        <v>0.517</v>
      </c>
      <c r="I192" s="314">
        <v>39029.0</v>
      </c>
      <c r="J192" s="319">
        <v>40768.0</v>
      </c>
      <c r="K192" s="4" t="s">
        <v>59</v>
      </c>
      <c r="L192" s="60" t="s">
        <v>192</v>
      </c>
      <c r="N192" s="24"/>
    </row>
    <row r="193" hidden="1">
      <c r="A193" s="142">
        <v>6.0</v>
      </c>
      <c r="B193" s="228" t="s">
        <v>140</v>
      </c>
      <c r="C193" s="250" t="s">
        <v>47</v>
      </c>
      <c r="D193" s="182">
        <f>'Details of IIA''s analysis'!D1450</f>
        <v>5</v>
      </c>
      <c r="E193" s="220">
        <v>6.0</v>
      </c>
      <c r="F193" s="56">
        <f t="shared" si="13"/>
        <v>83.33333333</v>
      </c>
      <c r="G193" s="4" t="s">
        <v>94</v>
      </c>
      <c r="H193" s="220">
        <v>0.721</v>
      </c>
      <c r="I193" s="329">
        <v>40496.0</v>
      </c>
      <c r="J193" s="330">
        <v>40756.0</v>
      </c>
      <c r="K193" s="169" t="s">
        <v>59</v>
      </c>
      <c r="L193" s="164" t="s">
        <v>59</v>
      </c>
      <c r="M193" s="22"/>
      <c r="N193" s="24"/>
    </row>
    <row r="194" hidden="1">
      <c r="A194" s="142">
        <v>7.0</v>
      </c>
      <c r="B194" s="228" t="s">
        <v>796</v>
      </c>
      <c r="C194" s="250" t="s">
        <v>100</v>
      </c>
      <c r="D194" s="182">
        <f>'Details of IIA''s analysis'!D1460</f>
        <v>2</v>
      </c>
      <c r="E194" s="220">
        <v>6.0</v>
      </c>
      <c r="F194" s="56">
        <f t="shared" si="13"/>
        <v>33.33333333</v>
      </c>
      <c r="G194" s="169" t="s">
        <v>109</v>
      </c>
      <c r="H194" s="220">
        <v>0.689</v>
      </c>
      <c r="I194" s="341">
        <v>37782.0</v>
      </c>
      <c r="J194" s="330">
        <v>39391.0</v>
      </c>
      <c r="K194" s="169" t="s">
        <v>59</v>
      </c>
      <c r="L194" s="164" t="s">
        <v>59</v>
      </c>
      <c r="M194" s="22"/>
      <c r="N194" s="24"/>
    </row>
    <row r="195" hidden="1">
      <c r="A195" s="142">
        <v>8.0</v>
      </c>
      <c r="B195" s="228" t="s">
        <v>256</v>
      </c>
      <c r="C195" s="250" t="s">
        <v>100</v>
      </c>
      <c r="D195" s="182">
        <f>'Details of IIA''s analysis'!D1470</f>
        <v>2</v>
      </c>
      <c r="E195" s="220">
        <v>6.0</v>
      </c>
      <c r="F195" s="56">
        <f t="shared" si="13"/>
        <v>33.33333333</v>
      </c>
      <c r="G195" s="169" t="s">
        <v>109</v>
      </c>
      <c r="H195" s="220">
        <v>0.756</v>
      </c>
      <c r="I195" s="341">
        <v>38981.0</v>
      </c>
      <c r="J195" s="330">
        <v>39169.0</v>
      </c>
      <c r="K195" s="169" t="s">
        <v>59</v>
      </c>
      <c r="L195" s="164" t="s">
        <v>59</v>
      </c>
      <c r="M195" s="22"/>
      <c r="N195" s="24"/>
    </row>
    <row r="196" hidden="1">
      <c r="A196" s="142">
        <v>9.0</v>
      </c>
      <c r="B196" s="228" t="s">
        <v>307</v>
      </c>
      <c r="C196" s="250" t="s">
        <v>100</v>
      </c>
      <c r="D196" s="182">
        <f>'Details of IIA''s analysis'!D1480</f>
        <v>0</v>
      </c>
      <c r="E196" s="220">
        <v>6.0</v>
      </c>
      <c r="F196" s="56">
        <f t="shared" si="13"/>
        <v>0</v>
      </c>
      <c r="G196" s="169" t="s">
        <v>109</v>
      </c>
      <c r="H196" s="220">
        <v>0.731</v>
      </c>
      <c r="I196" s="341">
        <v>38842.0</v>
      </c>
      <c r="J196" s="330">
        <v>39072.0</v>
      </c>
      <c r="K196" s="169" t="s">
        <v>59</v>
      </c>
      <c r="L196" s="164" t="s">
        <v>59</v>
      </c>
      <c r="M196" s="22"/>
      <c r="N196" s="24"/>
    </row>
    <row r="197" hidden="1">
      <c r="A197" s="142">
        <v>10.0</v>
      </c>
      <c r="B197" s="228" t="s">
        <v>306</v>
      </c>
      <c r="C197" s="250" t="s">
        <v>100</v>
      </c>
      <c r="D197" s="182">
        <f>'Details of IIA''s analysis'!D1490</f>
        <v>2</v>
      </c>
      <c r="E197" s="220">
        <v>6.0</v>
      </c>
      <c r="F197" s="56">
        <f t="shared" si="13"/>
        <v>33.33333333</v>
      </c>
      <c r="G197" s="169" t="s">
        <v>130</v>
      </c>
      <c r="H197" s="342">
        <v>0.708</v>
      </c>
      <c r="I197" s="330">
        <v>36749.0</v>
      </c>
      <c r="J197" s="330">
        <v>37494.0</v>
      </c>
      <c r="K197" s="169"/>
      <c r="L197" s="164"/>
      <c r="M197" s="22"/>
      <c r="N197" s="24"/>
    </row>
    <row r="198" hidden="1">
      <c r="A198" s="142">
        <v>11.0</v>
      </c>
      <c r="B198" s="228" t="s">
        <v>173</v>
      </c>
      <c r="C198" s="250" t="s">
        <v>100</v>
      </c>
      <c r="D198" s="182">
        <f>'Details of IIA''s analysis'!D1500</f>
        <v>2</v>
      </c>
      <c r="E198" s="220">
        <v>6.0</v>
      </c>
      <c r="F198" s="56">
        <f t="shared" si="13"/>
        <v>33.33333333</v>
      </c>
      <c r="G198" s="169" t="s">
        <v>130</v>
      </c>
      <c r="H198" s="220">
        <v>0.546</v>
      </c>
      <c r="I198" s="341">
        <v>36739.0</v>
      </c>
      <c r="J198" s="330">
        <v>37485.0</v>
      </c>
      <c r="K198" s="169"/>
      <c r="L198" s="164"/>
      <c r="M198" s="22"/>
      <c r="N198" s="24"/>
    </row>
    <row r="199" hidden="1">
      <c r="A199" s="142">
        <v>12.0</v>
      </c>
      <c r="B199" s="228" t="s">
        <v>106</v>
      </c>
      <c r="C199" s="250" t="s">
        <v>100</v>
      </c>
      <c r="D199" s="182">
        <f>'Details of IIA''s analysis'!D1510</f>
        <v>0</v>
      </c>
      <c r="E199" s="220">
        <v>6.0</v>
      </c>
      <c r="F199" s="56">
        <f t="shared" si="13"/>
        <v>0</v>
      </c>
      <c r="G199" s="169" t="s">
        <v>130</v>
      </c>
      <c r="H199" s="220">
        <v>0.7</v>
      </c>
      <c r="I199" s="341">
        <v>36844.0</v>
      </c>
      <c r="J199" s="330">
        <v>37434.0</v>
      </c>
      <c r="K199" s="169"/>
      <c r="L199" s="164"/>
      <c r="M199" s="22"/>
      <c r="N199" s="24"/>
    </row>
    <row r="200">
      <c r="A200" s="105" t="s">
        <v>594</v>
      </c>
      <c r="B200" s="81"/>
      <c r="C200" s="43"/>
      <c r="D200" s="82">
        <f t="shared" ref="D200:E200" si="16">D201+D202+D203+D204+D205+D206+D208+D209+D210+D211+D212+D213</f>
        <v>6</v>
      </c>
      <c r="E200" s="82">
        <f t="shared" si="16"/>
        <v>72</v>
      </c>
      <c r="F200" s="37">
        <f t="shared" si="13"/>
        <v>8.333333333</v>
      </c>
      <c r="G200" s="47"/>
      <c r="H200" s="40"/>
      <c r="I200" s="40"/>
      <c r="J200" s="41"/>
      <c r="K200" s="47"/>
      <c r="L200" s="43"/>
      <c r="M200" s="47"/>
      <c r="N200" s="109"/>
      <c r="O200" s="47"/>
      <c r="P200" s="47"/>
      <c r="Q200" s="47"/>
      <c r="R200" s="47"/>
      <c r="S200" s="47"/>
      <c r="T200" s="47"/>
      <c r="U200" s="47"/>
      <c r="V200" s="47"/>
      <c r="W200" s="47"/>
      <c r="X200" s="47"/>
      <c r="Y200" s="47"/>
      <c r="Z200" s="47"/>
      <c r="AA200" s="47"/>
      <c r="AB200" s="47"/>
      <c r="AC200" s="47"/>
      <c r="AD200" s="47"/>
    </row>
    <row r="201">
      <c r="A201" s="307">
        <v>1.0</v>
      </c>
      <c r="B201" s="50" t="s">
        <v>131</v>
      </c>
      <c r="C201" s="112" t="s">
        <v>100</v>
      </c>
      <c r="D201" s="114">
        <f>'Details of IIA''s analysis'!D1521</f>
        <v>0</v>
      </c>
      <c r="E201" s="115">
        <v>6.0</v>
      </c>
      <c r="F201" s="56"/>
      <c r="G201" s="49" t="s">
        <v>56</v>
      </c>
      <c r="H201" s="261">
        <v>0.441</v>
      </c>
      <c r="I201" s="122">
        <v>35908.0</v>
      </c>
      <c r="J201" s="122">
        <v>42223.0</v>
      </c>
      <c r="K201" s="4"/>
      <c r="L201" s="4" t="s">
        <v>59</v>
      </c>
      <c r="M201" s="22"/>
      <c r="N201" s="24"/>
    </row>
    <row r="202">
      <c r="A202" s="307">
        <v>2.0</v>
      </c>
      <c r="B202" s="130" t="s">
        <v>825</v>
      </c>
      <c r="C202" s="155" t="s">
        <v>100</v>
      </c>
      <c r="D202" s="157">
        <f>'Details of IIA''s analysis'!D1531</f>
        <v>0</v>
      </c>
      <c r="E202" s="115">
        <v>6.0</v>
      </c>
      <c r="F202" s="56">
        <f t="shared" ref="F202:F234" si="17">(D202/E202)*100</f>
        <v>0</v>
      </c>
      <c r="G202" s="49" t="s">
        <v>56</v>
      </c>
      <c r="H202" s="115">
        <v>0.393</v>
      </c>
      <c r="I202" s="122">
        <v>36251.0</v>
      </c>
      <c r="J202" s="122">
        <v>41440.0</v>
      </c>
      <c r="K202" s="4"/>
      <c r="L202" s="4" t="s">
        <v>59</v>
      </c>
      <c r="M202" s="307"/>
      <c r="N202" s="24"/>
    </row>
    <row r="203">
      <c r="A203" s="307">
        <v>3.0</v>
      </c>
      <c r="B203" s="75" t="s">
        <v>209</v>
      </c>
      <c r="C203" s="60" t="s">
        <v>100</v>
      </c>
      <c r="D203" s="84">
        <f>'Details of IIA''s analysis'!D1541</f>
        <v>0</v>
      </c>
      <c r="E203" s="63">
        <v>6.0</v>
      </c>
      <c r="F203" s="56">
        <f t="shared" si="17"/>
        <v>0</v>
      </c>
      <c r="G203" s="49" t="s">
        <v>56</v>
      </c>
      <c r="H203" s="63" t="s">
        <v>246</v>
      </c>
      <c r="I203" s="65">
        <v>38049.0</v>
      </c>
      <c r="J203" s="76">
        <v>40437.0</v>
      </c>
      <c r="K203" s="4" t="s">
        <v>59</v>
      </c>
      <c r="L203" s="4" t="s">
        <v>59</v>
      </c>
      <c r="N203" s="24"/>
    </row>
    <row r="204" hidden="1">
      <c r="A204" s="307">
        <v>4.0</v>
      </c>
      <c r="B204" s="130" t="s">
        <v>830</v>
      </c>
      <c r="C204" s="60" t="s">
        <v>100</v>
      </c>
      <c r="D204" s="88">
        <f>'Details of IIA''s analysis'!D1531</f>
        <v>0</v>
      </c>
      <c r="E204" s="63">
        <v>6.0</v>
      </c>
      <c r="F204" s="56">
        <f t="shared" si="17"/>
        <v>0</v>
      </c>
      <c r="G204" s="49" t="s">
        <v>94</v>
      </c>
      <c r="H204" s="63">
        <v>0.697</v>
      </c>
      <c r="I204" s="65">
        <v>38686.0</v>
      </c>
      <c r="J204" s="122">
        <v>41440.0</v>
      </c>
      <c r="K204" s="4" t="s">
        <v>59</v>
      </c>
      <c r="L204" s="4" t="s">
        <v>59</v>
      </c>
      <c r="N204" s="24"/>
    </row>
    <row r="205" hidden="1">
      <c r="A205" s="281">
        <v>5.0</v>
      </c>
      <c r="B205" s="343" t="s">
        <v>239</v>
      </c>
      <c r="C205" s="344" t="s">
        <v>100</v>
      </c>
      <c r="D205" s="88">
        <f>'Details of IIA''s analysis'!D1541</f>
        <v>0</v>
      </c>
      <c r="E205" s="63">
        <v>6.0</v>
      </c>
      <c r="F205" s="56">
        <f t="shared" si="17"/>
        <v>0</v>
      </c>
      <c r="G205" s="49" t="s">
        <v>94</v>
      </c>
      <c r="H205" s="63" t="s">
        <v>246</v>
      </c>
      <c r="I205" s="78">
        <v>38049.0</v>
      </c>
      <c r="J205" s="65">
        <v>40437.0</v>
      </c>
      <c r="K205" s="345"/>
      <c r="L205" s="345"/>
      <c r="M205" s="22"/>
      <c r="N205" s="259"/>
      <c r="O205" s="312"/>
      <c r="P205" s="312"/>
      <c r="Q205" s="312"/>
      <c r="R205" s="312"/>
      <c r="S205" s="312"/>
      <c r="T205" s="312"/>
      <c r="U205" s="312"/>
      <c r="V205" s="312"/>
      <c r="W205" s="312"/>
      <c r="X205" s="312"/>
      <c r="Y205" s="312"/>
      <c r="Z205" s="312"/>
      <c r="AA205" s="312"/>
      <c r="AB205" s="312"/>
      <c r="AC205" s="312"/>
      <c r="AD205" s="312"/>
    </row>
    <row r="206" hidden="1">
      <c r="A206" s="281">
        <v>6.0</v>
      </c>
      <c r="B206" s="346" t="s">
        <v>243</v>
      </c>
      <c r="C206" s="344" t="s">
        <v>100</v>
      </c>
      <c r="D206" s="88">
        <f>'Details of IIA''s analysis'!D1551</f>
        <v>4</v>
      </c>
      <c r="E206" s="63">
        <v>6.0</v>
      </c>
      <c r="F206" s="56">
        <f t="shared" si="17"/>
        <v>66.66666667</v>
      </c>
      <c r="G206" s="49" t="s">
        <v>94</v>
      </c>
      <c r="H206" s="63">
        <v>0.713</v>
      </c>
      <c r="I206" s="78">
        <v>38686.0</v>
      </c>
      <c r="J206" s="65">
        <v>40194.0</v>
      </c>
      <c r="K206" s="345"/>
      <c r="L206" s="345"/>
      <c r="M206" s="22"/>
      <c r="N206" s="259"/>
      <c r="O206" s="312"/>
      <c r="P206" s="312"/>
      <c r="Q206" s="312"/>
      <c r="R206" s="312"/>
      <c r="S206" s="312"/>
      <c r="T206" s="312"/>
      <c r="U206" s="312"/>
      <c r="V206" s="312"/>
      <c r="W206" s="312"/>
      <c r="X206" s="312"/>
      <c r="Y206" s="312"/>
      <c r="Z206" s="312"/>
      <c r="AA206" s="312"/>
      <c r="AB206" s="312"/>
      <c r="AC206" s="312"/>
      <c r="AD206" s="312"/>
    </row>
    <row r="207" hidden="1">
      <c r="A207" s="347" t="s">
        <v>246</v>
      </c>
      <c r="B207" s="308" t="s">
        <v>46</v>
      </c>
      <c r="C207" s="348" t="s">
        <v>100</v>
      </c>
      <c r="D207" s="84">
        <f>'Details of IIA''s analysis'!D1561</f>
        <v>1</v>
      </c>
      <c r="E207" s="63">
        <v>6.0</v>
      </c>
      <c r="F207" s="56">
        <f t="shared" si="17"/>
        <v>16.66666667</v>
      </c>
      <c r="G207" s="4" t="s">
        <v>254</v>
      </c>
      <c r="H207" s="63">
        <v>0.646</v>
      </c>
      <c r="I207" s="65">
        <v>38509.0</v>
      </c>
      <c r="J207" s="65">
        <v>40148.0</v>
      </c>
      <c r="K207" s="345" t="s">
        <v>59</v>
      </c>
      <c r="L207" s="345" t="s">
        <v>59</v>
      </c>
      <c r="M207" s="22"/>
      <c r="N207" s="259"/>
      <c r="O207" s="312"/>
      <c r="P207" s="312"/>
      <c r="Q207" s="312"/>
      <c r="R207" s="312"/>
      <c r="S207" s="312"/>
      <c r="T207" s="312"/>
      <c r="U207" s="312"/>
      <c r="V207" s="312"/>
      <c r="W207" s="312"/>
      <c r="X207" s="312"/>
      <c r="Y207" s="312"/>
      <c r="Z207" s="312"/>
      <c r="AA207" s="312"/>
      <c r="AB207" s="312"/>
      <c r="AC207" s="312"/>
      <c r="AD207" s="312"/>
    </row>
    <row r="208" hidden="1">
      <c r="A208" s="281">
        <v>7.0</v>
      </c>
      <c r="B208" s="343" t="s">
        <v>256</v>
      </c>
      <c r="C208" s="344" t="s">
        <v>100</v>
      </c>
      <c r="D208" s="88">
        <f>'Details of IIA''s analysis'!D1571</f>
        <v>1</v>
      </c>
      <c r="E208" s="63">
        <v>6.0</v>
      </c>
      <c r="F208" s="56">
        <f t="shared" si="17"/>
        <v>16.66666667</v>
      </c>
      <c r="G208" s="49" t="s">
        <v>109</v>
      </c>
      <c r="H208" s="63">
        <v>0.748</v>
      </c>
      <c r="I208" s="78">
        <v>38032.0</v>
      </c>
      <c r="J208" s="65">
        <v>39424.0</v>
      </c>
      <c r="K208" s="307" t="s">
        <v>59</v>
      </c>
      <c r="L208" s="307" t="s">
        <v>59</v>
      </c>
      <c r="M208" s="22"/>
      <c r="N208" s="259"/>
      <c r="O208" s="312"/>
      <c r="P208" s="312"/>
      <c r="Q208" s="312"/>
      <c r="R208" s="312"/>
      <c r="S208" s="312"/>
      <c r="T208" s="312"/>
      <c r="U208" s="312"/>
      <c r="V208" s="312"/>
      <c r="W208" s="312"/>
      <c r="X208" s="312"/>
      <c r="Y208" s="312"/>
      <c r="Z208" s="312"/>
      <c r="AA208" s="312"/>
      <c r="AB208" s="312"/>
      <c r="AC208" s="312"/>
      <c r="AD208" s="312"/>
    </row>
    <row r="209" hidden="1">
      <c r="A209" s="281">
        <v>8.0</v>
      </c>
      <c r="B209" s="343" t="s">
        <v>173</v>
      </c>
      <c r="C209" s="344" t="s">
        <v>100</v>
      </c>
      <c r="D209" s="88">
        <f>'Details of IIA''s analysis'!D1581</f>
        <v>1</v>
      </c>
      <c r="E209" s="63">
        <v>6.0</v>
      </c>
      <c r="F209" s="56">
        <f t="shared" si="17"/>
        <v>16.66666667</v>
      </c>
      <c r="G209" s="49" t="s">
        <v>109</v>
      </c>
      <c r="H209" s="63">
        <v>0.57</v>
      </c>
      <c r="I209" s="78">
        <v>38456.0</v>
      </c>
      <c r="J209" s="65">
        <v>39326.0</v>
      </c>
      <c r="K209" s="307" t="s">
        <v>59</v>
      </c>
      <c r="L209" s="307" t="s">
        <v>59</v>
      </c>
      <c r="M209" s="22"/>
      <c r="N209" s="259"/>
      <c r="O209" s="312"/>
      <c r="P209" s="312"/>
      <c r="Q209" s="312"/>
      <c r="R209" s="312"/>
      <c r="S209" s="312"/>
      <c r="T209" s="312"/>
      <c r="U209" s="312"/>
      <c r="V209" s="312"/>
      <c r="W209" s="312"/>
      <c r="X209" s="312"/>
      <c r="Y209" s="312"/>
      <c r="Z209" s="312"/>
      <c r="AA209" s="312"/>
      <c r="AB209" s="312"/>
      <c r="AC209" s="312"/>
      <c r="AD209" s="312"/>
    </row>
    <row r="210" hidden="1">
      <c r="A210" s="281">
        <v>9.0</v>
      </c>
      <c r="B210" s="343" t="s">
        <v>263</v>
      </c>
      <c r="C210" s="344" t="s">
        <v>100</v>
      </c>
      <c r="D210" s="88">
        <f>'Details of IIA''s analysis'!D1591</f>
        <v>0</v>
      </c>
      <c r="E210" s="63">
        <v>6.0</v>
      </c>
      <c r="F210" s="56">
        <f t="shared" si="17"/>
        <v>0</v>
      </c>
      <c r="G210" s="49" t="s">
        <v>109</v>
      </c>
      <c r="H210" s="63">
        <v>0.407</v>
      </c>
      <c r="I210" s="78">
        <v>37029.0</v>
      </c>
      <c r="J210" s="65">
        <v>39324.0</v>
      </c>
      <c r="K210" s="345"/>
      <c r="L210" s="345"/>
      <c r="M210" s="22"/>
      <c r="N210" s="259"/>
      <c r="O210" s="312"/>
      <c r="P210" s="312"/>
      <c r="Q210" s="312"/>
      <c r="R210" s="312"/>
      <c r="S210" s="312"/>
      <c r="T210" s="312"/>
      <c r="U210" s="312"/>
      <c r="V210" s="312"/>
      <c r="W210" s="312"/>
      <c r="X210" s="312"/>
      <c r="Y210" s="312"/>
      <c r="Z210" s="312"/>
      <c r="AA210" s="312"/>
      <c r="AB210" s="312"/>
      <c r="AC210" s="312"/>
      <c r="AD210" s="312"/>
    </row>
    <row r="211" hidden="1">
      <c r="A211" s="281">
        <v>10.0</v>
      </c>
      <c r="B211" s="343" t="s">
        <v>265</v>
      </c>
      <c r="C211" s="344" t="s">
        <v>100</v>
      </c>
      <c r="D211" s="88">
        <f>'Details of IIA''s analysis'!D1601</f>
        <v>0</v>
      </c>
      <c r="E211" s="63">
        <v>6.0</v>
      </c>
      <c r="F211" s="56">
        <f t="shared" si="17"/>
        <v>0</v>
      </c>
      <c r="G211" s="49" t="s">
        <v>130</v>
      </c>
      <c r="H211" s="63">
        <v>0.444</v>
      </c>
      <c r="I211" s="78">
        <v>36559.0</v>
      </c>
      <c r="J211" s="65">
        <v>37986.0</v>
      </c>
      <c r="K211" s="345"/>
      <c r="L211" s="345"/>
      <c r="M211" s="22"/>
      <c r="N211" s="259"/>
      <c r="O211" s="312"/>
      <c r="P211" s="312"/>
      <c r="Q211" s="312"/>
      <c r="R211" s="312"/>
      <c r="S211" s="312"/>
      <c r="T211" s="312"/>
      <c r="U211" s="312"/>
      <c r="V211" s="312"/>
      <c r="W211" s="312"/>
      <c r="X211" s="312"/>
      <c r="Y211" s="312"/>
      <c r="Z211" s="312"/>
      <c r="AA211" s="312"/>
      <c r="AB211" s="312"/>
      <c r="AC211" s="312"/>
      <c r="AD211" s="312"/>
    </row>
    <row r="212" hidden="1">
      <c r="A212" s="281">
        <v>11.0</v>
      </c>
      <c r="B212" s="343" t="s">
        <v>202</v>
      </c>
      <c r="C212" s="344" t="s">
        <v>100</v>
      </c>
      <c r="D212" s="88">
        <f>'Details of IIA''s analysis'!D1611</f>
        <v>0</v>
      </c>
      <c r="E212" s="63">
        <v>6.0</v>
      </c>
      <c r="F212" s="56">
        <f t="shared" si="17"/>
        <v>0</v>
      </c>
      <c r="G212" s="49" t="s">
        <v>130</v>
      </c>
      <c r="H212" s="63">
        <v>0.613</v>
      </c>
      <c r="I212" s="78">
        <v>35809.0</v>
      </c>
      <c r="J212" s="65">
        <v>37974.0</v>
      </c>
      <c r="K212" s="345"/>
      <c r="L212" s="345"/>
      <c r="M212" s="22"/>
      <c r="N212" s="259"/>
      <c r="O212" s="312"/>
      <c r="P212" s="312"/>
      <c r="Q212" s="312"/>
      <c r="R212" s="312"/>
      <c r="S212" s="312"/>
      <c r="T212" s="312"/>
      <c r="U212" s="312"/>
      <c r="V212" s="312"/>
      <c r="W212" s="312"/>
      <c r="X212" s="312"/>
      <c r="Y212" s="312"/>
      <c r="Z212" s="312"/>
      <c r="AA212" s="312"/>
      <c r="AB212" s="312"/>
      <c r="AC212" s="312"/>
      <c r="AD212" s="312"/>
    </row>
    <row r="213" hidden="1">
      <c r="A213" s="281">
        <v>12.0</v>
      </c>
      <c r="B213" s="343" t="s">
        <v>206</v>
      </c>
      <c r="C213" s="344" t="s">
        <v>100</v>
      </c>
      <c r="D213" s="88">
        <f>'Details of IIA''s analysis'!D1621</f>
        <v>0</v>
      </c>
      <c r="E213" s="63">
        <v>6.0</v>
      </c>
      <c r="F213" s="56">
        <f t="shared" si="17"/>
        <v>0</v>
      </c>
      <c r="G213" s="49" t="s">
        <v>130</v>
      </c>
      <c r="H213" s="63">
        <v>0.645</v>
      </c>
      <c r="I213" s="78">
        <v>37049.0</v>
      </c>
      <c r="J213" s="65">
        <v>37974.0</v>
      </c>
      <c r="K213" s="345"/>
      <c r="L213" s="345"/>
      <c r="M213" s="22"/>
      <c r="N213" s="259"/>
      <c r="O213" s="312"/>
      <c r="P213" s="312"/>
      <c r="Q213" s="312"/>
      <c r="R213" s="312"/>
      <c r="S213" s="312"/>
      <c r="T213" s="312"/>
      <c r="U213" s="312"/>
      <c r="V213" s="312"/>
      <c r="W213" s="312"/>
      <c r="X213" s="312"/>
      <c r="Y213" s="312"/>
      <c r="Z213" s="312"/>
      <c r="AA213" s="312"/>
      <c r="AB213" s="312"/>
      <c r="AC213" s="312"/>
      <c r="AD213" s="312"/>
    </row>
    <row r="214">
      <c r="A214" s="25" t="s">
        <v>612</v>
      </c>
      <c r="B214" s="81"/>
      <c r="C214" s="43"/>
      <c r="D214" s="82">
        <f t="shared" ref="D214:E214" si="18">D215+D216+D217+D218+D219+D220+D221+D222+D223+D224+D225+D226</f>
        <v>3</v>
      </c>
      <c r="E214" s="82">
        <f t="shared" si="18"/>
        <v>72</v>
      </c>
      <c r="F214" s="37">
        <f t="shared" si="17"/>
        <v>4.166666667</v>
      </c>
      <c r="G214" s="44"/>
      <c r="H214" s="40"/>
      <c r="I214" s="40"/>
      <c r="J214" s="41"/>
      <c r="K214" s="44"/>
      <c r="L214" s="43"/>
      <c r="M214" s="44"/>
      <c r="N214" s="46" t="s">
        <v>859</v>
      </c>
      <c r="O214" s="47"/>
      <c r="P214" s="47"/>
      <c r="Q214" s="47"/>
      <c r="R214" s="47"/>
      <c r="S214" s="47"/>
      <c r="T214" s="47"/>
      <c r="U214" s="47"/>
      <c r="V214" s="47"/>
      <c r="W214" s="47"/>
      <c r="X214" s="47"/>
      <c r="Y214" s="47"/>
      <c r="Z214" s="47"/>
      <c r="AA214" s="47"/>
      <c r="AB214" s="47"/>
      <c r="AC214" s="47"/>
      <c r="AD214" s="47"/>
    </row>
    <row r="215">
      <c r="A215" s="83">
        <v>1.0</v>
      </c>
      <c r="B215" s="6" t="s">
        <v>467</v>
      </c>
      <c r="C215" s="60" t="s">
        <v>100</v>
      </c>
      <c r="D215" s="84">
        <f>'Details of IIA''s analysis'!D1632</f>
        <v>0</v>
      </c>
      <c r="E215" s="63">
        <v>6.0</v>
      </c>
      <c r="F215" s="56">
        <f t="shared" si="17"/>
        <v>0</v>
      </c>
      <c r="G215" s="4" t="s">
        <v>56</v>
      </c>
      <c r="H215" s="63">
        <v>0.456</v>
      </c>
      <c r="I215" s="314">
        <v>37741.0</v>
      </c>
      <c r="J215" s="319">
        <v>41699.0</v>
      </c>
      <c r="K215" s="4" t="s">
        <v>59</v>
      </c>
      <c r="L215" s="4" t="s">
        <v>59</v>
      </c>
      <c r="N215" s="24"/>
    </row>
    <row r="216">
      <c r="A216" s="83">
        <v>2.0</v>
      </c>
      <c r="B216" s="6" t="s">
        <v>862</v>
      </c>
      <c r="C216" s="60" t="s">
        <v>100</v>
      </c>
      <c r="D216" s="84">
        <f>'Details of IIA''s analysis'!D1642</f>
        <v>1</v>
      </c>
      <c r="E216" s="63">
        <v>6.0</v>
      </c>
      <c r="F216" s="56">
        <f t="shared" si="17"/>
        <v>16.66666667</v>
      </c>
      <c r="G216" s="4" t="s">
        <v>56</v>
      </c>
      <c r="H216" s="63">
        <v>0.319</v>
      </c>
      <c r="I216" s="314">
        <v>39226.0</v>
      </c>
      <c r="J216" s="319">
        <v>40026.0</v>
      </c>
      <c r="K216" s="4" t="s">
        <v>59</v>
      </c>
      <c r="L216" s="60" t="s">
        <v>192</v>
      </c>
      <c r="N216" s="24"/>
    </row>
    <row r="217">
      <c r="A217" s="83">
        <v>3.0</v>
      </c>
      <c r="B217" s="6" t="s">
        <v>185</v>
      </c>
      <c r="C217" s="60" t="s">
        <v>100</v>
      </c>
      <c r="D217" s="84">
        <f>'Details of IIA''s analysis'!D1652</f>
        <v>0</v>
      </c>
      <c r="E217" s="63">
        <v>6.0</v>
      </c>
      <c r="F217" s="56">
        <f t="shared" si="17"/>
        <v>0</v>
      </c>
      <c r="G217" s="4" t="s">
        <v>56</v>
      </c>
      <c r="H217" s="63">
        <v>0.697</v>
      </c>
      <c r="I217" s="314">
        <v>39161.0</v>
      </c>
      <c r="J217" s="319">
        <v>39661.0</v>
      </c>
      <c r="K217" s="4" t="s">
        <v>59</v>
      </c>
      <c r="L217" s="60" t="s">
        <v>192</v>
      </c>
      <c r="N217" s="24"/>
    </row>
    <row r="218" hidden="1">
      <c r="A218" s="83">
        <v>4.0</v>
      </c>
      <c r="B218" s="6" t="s">
        <v>865</v>
      </c>
      <c r="C218" s="60" t="s">
        <v>100</v>
      </c>
      <c r="D218" s="88">
        <f>'Details of IIA''s analysis'!D1642</f>
        <v>1</v>
      </c>
      <c r="E218" s="63">
        <v>6.0</v>
      </c>
      <c r="F218" s="56">
        <f t="shared" si="17"/>
        <v>16.66666667</v>
      </c>
      <c r="G218" s="4" t="s">
        <v>94</v>
      </c>
      <c r="H218" s="63">
        <v>0.319</v>
      </c>
      <c r="I218" s="322">
        <v>39226.0</v>
      </c>
      <c r="J218" s="319">
        <v>40026.0</v>
      </c>
      <c r="K218" s="4"/>
      <c r="L218" s="60"/>
      <c r="N218" s="24"/>
    </row>
    <row r="219" hidden="1">
      <c r="A219" s="83">
        <v>5.0</v>
      </c>
      <c r="B219" s="6" t="s">
        <v>561</v>
      </c>
      <c r="C219" s="60" t="s">
        <v>100</v>
      </c>
      <c r="D219" s="88">
        <f>'Details of IIA''s analysis'!D1652</f>
        <v>0</v>
      </c>
      <c r="E219" s="63">
        <v>6.0</v>
      </c>
      <c r="F219" s="56">
        <f t="shared" si="17"/>
        <v>0</v>
      </c>
      <c r="G219" s="4" t="s">
        <v>94</v>
      </c>
      <c r="H219" s="63">
        <v>0.697</v>
      </c>
      <c r="I219" s="322">
        <v>39161.0</v>
      </c>
      <c r="J219" s="319">
        <v>39661.0</v>
      </c>
      <c r="K219" s="4"/>
      <c r="L219" s="60"/>
      <c r="N219" s="24"/>
    </row>
    <row r="220" hidden="1">
      <c r="A220" s="83">
        <v>6.0</v>
      </c>
      <c r="B220" s="6" t="s">
        <v>263</v>
      </c>
      <c r="C220" s="60" t="s">
        <v>100</v>
      </c>
      <c r="D220" s="88">
        <f>'Details of IIA''s analysis'!D1662</f>
        <v>0</v>
      </c>
      <c r="E220" s="63">
        <v>6.0</v>
      </c>
      <c r="F220" s="56">
        <f t="shared" si="17"/>
        <v>0</v>
      </c>
      <c r="G220" s="169" t="s">
        <v>94</v>
      </c>
      <c r="H220" s="63">
        <v>0.407</v>
      </c>
      <c r="I220" s="322">
        <v>37238.0</v>
      </c>
      <c r="J220" s="319">
        <v>39431.0</v>
      </c>
      <c r="K220" s="4" t="s">
        <v>59</v>
      </c>
      <c r="L220" s="60" t="s">
        <v>59</v>
      </c>
      <c r="N220" s="24"/>
    </row>
    <row r="221" hidden="1">
      <c r="A221" s="83">
        <v>7.0</v>
      </c>
      <c r="B221" s="6" t="s">
        <v>876</v>
      </c>
      <c r="C221" s="60" t="s">
        <v>100</v>
      </c>
      <c r="D221" s="88">
        <f>'Details of IIA''s analysis'!D1662</f>
        <v>0</v>
      </c>
      <c r="E221" s="63">
        <v>6.0</v>
      </c>
      <c r="F221" s="56">
        <f t="shared" si="17"/>
        <v>0</v>
      </c>
      <c r="G221" s="169" t="s">
        <v>109</v>
      </c>
      <c r="H221" s="63">
        <v>0.407</v>
      </c>
      <c r="I221" s="322">
        <v>37238.0</v>
      </c>
      <c r="J221" s="319">
        <v>39431.0</v>
      </c>
      <c r="K221" s="4" t="s">
        <v>59</v>
      </c>
      <c r="L221" s="60" t="s">
        <v>59</v>
      </c>
      <c r="N221" s="24"/>
    </row>
    <row r="222" hidden="1">
      <c r="A222" s="83">
        <v>8.0</v>
      </c>
      <c r="B222" s="6" t="s">
        <v>653</v>
      </c>
      <c r="C222" s="60" t="s">
        <v>100</v>
      </c>
      <c r="D222" s="340">
        <f>'Details of IIA''s analysis'!D1672</f>
        <v>0</v>
      </c>
      <c r="E222" s="63">
        <v>6.0</v>
      </c>
      <c r="F222" s="56">
        <f t="shared" si="17"/>
        <v>0</v>
      </c>
      <c r="G222" s="169" t="s">
        <v>109</v>
      </c>
      <c r="H222" s="63">
        <v>0.366</v>
      </c>
      <c r="I222" s="322">
        <v>37966.0</v>
      </c>
      <c r="J222" s="319">
        <v>39387.0</v>
      </c>
      <c r="K222" s="4"/>
      <c r="L222" s="60"/>
      <c r="N222" s="24"/>
    </row>
    <row r="223" hidden="1">
      <c r="A223" s="83">
        <v>9.0</v>
      </c>
      <c r="B223" s="6" t="s">
        <v>490</v>
      </c>
      <c r="C223" s="60" t="s">
        <v>100</v>
      </c>
      <c r="D223" s="88">
        <f>'Details of IIA''s analysis'!D1682</f>
        <v>1</v>
      </c>
      <c r="E223" s="63">
        <v>6.0</v>
      </c>
      <c r="F223" s="56">
        <f t="shared" si="17"/>
        <v>16.66666667</v>
      </c>
      <c r="G223" s="169" t="s">
        <v>109</v>
      </c>
      <c r="H223" s="63">
        <v>0.685</v>
      </c>
      <c r="I223" s="322">
        <v>38779.0</v>
      </c>
      <c r="J223" s="319">
        <v>39387.0</v>
      </c>
      <c r="K223" s="4" t="s">
        <v>59</v>
      </c>
      <c r="L223" s="60" t="s">
        <v>59</v>
      </c>
      <c r="N223" s="24"/>
    </row>
    <row r="224" hidden="1">
      <c r="A224" s="83">
        <v>10.0</v>
      </c>
      <c r="B224" s="6" t="s">
        <v>396</v>
      </c>
      <c r="C224" s="60" t="s">
        <v>100</v>
      </c>
      <c r="D224" s="88">
        <f>'Details of IIA''s analysis'!D1692</f>
        <v>0</v>
      </c>
      <c r="E224" s="63">
        <v>6.0</v>
      </c>
      <c r="F224" s="56">
        <f t="shared" si="17"/>
        <v>0</v>
      </c>
      <c r="G224" s="169" t="s">
        <v>130</v>
      </c>
      <c r="H224" s="350">
        <v>0.57</v>
      </c>
      <c r="I224" s="319">
        <v>36766.0</v>
      </c>
      <c r="J224" s="319">
        <v>37622.0</v>
      </c>
      <c r="K224" s="4"/>
      <c r="L224" s="60"/>
      <c r="N224" s="24"/>
    </row>
    <row r="225" hidden="1">
      <c r="A225" s="83">
        <v>11.0</v>
      </c>
      <c r="B225" s="6" t="s">
        <v>394</v>
      </c>
      <c r="C225" s="60" t="s">
        <v>100</v>
      </c>
      <c r="D225" s="88">
        <f>'Details of IIA''s analysis'!D1702</f>
        <v>0</v>
      </c>
      <c r="E225" s="63">
        <v>6.0</v>
      </c>
      <c r="F225" s="56">
        <f t="shared" si="17"/>
        <v>0</v>
      </c>
      <c r="G225" s="169" t="s">
        <v>130</v>
      </c>
      <c r="H225" s="350">
        <v>0.396</v>
      </c>
      <c r="I225" s="319">
        <v>36676.0</v>
      </c>
      <c r="J225" s="319">
        <v>37622.0</v>
      </c>
      <c r="K225" s="4"/>
      <c r="L225" s="60"/>
      <c r="N225" s="24"/>
    </row>
    <row r="226" hidden="1">
      <c r="A226" s="83">
        <v>12.0</v>
      </c>
      <c r="B226" s="6" t="s">
        <v>173</v>
      </c>
      <c r="C226" s="60" t="s">
        <v>100</v>
      </c>
      <c r="D226" s="88">
        <f>'Details of IIA''s analysis'!D1712</f>
        <v>0</v>
      </c>
      <c r="E226" s="63">
        <v>6.0</v>
      </c>
      <c r="F226" s="56">
        <f t="shared" si="17"/>
        <v>0</v>
      </c>
      <c r="G226" s="169" t="s">
        <v>130</v>
      </c>
      <c r="H226" s="63">
        <v>0.553</v>
      </c>
      <c r="I226" s="322">
        <v>37029.0</v>
      </c>
      <c r="J226" s="319">
        <v>37500.0</v>
      </c>
      <c r="K226" s="4"/>
      <c r="L226" s="60"/>
      <c r="N226" s="24"/>
    </row>
    <row r="227">
      <c r="A227" s="25" t="s">
        <v>639</v>
      </c>
      <c r="B227" s="81"/>
      <c r="C227" s="43"/>
      <c r="D227" s="82">
        <f t="shared" ref="D227:E227" si="19">D229+D228+D230+D232+D231+D233+D234</f>
        <v>19</v>
      </c>
      <c r="E227" s="82">
        <f t="shared" si="19"/>
        <v>42</v>
      </c>
      <c r="F227" s="37">
        <f t="shared" si="17"/>
        <v>45.23809524</v>
      </c>
      <c r="G227" s="47"/>
      <c r="H227" s="40"/>
      <c r="I227" s="40"/>
      <c r="J227" s="41"/>
      <c r="K227" s="47"/>
      <c r="L227" s="43"/>
      <c r="M227" s="47"/>
      <c r="N227" s="109"/>
      <c r="O227" s="47"/>
      <c r="P227" s="47"/>
      <c r="Q227" s="47"/>
      <c r="R227" s="47"/>
      <c r="S227" s="47"/>
      <c r="T227" s="47"/>
      <c r="U227" s="47"/>
      <c r="V227" s="47"/>
      <c r="W227" s="47"/>
      <c r="X227" s="47"/>
      <c r="Y227" s="47"/>
      <c r="Z227" s="47"/>
      <c r="AA227" s="47"/>
      <c r="AB227" s="47"/>
      <c r="AC227" s="47"/>
      <c r="AD227" s="47"/>
    </row>
    <row r="228">
      <c r="A228" s="83">
        <v>1.0</v>
      </c>
      <c r="B228" s="6" t="s">
        <v>63</v>
      </c>
      <c r="C228" s="60" t="s">
        <v>47</v>
      </c>
      <c r="D228" s="84">
        <f>'Details of IIA''s analysis'!D1723</f>
        <v>3</v>
      </c>
      <c r="E228" s="63">
        <v>6.0</v>
      </c>
      <c r="F228" s="56">
        <f t="shared" si="17"/>
        <v>50</v>
      </c>
      <c r="G228" s="4" t="s">
        <v>56</v>
      </c>
      <c r="H228" s="63">
        <v>0.764</v>
      </c>
      <c r="I228" s="314">
        <v>40112.0</v>
      </c>
      <c r="J228" s="319">
        <v>40391.0</v>
      </c>
      <c r="K228" s="4" t="s">
        <v>59</v>
      </c>
      <c r="L228" s="4" t="s">
        <v>59</v>
      </c>
      <c r="N228" s="24"/>
    </row>
    <row r="229">
      <c r="A229" s="83">
        <v>2.0</v>
      </c>
      <c r="B229" s="360" t="s">
        <v>893</v>
      </c>
      <c r="C229" s="60" t="s">
        <v>47</v>
      </c>
      <c r="D229" s="84">
        <f>'Details of IIA''s analysis'!D1733</f>
        <v>2</v>
      </c>
      <c r="E229" s="63">
        <v>6.0</v>
      </c>
      <c r="F229" s="56">
        <f t="shared" si="17"/>
        <v>33.33333333</v>
      </c>
      <c r="G229" s="4" t="s">
        <v>56</v>
      </c>
      <c r="H229" s="314"/>
      <c r="I229" s="314">
        <v>39871.0</v>
      </c>
      <c r="J229" s="319">
        <v>40179.0</v>
      </c>
      <c r="K229" s="4" t="s">
        <v>59</v>
      </c>
      <c r="L229" s="4" t="s">
        <v>59</v>
      </c>
      <c r="M229" s="366" t="s">
        <v>86</v>
      </c>
      <c r="N229" s="24"/>
    </row>
    <row r="230">
      <c r="A230" s="83">
        <v>3.0</v>
      </c>
      <c r="B230" s="6" t="s">
        <v>46</v>
      </c>
      <c r="C230" s="60" t="s">
        <v>47</v>
      </c>
      <c r="D230" s="84">
        <f>'Details of IIA''s analysis'!D1743</f>
        <v>3</v>
      </c>
      <c r="E230" s="63">
        <v>6.0</v>
      </c>
      <c r="F230" s="56">
        <f t="shared" si="17"/>
        <v>50</v>
      </c>
      <c r="G230" s="4" t="s">
        <v>56</v>
      </c>
      <c r="H230" s="63">
        <v>0.682</v>
      </c>
      <c r="I230" s="314">
        <v>39545.0</v>
      </c>
      <c r="J230" s="319">
        <v>39722.0</v>
      </c>
      <c r="K230" s="4" t="s">
        <v>59</v>
      </c>
      <c r="L230" s="4" t="s">
        <v>59</v>
      </c>
      <c r="N230" s="24"/>
    </row>
    <row r="231" hidden="1">
      <c r="A231" s="83">
        <v>4.0</v>
      </c>
      <c r="B231" s="6" t="s">
        <v>899</v>
      </c>
      <c r="C231" s="60" t="s">
        <v>47</v>
      </c>
      <c r="D231" s="88">
        <f>'Details of IIA''s analysis'!D1723</f>
        <v>3</v>
      </c>
      <c r="E231" s="63">
        <v>6.0</v>
      </c>
      <c r="F231" s="56">
        <f t="shared" si="17"/>
        <v>50</v>
      </c>
      <c r="G231" s="4" t="s">
        <v>94</v>
      </c>
      <c r="H231" s="63">
        <v>0.764</v>
      </c>
      <c r="I231" s="322">
        <v>40112.0</v>
      </c>
      <c r="J231" s="319">
        <v>40391.0</v>
      </c>
      <c r="K231" s="4"/>
      <c r="L231" s="4"/>
      <c r="N231" s="24"/>
    </row>
    <row r="232" hidden="1">
      <c r="A232" s="83">
        <v>5.0</v>
      </c>
      <c r="B232" s="6" t="s">
        <v>900</v>
      </c>
      <c r="C232" s="60" t="s">
        <v>47</v>
      </c>
      <c r="D232" s="88">
        <f>'Details of IIA''s analysis'!D1733</f>
        <v>2</v>
      </c>
      <c r="E232" s="63">
        <v>6.0</v>
      </c>
      <c r="F232" s="56">
        <f t="shared" si="17"/>
        <v>33.33333333</v>
      </c>
      <c r="G232" s="4" t="s">
        <v>94</v>
      </c>
      <c r="H232" s="314"/>
      <c r="I232" s="314"/>
      <c r="J232" s="319">
        <v>40179.0</v>
      </c>
      <c r="K232" s="4"/>
      <c r="L232" s="4"/>
      <c r="N232" s="24"/>
    </row>
    <row r="233" hidden="1">
      <c r="A233" s="83">
        <v>6.0</v>
      </c>
      <c r="B233" s="6" t="s">
        <v>902</v>
      </c>
      <c r="C233" s="60" t="s">
        <v>47</v>
      </c>
      <c r="D233" s="88">
        <f>'Details of IIA''s analysis'!D1743</f>
        <v>3</v>
      </c>
      <c r="E233" s="63">
        <v>6.0</v>
      </c>
      <c r="F233" s="56">
        <f t="shared" si="17"/>
        <v>50</v>
      </c>
      <c r="G233" s="169" t="s">
        <v>94</v>
      </c>
      <c r="H233" s="63">
        <v>0.682</v>
      </c>
      <c r="I233" s="322">
        <v>39545.0</v>
      </c>
      <c r="J233" s="319">
        <v>39722.0</v>
      </c>
      <c r="K233" s="4"/>
      <c r="L233" s="4"/>
      <c r="N233" s="24"/>
    </row>
    <row r="234" hidden="1">
      <c r="A234" s="83">
        <v>7.0</v>
      </c>
      <c r="B234" s="6" t="s">
        <v>723</v>
      </c>
      <c r="C234" s="60" t="s">
        <v>47</v>
      </c>
      <c r="D234" s="88">
        <f>'Details of IIA''s analysis'!D1753</f>
        <v>3</v>
      </c>
      <c r="E234" s="63">
        <v>6.0</v>
      </c>
      <c r="F234" s="56">
        <f t="shared" si="17"/>
        <v>50</v>
      </c>
      <c r="G234" s="169" t="s">
        <v>109</v>
      </c>
      <c r="H234" s="63">
        <v>0.686</v>
      </c>
      <c r="I234" s="322">
        <v>38461.0</v>
      </c>
      <c r="J234" s="319">
        <v>38534.0</v>
      </c>
      <c r="K234" s="4"/>
      <c r="L234" s="4"/>
      <c r="N234" s="24"/>
    </row>
    <row r="235" hidden="1">
      <c r="A235" s="377">
        <v>8.0</v>
      </c>
      <c r="B235" s="228" t="s">
        <v>213</v>
      </c>
      <c r="C235" s="164"/>
      <c r="D235" s="201" t="s">
        <v>44</v>
      </c>
      <c r="E235" s="201" t="s">
        <v>44</v>
      </c>
      <c r="F235" s="56"/>
      <c r="G235" s="169" t="s">
        <v>109</v>
      </c>
      <c r="H235" s="220"/>
      <c r="I235" s="341">
        <v>34438.0</v>
      </c>
      <c r="J235" s="330">
        <v>35359.0</v>
      </c>
      <c r="K235" s="169"/>
      <c r="L235" s="169"/>
      <c r="M235" s="213"/>
      <c r="N235" s="380"/>
      <c r="O235" s="213"/>
      <c r="P235" s="213"/>
      <c r="Q235" s="213"/>
      <c r="R235" s="213"/>
      <c r="S235" s="213"/>
      <c r="T235" s="213"/>
      <c r="U235" s="213"/>
      <c r="V235" s="213"/>
      <c r="W235" s="213"/>
      <c r="X235" s="213"/>
      <c r="Y235" s="213"/>
      <c r="Z235" s="213"/>
      <c r="AA235" s="213"/>
      <c r="AB235" s="213"/>
      <c r="AC235" s="213"/>
      <c r="AD235" s="213"/>
    </row>
    <row r="236" hidden="1">
      <c r="A236" s="377">
        <v>9.0</v>
      </c>
      <c r="B236" s="228" t="s">
        <v>213</v>
      </c>
      <c r="C236" s="164"/>
      <c r="D236" s="201" t="s">
        <v>44</v>
      </c>
      <c r="E236" s="201" t="s">
        <v>44</v>
      </c>
      <c r="F236" s="56"/>
      <c r="G236" s="169" t="s">
        <v>109</v>
      </c>
      <c r="H236" s="329"/>
      <c r="I236" s="329"/>
      <c r="J236" s="330"/>
      <c r="K236" s="169"/>
      <c r="L236" s="169"/>
      <c r="M236" s="213"/>
      <c r="N236" s="380"/>
      <c r="O236" s="213"/>
      <c r="P236" s="213"/>
      <c r="Q236" s="213"/>
      <c r="R236" s="213"/>
      <c r="S236" s="213"/>
      <c r="T236" s="213"/>
      <c r="U236" s="213"/>
      <c r="V236" s="213"/>
      <c r="W236" s="213"/>
      <c r="X236" s="213"/>
      <c r="Y236" s="213"/>
      <c r="Z236" s="213"/>
      <c r="AA236" s="213"/>
      <c r="AB236" s="213"/>
      <c r="AC236" s="213"/>
      <c r="AD236" s="213"/>
    </row>
    <row r="237" hidden="1">
      <c r="A237" s="382">
        <v>10.0</v>
      </c>
      <c r="B237" s="387" t="s">
        <v>213</v>
      </c>
      <c r="C237" s="164"/>
      <c r="D237" s="201" t="s">
        <v>44</v>
      </c>
      <c r="E237" s="201" t="s">
        <v>44</v>
      </c>
      <c r="F237" s="389"/>
      <c r="G237" s="169" t="s">
        <v>130</v>
      </c>
      <c r="H237" s="220"/>
      <c r="I237" s="341">
        <v>34438.0</v>
      </c>
      <c r="J237" s="330">
        <v>35359.0</v>
      </c>
      <c r="K237" s="169"/>
      <c r="L237" s="169"/>
      <c r="M237" s="213"/>
      <c r="N237" s="380"/>
      <c r="O237" s="213"/>
      <c r="P237" s="213"/>
      <c r="Q237" s="213"/>
      <c r="R237" s="213"/>
      <c r="S237" s="213"/>
      <c r="T237" s="213"/>
      <c r="U237" s="213"/>
      <c r="V237" s="213"/>
      <c r="W237" s="213"/>
      <c r="X237" s="213"/>
      <c r="Y237" s="213"/>
      <c r="Z237" s="213"/>
      <c r="AA237" s="213"/>
      <c r="AB237" s="213"/>
      <c r="AC237" s="213"/>
      <c r="AD237" s="213"/>
    </row>
    <row r="238" hidden="1">
      <c r="A238" s="377">
        <v>11.0</v>
      </c>
      <c r="B238" s="228" t="s">
        <v>213</v>
      </c>
      <c r="C238" s="164"/>
      <c r="D238" s="201" t="s">
        <v>44</v>
      </c>
      <c r="E238" s="201" t="s">
        <v>44</v>
      </c>
      <c r="F238" s="56"/>
      <c r="G238" s="169" t="s">
        <v>130</v>
      </c>
      <c r="H238" s="329"/>
      <c r="I238" s="329"/>
      <c r="J238" s="342"/>
      <c r="K238" s="169"/>
      <c r="L238" s="169"/>
      <c r="M238" s="213"/>
      <c r="N238" s="380"/>
      <c r="O238" s="213"/>
      <c r="P238" s="213"/>
      <c r="Q238" s="213"/>
      <c r="R238" s="213"/>
      <c r="S238" s="213"/>
      <c r="T238" s="213"/>
      <c r="U238" s="213"/>
      <c r="V238" s="213"/>
      <c r="W238" s="213"/>
      <c r="X238" s="213"/>
      <c r="Y238" s="213"/>
      <c r="Z238" s="213"/>
      <c r="AA238" s="213"/>
      <c r="AB238" s="213"/>
      <c r="AC238" s="213"/>
      <c r="AD238" s="213"/>
    </row>
    <row r="239" hidden="1">
      <c r="A239" s="377">
        <v>12.0</v>
      </c>
      <c r="B239" s="228" t="s">
        <v>213</v>
      </c>
      <c r="C239" s="164"/>
      <c r="D239" s="201" t="s">
        <v>44</v>
      </c>
      <c r="E239" s="201" t="s">
        <v>44</v>
      </c>
      <c r="F239" s="56"/>
      <c r="G239" s="169" t="s">
        <v>130</v>
      </c>
      <c r="H239" s="329"/>
      <c r="I239" s="329"/>
      <c r="J239" s="342"/>
      <c r="K239" s="169"/>
      <c r="L239" s="169"/>
      <c r="M239" s="213"/>
      <c r="N239" s="380"/>
      <c r="O239" s="213"/>
      <c r="P239" s="213"/>
      <c r="Q239" s="213"/>
      <c r="R239" s="213"/>
      <c r="S239" s="213"/>
      <c r="T239" s="213"/>
      <c r="U239" s="213"/>
      <c r="V239" s="213"/>
      <c r="W239" s="213"/>
      <c r="X239" s="213"/>
      <c r="Y239" s="213"/>
      <c r="Z239" s="213"/>
      <c r="AA239" s="213"/>
      <c r="AB239" s="213"/>
      <c r="AC239" s="213"/>
      <c r="AD239" s="213"/>
    </row>
    <row r="240">
      <c r="A240" s="25" t="s">
        <v>668</v>
      </c>
      <c r="B240" s="81"/>
      <c r="C240" s="43"/>
      <c r="D240" s="82">
        <f t="shared" ref="D240:E240" si="20">D241+D242+D249+D244+D245+D247+D251</f>
        <v>4</v>
      </c>
      <c r="E240" s="82">
        <f t="shared" si="20"/>
        <v>38</v>
      </c>
      <c r="F240" s="37">
        <f t="shared" ref="F240:F242" si="21">(D240/E240)*100</f>
        <v>10.52631579</v>
      </c>
      <c r="G240" s="47"/>
      <c r="H240" s="40"/>
      <c r="I240" s="40"/>
      <c r="J240" s="41"/>
      <c r="K240" s="47"/>
      <c r="L240" s="43"/>
      <c r="M240" s="47"/>
      <c r="N240" s="109"/>
      <c r="O240" s="47"/>
      <c r="P240" s="47"/>
      <c r="Q240" s="47"/>
      <c r="R240" s="47"/>
      <c r="S240" s="47"/>
      <c r="T240" s="47"/>
      <c r="U240" s="47"/>
      <c r="V240" s="47"/>
      <c r="W240" s="47"/>
      <c r="X240" s="47"/>
      <c r="Y240" s="47"/>
      <c r="Z240" s="47"/>
      <c r="AA240" s="47"/>
      <c r="AB240" s="47"/>
      <c r="AC240" s="47"/>
      <c r="AD240" s="47"/>
    </row>
    <row r="241">
      <c r="A241" s="83">
        <v>1.0</v>
      </c>
      <c r="B241" s="228" t="s">
        <v>916</v>
      </c>
      <c r="C241" s="164" t="s">
        <v>47</v>
      </c>
      <c r="D241" s="114">
        <f>'Details of IIA''s analysis'!D1764</f>
        <v>2</v>
      </c>
      <c r="E241" s="220">
        <v>4.0</v>
      </c>
      <c r="F241" s="56">
        <f t="shared" si="21"/>
        <v>50</v>
      </c>
      <c r="G241" s="169" t="s">
        <v>56</v>
      </c>
      <c r="H241" s="329"/>
      <c r="I241" s="329">
        <v>40353.0</v>
      </c>
      <c r="J241" s="330">
        <v>41061.0</v>
      </c>
      <c r="K241" s="169" t="s">
        <v>59</v>
      </c>
      <c r="L241" s="169" t="s">
        <v>59</v>
      </c>
      <c r="N241" s="73" t="s">
        <v>918</v>
      </c>
    </row>
    <row r="242">
      <c r="A242" s="83">
        <v>2.0</v>
      </c>
      <c r="B242" s="6" t="s">
        <v>140</v>
      </c>
      <c r="C242" s="60" t="s">
        <v>100</v>
      </c>
      <c r="D242" s="84">
        <f>'Details of IIA''s analysis'!D1774</f>
        <v>0</v>
      </c>
      <c r="E242" s="63">
        <v>6.0</v>
      </c>
      <c r="F242" s="56">
        <f t="shared" si="21"/>
        <v>0</v>
      </c>
      <c r="G242" s="4" t="s">
        <v>56</v>
      </c>
      <c r="H242" s="63">
        <v>0.642</v>
      </c>
      <c r="I242" s="314">
        <v>34768.0</v>
      </c>
      <c r="J242" s="319">
        <v>34828.0</v>
      </c>
      <c r="K242" s="4" t="s">
        <v>59</v>
      </c>
      <c r="L242" s="4" t="s">
        <v>59</v>
      </c>
      <c r="N242" s="24"/>
    </row>
    <row r="243">
      <c r="A243" s="83">
        <v>3.0</v>
      </c>
      <c r="B243" s="6" t="s">
        <v>213</v>
      </c>
      <c r="C243" s="60" t="s">
        <v>44</v>
      </c>
      <c r="D243" s="84" t="s">
        <v>44</v>
      </c>
      <c r="E243" s="63" t="s">
        <v>44</v>
      </c>
      <c r="F243" s="56"/>
      <c r="G243" s="4" t="s">
        <v>56</v>
      </c>
      <c r="H243" s="314"/>
      <c r="I243" s="314"/>
      <c r="J243" s="319"/>
      <c r="K243" s="4"/>
      <c r="L243" s="4"/>
      <c r="N243" s="24"/>
    </row>
    <row r="244" hidden="1">
      <c r="A244" s="83">
        <v>4.0</v>
      </c>
      <c r="B244" s="228" t="s">
        <v>931</v>
      </c>
      <c r="C244" s="164" t="s">
        <v>47</v>
      </c>
      <c r="D244" s="88">
        <f>'Details of IIA''s analysis'!D1764</f>
        <v>2</v>
      </c>
      <c r="E244" s="63">
        <v>4.0</v>
      </c>
      <c r="F244" s="56">
        <f t="shared" ref="F244:F245" si="22">(D244/E244)*100</f>
        <v>50</v>
      </c>
      <c r="G244" s="4" t="s">
        <v>94</v>
      </c>
      <c r="H244" s="63">
        <v>0.733</v>
      </c>
      <c r="I244" s="322">
        <v>40353.0</v>
      </c>
      <c r="J244" s="330">
        <v>41061.0</v>
      </c>
      <c r="K244" s="4"/>
      <c r="L244" s="4"/>
      <c r="N244" s="24"/>
    </row>
    <row r="245" hidden="1">
      <c r="A245" s="83">
        <v>5.0</v>
      </c>
      <c r="B245" s="6" t="s">
        <v>933</v>
      </c>
      <c r="C245" s="60" t="s">
        <v>100</v>
      </c>
      <c r="D245" s="88">
        <f>'Details of IIA''s analysis'!D1774</f>
        <v>0</v>
      </c>
      <c r="E245" s="63">
        <v>6.0</v>
      </c>
      <c r="F245" s="56">
        <f t="shared" si="22"/>
        <v>0</v>
      </c>
      <c r="G245" s="4" t="s">
        <v>94</v>
      </c>
      <c r="H245" s="63">
        <v>0.642</v>
      </c>
      <c r="I245" s="322">
        <v>34768.0</v>
      </c>
      <c r="J245" s="319">
        <v>34828.0</v>
      </c>
      <c r="K245" s="4"/>
      <c r="L245" s="4"/>
      <c r="N245" s="24"/>
    </row>
    <row r="246" hidden="1">
      <c r="A246" s="377">
        <v>6.0</v>
      </c>
      <c r="B246" s="228" t="s">
        <v>213</v>
      </c>
      <c r="C246" s="164" t="s">
        <v>44</v>
      </c>
      <c r="D246" s="201" t="s">
        <v>44</v>
      </c>
      <c r="E246" s="220" t="s">
        <v>44</v>
      </c>
      <c r="F246" s="56"/>
      <c r="G246" s="4" t="s">
        <v>94</v>
      </c>
      <c r="H246" s="329"/>
      <c r="I246" s="329"/>
      <c r="J246" s="330"/>
      <c r="K246" s="169"/>
      <c r="L246" s="169"/>
      <c r="M246" s="213"/>
      <c r="N246" s="380"/>
      <c r="O246" s="213"/>
      <c r="P246" s="213"/>
      <c r="Q246" s="213"/>
      <c r="R246" s="213"/>
      <c r="S246" s="213"/>
      <c r="T246" s="213"/>
      <c r="U246" s="213"/>
      <c r="V246" s="213"/>
      <c r="W246" s="213"/>
      <c r="X246" s="213"/>
      <c r="Y246" s="213"/>
      <c r="Z246" s="213"/>
      <c r="AA246" s="213"/>
      <c r="AB246" s="213"/>
      <c r="AC246" s="213"/>
      <c r="AD246" s="213"/>
    </row>
    <row r="247" hidden="1">
      <c r="A247" s="377">
        <v>7.0</v>
      </c>
      <c r="B247" s="228" t="s">
        <v>933</v>
      </c>
      <c r="C247" s="164" t="s">
        <v>100</v>
      </c>
      <c r="D247" s="201">
        <f>'Details of IIA''s analysis'!D1774</f>
        <v>0</v>
      </c>
      <c r="E247" s="220">
        <v>6.0</v>
      </c>
      <c r="F247" s="56">
        <f>(D247/E247)*100</f>
        <v>0</v>
      </c>
      <c r="G247" s="169" t="s">
        <v>109</v>
      </c>
      <c r="H247" s="220">
        <v>0.642</v>
      </c>
      <c r="I247" s="341">
        <v>34768.0</v>
      </c>
      <c r="J247" s="330">
        <v>34828.0</v>
      </c>
      <c r="K247" s="169"/>
      <c r="L247" s="169"/>
      <c r="M247" s="213"/>
      <c r="N247" s="380"/>
      <c r="O247" s="213"/>
      <c r="P247" s="213"/>
      <c r="Q247" s="213"/>
      <c r="R247" s="213"/>
      <c r="S247" s="213"/>
      <c r="T247" s="213"/>
      <c r="U247" s="213"/>
      <c r="V247" s="213"/>
      <c r="W247" s="213"/>
      <c r="X247" s="213"/>
      <c r="Y247" s="213"/>
      <c r="Z247" s="213"/>
      <c r="AA247" s="213"/>
      <c r="AB247" s="213"/>
      <c r="AC247" s="213"/>
      <c r="AD247" s="213"/>
    </row>
    <row r="248" hidden="1">
      <c r="A248" s="377">
        <v>8.0</v>
      </c>
      <c r="B248" s="228" t="s">
        <v>936</v>
      </c>
      <c r="C248" s="164"/>
      <c r="D248" s="201" t="s">
        <v>937</v>
      </c>
      <c r="E248" s="220" t="s">
        <v>44</v>
      </c>
      <c r="F248" s="56"/>
      <c r="G248" s="169" t="s">
        <v>109</v>
      </c>
      <c r="H248" s="220">
        <v>0.528</v>
      </c>
      <c r="I248" s="341">
        <v>33568.0</v>
      </c>
      <c r="J248" s="330">
        <v>34608.0</v>
      </c>
      <c r="K248" s="169"/>
      <c r="L248" s="169"/>
      <c r="M248" s="213"/>
      <c r="N248" s="380"/>
      <c r="O248" s="213"/>
      <c r="P248" s="213"/>
      <c r="Q248" s="213"/>
      <c r="R248" s="213"/>
      <c r="S248" s="213"/>
      <c r="T248" s="213"/>
      <c r="U248" s="213"/>
      <c r="V248" s="213"/>
      <c r="W248" s="213"/>
      <c r="X248" s="213"/>
      <c r="Y248" s="213"/>
      <c r="Z248" s="213"/>
      <c r="AA248" s="213"/>
      <c r="AB248" s="213"/>
      <c r="AC248" s="213"/>
      <c r="AD248" s="213"/>
    </row>
    <row r="249" hidden="1">
      <c r="A249" s="377" t="s">
        <v>246</v>
      </c>
      <c r="B249" s="228" t="s">
        <v>938</v>
      </c>
      <c r="C249" s="164" t="s">
        <v>100</v>
      </c>
      <c r="D249" s="201">
        <f>'Details of IIA''s analysis'!D1784</f>
        <v>0</v>
      </c>
      <c r="E249" s="220">
        <v>6.0</v>
      </c>
      <c r="F249" s="56">
        <f>(D249/E249)*100</f>
        <v>0</v>
      </c>
      <c r="G249" s="169" t="s">
        <v>254</v>
      </c>
      <c r="H249" s="220">
        <v>0.713</v>
      </c>
      <c r="I249" s="329">
        <v>34121.0</v>
      </c>
      <c r="J249" s="330">
        <v>34584.0</v>
      </c>
      <c r="K249" s="169" t="s">
        <v>59</v>
      </c>
      <c r="L249" s="169" t="s">
        <v>59</v>
      </c>
      <c r="M249" s="213"/>
      <c r="N249" s="380"/>
      <c r="O249" s="213"/>
      <c r="P249" s="213"/>
      <c r="Q249" s="213"/>
      <c r="R249" s="213"/>
      <c r="S249" s="213"/>
      <c r="T249" s="213"/>
      <c r="U249" s="213"/>
      <c r="V249" s="213"/>
      <c r="W249" s="213"/>
      <c r="X249" s="213"/>
      <c r="Y249" s="213"/>
      <c r="Z249" s="213"/>
      <c r="AA249" s="213"/>
      <c r="AB249" s="213"/>
      <c r="AC249" s="213"/>
      <c r="AD249" s="213"/>
    </row>
    <row r="250" hidden="1">
      <c r="A250" s="377">
        <v>9.0</v>
      </c>
      <c r="B250" s="228" t="s">
        <v>63</v>
      </c>
      <c r="C250" s="164"/>
      <c r="D250" s="201" t="s">
        <v>937</v>
      </c>
      <c r="E250" s="423" t="s">
        <v>44</v>
      </c>
      <c r="F250" s="56"/>
      <c r="G250" s="425" t="s">
        <v>109</v>
      </c>
      <c r="H250" s="423" t="s">
        <v>246</v>
      </c>
      <c r="I250" s="428">
        <v>30992.0</v>
      </c>
      <c r="J250" s="330">
        <v>31419.0</v>
      </c>
      <c r="K250" s="425"/>
      <c r="L250" s="425"/>
      <c r="M250" s="430"/>
      <c r="N250" s="432"/>
      <c r="O250" s="213"/>
      <c r="P250" s="213"/>
      <c r="Q250" s="213"/>
      <c r="R250" s="213"/>
      <c r="S250" s="213"/>
      <c r="T250" s="213"/>
      <c r="U250" s="213"/>
      <c r="V250" s="213"/>
      <c r="W250" s="213"/>
      <c r="X250" s="213"/>
      <c r="Y250" s="213"/>
      <c r="Z250" s="213"/>
      <c r="AA250" s="213"/>
      <c r="AB250" s="213"/>
      <c r="AC250" s="213"/>
      <c r="AD250" s="213"/>
    </row>
    <row r="251" hidden="1">
      <c r="A251" s="377">
        <v>10.0</v>
      </c>
      <c r="B251" s="228" t="s">
        <v>933</v>
      </c>
      <c r="C251" s="164" t="s">
        <v>100</v>
      </c>
      <c r="D251" s="201">
        <f>'Details of IIA''s analysis'!D1774</f>
        <v>0</v>
      </c>
      <c r="E251" s="220">
        <v>6.0</v>
      </c>
      <c r="F251" s="56">
        <f>(D251/E251)*100</f>
        <v>0</v>
      </c>
      <c r="G251" s="169" t="s">
        <v>130</v>
      </c>
      <c r="H251" s="220">
        <v>0.642</v>
      </c>
      <c r="I251" s="341">
        <v>34768.0</v>
      </c>
      <c r="J251" s="330">
        <v>34828.0</v>
      </c>
      <c r="K251" s="169"/>
      <c r="L251" s="169"/>
      <c r="M251" s="213"/>
      <c r="N251" s="380"/>
      <c r="O251" s="213"/>
      <c r="P251" s="213"/>
      <c r="Q251" s="213"/>
      <c r="R251" s="213"/>
      <c r="S251" s="213"/>
      <c r="T251" s="213"/>
      <c r="U251" s="213"/>
      <c r="V251" s="213"/>
      <c r="W251" s="213"/>
      <c r="X251" s="213"/>
      <c r="Y251" s="213"/>
      <c r="Z251" s="213"/>
      <c r="AA251" s="213"/>
      <c r="AB251" s="213"/>
      <c r="AC251" s="213"/>
      <c r="AD251" s="213"/>
    </row>
    <row r="252" hidden="1">
      <c r="A252" s="377">
        <v>11.0</v>
      </c>
      <c r="B252" s="228" t="s">
        <v>936</v>
      </c>
      <c r="C252" s="164"/>
      <c r="D252" s="201" t="s">
        <v>937</v>
      </c>
      <c r="E252" s="220" t="s">
        <v>44</v>
      </c>
      <c r="F252" s="56"/>
      <c r="G252" s="169" t="s">
        <v>130</v>
      </c>
      <c r="H252" s="220">
        <v>0.528</v>
      </c>
      <c r="I252" s="341">
        <v>33568.0</v>
      </c>
      <c r="J252" s="330">
        <v>34608.0</v>
      </c>
      <c r="K252" s="169"/>
      <c r="L252" s="169"/>
      <c r="M252" s="213"/>
      <c r="N252" s="380"/>
      <c r="O252" s="213"/>
      <c r="P252" s="213"/>
      <c r="Q252" s="213"/>
      <c r="R252" s="213"/>
      <c r="S252" s="213"/>
      <c r="T252" s="213"/>
      <c r="U252" s="213"/>
      <c r="V252" s="213"/>
      <c r="W252" s="213"/>
      <c r="X252" s="213"/>
      <c r="Y252" s="213"/>
      <c r="Z252" s="213"/>
      <c r="AA252" s="213"/>
      <c r="AB252" s="213"/>
      <c r="AC252" s="213"/>
      <c r="AD252" s="213"/>
    </row>
    <row r="253" hidden="1">
      <c r="A253" s="377">
        <v>12.0</v>
      </c>
      <c r="B253" s="228" t="s">
        <v>89</v>
      </c>
      <c r="C253" s="164"/>
      <c r="D253" s="201" t="s">
        <v>937</v>
      </c>
      <c r="E253" s="220" t="s">
        <v>44</v>
      </c>
      <c r="F253" s="56"/>
      <c r="G253" s="169" t="s">
        <v>130</v>
      </c>
      <c r="H253" s="220" t="s">
        <v>246</v>
      </c>
      <c r="I253" s="341">
        <v>30992.0</v>
      </c>
      <c r="J253" s="330">
        <v>31419.0</v>
      </c>
      <c r="K253" s="169"/>
      <c r="L253" s="169"/>
      <c r="M253" s="213"/>
      <c r="N253" s="380"/>
      <c r="O253" s="213"/>
      <c r="P253" s="213"/>
      <c r="Q253" s="213"/>
      <c r="R253" s="213"/>
      <c r="S253" s="213"/>
      <c r="T253" s="213"/>
      <c r="U253" s="213"/>
      <c r="V253" s="213"/>
      <c r="W253" s="213"/>
      <c r="X253" s="213"/>
      <c r="Y253" s="213"/>
      <c r="Z253" s="213"/>
      <c r="AA253" s="213"/>
      <c r="AB253" s="213"/>
      <c r="AC253" s="213"/>
      <c r="AD253" s="213"/>
    </row>
    <row r="254">
      <c r="A254" s="25" t="s">
        <v>694</v>
      </c>
      <c r="B254" s="81"/>
      <c r="C254" s="43"/>
      <c r="D254" s="82">
        <f t="shared" ref="D254:E254" si="23">D255+D257+D258+D259+D260+D261+D262+D263+D264+D265+D266+D267</f>
        <v>12</v>
      </c>
      <c r="E254" s="82">
        <f t="shared" si="23"/>
        <v>72</v>
      </c>
      <c r="F254" s="37">
        <f t="shared" ref="F254:F362" si="24">(D254/E254)*100</f>
        <v>16.66666667</v>
      </c>
      <c r="G254" s="47"/>
      <c r="H254" s="40"/>
      <c r="I254" s="40"/>
      <c r="J254" s="41"/>
      <c r="K254" s="47"/>
      <c r="L254" s="43"/>
      <c r="M254" s="47"/>
      <c r="N254" s="109"/>
      <c r="O254" s="47"/>
      <c r="P254" s="47"/>
      <c r="Q254" s="47"/>
      <c r="R254" s="47"/>
      <c r="S254" s="47"/>
      <c r="T254" s="47"/>
      <c r="U254" s="47"/>
      <c r="V254" s="47"/>
      <c r="W254" s="47"/>
      <c r="X254" s="47"/>
      <c r="Y254" s="47"/>
      <c r="Z254" s="47"/>
      <c r="AA254" s="47"/>
      <c r="AB254" s="47"/>
      <c r="AC254" s="47"/>
      <c r="AD254" s="47"/>
    </row>
    <row r="255">
      <c r="A255" s="83">
        <v>1.0</v>
      </c>
      <c r="B255" s="6" t="s">
        <v>953</v>
      </c>
      <c r="C255" s="60" t="s">
        <v>100</v>
      </c>
      <c r="D255" s="84">
        <f>'Details of IIA''s analysis'!D1795</f>
        <v>1</v>
      </c>
      <c r="E255" s="63">
        <v>6.0</v>
      </c>
      <c r="F255" s="56">
        <f t="shared" si="24"/>
        <v>16.66666667</v>
      </c>
      <c r="G255" s="4" t="s">
        <v>56</v>
      </c>
      <c r="H255" s="63">
        <v>0.654</v>
      </c>
      <c r="I255" s="314">
        <v>36070.0</v>
      </c>
      <c r="J255" s="319">
        <v>37190.0</v>
      </c>
      <c r="K255" s="4" t="s">
        <v>59</v>
      </c>
      <c r="L255" s="172" t="s">
        <v>62</v>
      </c>
      <c r="M255" s="22"/>
      <c r="N255" s="73" t="s">
        <v>954</v>
      </c>
    </row>
    <row r="256" hidden="1">
      <c r="A256" s="83" t="s">
        <v>246</v>
      </c>
      <c r="B256" s="6" t="s">
        <v>938</v>
      </c>
      <c r="C256" s="60" t="s">
        <v>100</v>
      </c>
      <c r="D256" s="88">
        <f>'Details of IIA''s analysis'!D1805</f>
        <v>0</v>
      </c>
      <c r="E256" s="63">
        <v>6.0</v>
      </c>
      <c r="F256" s="56">
        <f t="shared" si="24"/>
        <v>0</v>
      </c>
      <c r="G256" s="4" t="s">
        <v>254</v>
      </c>
      <c r="H256" s="63">
        <v>0.728</v>
      </c>
      <c r="I256" s="314">
        <v>34885.0</v>
      </c>
      <c r="J256" s="319">
        <v>36542.0</v>
      </c>
      <c r="K256" s="4" t="s">
        <v>59</v>
      </c>
      <c r="L256" s="60" t="s">
        <v>174</v>
      </c>
      <c r="M256" s="24"/>
      <c r="N256" s="24"/>
    </row>
    <row r="257">
      <c r="A257" s="83">
        <v>2.0</v>
      </c>
      <c r="B257" s="6" t="s">
        <v>733</v>
      </c>
      <c r="C257" s="60" t="s">
        <v>100</v>
      </c>
      <c r="D257" s="84">
        <f>'Details of IIA''s analysis'!D1815</f>
        <v>0</v>
      </c>
      <c r="E257" s="63">
        <v>6.0</v>
      </c>
      <c r="F257" s="56">
        <f t="shared" si="24"/>
        <v>0</v>
      </c>
      <c r="G257" s="4" t="s">
        <v>56</v>
      </c>
      <c r="H257" s="63">
        <v>0.441</v>
      </c>
      <c r="I257" s="314">
        <v>35619.0</v>
      </c>
      <c r="J257" s="319">
        <v>36483.0</v>
      </c>
      <c r="K257" s="4" t="s">
        <v>59</v>
      </c>
      <c r="L257" s="172" t="s">
        <v>62</v>
      </c>
      <c r="M257" s="22"/>
      <c r="N257" s="450" t="s">
        <v>954</v>
      </c>
    </row>
    <row r="258">
      <c r="A258" s="83">
        <v>3.0</v>
      </c>
      <c r="B258" s="6" t="s">
        <v>366</v>
      </c>
      <c r="C258" s="60" t="s">
        <v>100</v>
      </c>
      <c r="D258" s="84">
        <f>'Details of IIA''s analysis'!D1825</f>
        <v>2</v>
      </c>
      <c r="E258" s="63">
        <v>6.0</v>
      </c>
      <c r="F258" s="56">
        <f t="shared" si="24"/>
        <v>33.33333333</v>
      </c>
      <c r="G258" s="4" t="s">
        <v>56</v>
      </c>
      <c r="H258" s="63">
        <v>0.693</v>
      </c>
      <c r="I258" s="322">
        <v>35707.0</v>
      </c>
      <c r="J258" s="319">
        <v>36386.0</v>
      </c>
      <c r="K258" s="4"/>
      <c r="L258" s="172"/>
      <c r="M258" s="22"/>
      <c r="N258" s="454"/>
    </row>
    <row r="259" hidden="1">
      <c r="A259" s="83">
        <v>4.0</v>
      </c>
      <c r="B259" s="6" t="s">
        <v>959</v>
      </c>
      <c r="C259" s="60" t="s">
        <v>100</v>
      </c>
      <c r="D259" s="88">
        <f>'Details of IIA''s analysis'!D1795</f>
        <v>1</v>
      </c>
      <c r="E259" s="63">
        <v>6.0</v>
      </c>
      <c r="F259" s="56">
        <f t="shared" si="24"/>
        <v>16.66666667</v>
      </c>
      <c r="G259" s="4" t="s">
        <v>94</v>
      </c>
      <c r="H259" s="63">
        <v>0.654</v>
      </c>
      <c r="I259" s="63" t="s">
        <v>213</v>
      </c>
      <c r="J259" s="319">
        <v>37190.0</v>
      </c>
      <c r="K259" s="4"/>
      <c r="L259" s="172"/>
      <c r="M259" s="22"/>
      <c r="N259" s="454"/>
    </row>
    <row r="260" hidden="1">
      <c r="A260" s="83">
        <v>5.0</v>
      </c>
      <c r="B260" s="6" t="s">
        <v>961</v>
      </c>
      <c r="C260" s="60" t="s">
        <v>100</v>
      </c>
      <c r="D260" s="88">
        <f>'Details of IIA''s analysis'!D1815</f>
        <v>0</v>
      </c>
      <c r="E260" s="63">
        <v>6.0</v>
      </c>
      <c r="F260" s="56">
        <f t="shared" si="24"/>
        <v>0</v>
      </c>
      <c r="G260" s="4" t="s">
        <v>94</v>
      </c>
      <c r="H260" s="63">
        <v>0.441</v>
      </c>
      <c r="I260" s="322">
        <v>35619.0</v>
      </c>
      <c r="J260" s="319">
        <v>36483.0</v>
      </c>
      <c r="K260" s="4"/>
      <c r="L260" s="172"/>
      <c r="M260" s="22"/>
      <c r="N260" s="454"/>
    </row>
    <row r="261" hidden="1">
      <c r="A261" s="83">
        <v>6.0</v>
      </c>
      <c r="B261" s="6" t="s">
        <v>512</v>
      </c>
      <c r="C261" s="60" t="s">
        <v>100</v>
      </c>
      <c r="D261" s="88">
        <f>'Details of IIA''s analysis'!D1825</f>
        <v>2</v>
      </c>
      <c r="E261" s="63">
        <v>6.0</v>
      </c>
      <c r="F261" s="56">
        <f t="shared" si="24"/>
        <v>33.33333333</v>
      </c>
      <c r="G261" s="4" t="s">
        <v>94</v>
      </c>
      <c r="H261" s="63">
        <v>0.693</v>
      </c>
      <c r="I261" s="461">
        <v>35707.0</v>
      </c>
      <c r="J261" s="319">
        <v>36386.0</v>
      </c>
      <c r="K261" s="4"/>
      <c r="L261" s="172"/>
      <c r="M261" s="22"/>
      <c r="N261" s="454"/>
    </row>
    <row r="262" hidden="1">
      <c r="A262" s="83">
        <v>7.0</v>
      </c>
      <c r="B262" s="6" t="s">
        <v>959</v>
      </c>
      <c r="C262" s="60" t="s">
        <v>100</v>
      </c>
      <c r="D262" s="88">
        <f>'Details of IIA''s analysis'!D1795</f>
        <v>1</v>
      </c>
      <c r="E262" s="63">
        <v>6.0</v>
      </c>
      <c r="F262" s="56">
        <f t="shared" si="24"/>
        <v>16.66666667</v>
      </c>
      <c r="G262" s="4" t="s">
        <v>109</v>
      </c>
      <c r="H262" s="63">
        <v>0.654</v>
      </c>
      <c r="I262" s="322">
        <v>36070.0</v>
      </c>
      <c r="J262" s="319">
        <v>37190.0</v>
      </c>
      <c r="K262" s="4"/>
      <c r="L262" s="172"/>
      <c r="M262" s="22"/>
      <c r="N262" s="454"/>
    </row>
    <row r="263" hidden="1">
      <c r="A263" s="83">
        <v>8.0</v>
      </c>
      <c r="B263" s="6" t="s">
        <v>961</v>
      </c>
      <c r="C263" s="60" t="s">
        <v>100</v>
      </c>
      <c r="D263" s="88">
        <f>'Details of IIA''s analysis'!D1815</f>
        <v>0</v>
      </c>
      <c r="E263" s="63">
        <v>6.0</v>
      </c>
      <c r="F263" s="56">
        <f t="shared" si="24"/>
        <v>0</v>
      </c>
      <c r="G263" s="4" t="s">
        <v>109</v>
      </c>
      <c r="H263" s="63">
        <v>0.441</v>
      </c>
      <c r="I263" s="322">
        <v>35619.0</v>
      </c>
      <c r="J263" s="319">
        <v>36483.0</v>
      </c>
      <c r="K263" s="4"/>
      <c r="L263" s="172"/>
      <c r="M263" s="22"/>
      <c r="N263" s="454"/>
    </row>
    <row r="264" hidden="1">
      <c r="A264" s="83">
        <v>9.0</v>
      </c>
      <c r="B264" s="6" t="s">
        <v>512</v>
      </c>
      <c r="C264" s="60" t="s">
        <v>100</v>
      </c>
      <c r="D264" s="88">
        <f>'Details of IIA''s analysis'!D1825</f>
        <v>2</v>
      </c>
      <c r="E264" s="63">
        <v>6.0</v>
      </c>
      <c r="F264" s="56">
        <f t="shared" si="24"/>
        <v>33.33333333</v>
      </c>
      <c r="G264" s="4" t="s">
        <v>109</v>
      </c>
      <c r="H264" s="63" t="s">
        <v>246</v>
      </c>
      <c r="I264" s="63" t="s">
        <v>213</v>
      </c>
      <c r="J264" s="319">
        <v>37190.0</v>
      </c>
      <c r="K264" s="4"/>
      <c r="L264" s="172"/>
      <c r="M264" s="22"/>
      <c r="N264" s="454"/>
    </row>
    <row r="265" hidden="1">
      <c r="A265" s="83">
        <v>10.0</v>
      </c>
      <c r="B265" s="465" t="s">
        <v>959</v>
      </c>
      <c r="C265" s="60" t="s">
        <v>100</v>
      </c>
      <c r="D265" s="88">
        <f>'Details of IIA''s analysis'!D1795</f>
        <v>1</v>
      </c>
      <c r="E265" s="63">
        <v>6.0</v>
      </c>
      <c r="F265" s="56">
        <f t="shared" si="24"/>
        <v>16.66666667</v>
      </c>
      <c r="G265" s="4" t="s">
        <v>130</v>
      </c>
      <c r="H265" s="63">
        <v>0.654</v>
      </c>
      <c r="I265" s="322">
        <v>36070.0</v>
      </c>
      <c r="J265" s="319">
        <v>37190.0</v>
      </c>
      <c r="K265" s="4"/>
      <c r="L265" s="172"/>
      <c r="M265" s="22"/>
      <c r="N265" s="454"/>
    </row>
    <row r="266" hidden="1">
      <c r="A266" s="83">
        <v>11.0</v>
      </c>
      <c r="B266" s="465" t="s">
        <v>961</v>
      </c>
      <c r="C266" s="60" t="s">
        <v>100</v>
      </c>
      <c r="D266" s="88">
        <f>'Details of IIA''s analysis'!D1815</f>
        <v>0</v>
      </c>
      <c r="E266" s="63">
        <v>6.0</v>
      </c>
      <c r="F266" s="56">
        <f t="shared" si="24"/>
        <v>0</v>
      </c>
      <c r="G266" s="4" t="s">
        <v>130</v>
      </c>
      <c r="H266" s="63">
        <v>0.441</v>
      </c>
      <c r="I266" s="322">
        <v>35619.0</v>
      </c>
      <c r="J266" s="319">
        <v>36483.0</v>
      </c>
      <c r="K266" s="4"/>
      <c r="L266" s="172"/>
      <c r="M266" s="22"/>
      <c r="N266" s="454"/>
    </row>
    <row r="267" hidden="1">
      <c r="A267" s="83">
        <v>12.0</v>
      </c>
      <c r="B267" s="467" t="s">
        <v>512</v>
      </c>
      <c r="C267" s="60" t="s">
        <v>100</v>
      </c>
      <c r="D267" s="88">
        <f>'Details of IIA''s analysis'!D1825</f>
        <v>2</v>
      </c>
      <c r="E267" s="63">
        <v>6.0</v>
      </c>
      <c r="F267" s="56">
        <f t="shared" si="24"/>
        <v>33.33333333</v>
      </c>
      <c r="G267" s="4" t="s">
        <v>130</v>
      </c>
      <c r="H267" s="63" t="s">
        <v>246</v>
      </c>
      <c r="I267" s="63" t="s">
        <v>213</v>
      </c>
      <c r="J267" s="319">
        <v>37190.0</v>
      </c>
      <c r="K267" s="4"/>
      <c r="L267" s="172"/>
      <c r="M267" s="22"/>
      <c r="N267" s="454"/>
    </row>
    <row r="268">
      <c r="A268" s="25" t="s">
        <v>717</v>
      </c>
      <c r="B268" s="81"/>
      <c r="C268" s="43"/>
      <c r="D268" s="82">
        <f t="shared" ref="D268:E268" si="25">D269+D270+D271+D272+D273+D274+D275+D276+D277+D278+D279+D280</f>
        <v>0</v>
      </c>
      <c r="E268" s="82">
        <f t="shared" si="25"/>
        <v>72</v>
      </c>
      <c r="F268" s="37">
        <f t="shared" si="24"/>
        <v>0</v>
      </c>
      <c r="G268" s="47"/>
      <c r="H268" s="40"/>
      <c r="I268" s="40"/>
      <c r="J268" s="41"/>
      <c r="K268" s="47"/>
      <c r="L268" s="43"/>
      <c r="M268" s="47"/>
      <c r="N268" s="109"/>
      <c r="O268" s="47"/>
      <c r="P268" s="47"/>
      <c r="Q268" s="47"/>
      <c r="R268" s="47"/>
      <c r="S268" s="47"/>
      <c r="T268" s="47"/>
      <c r="U268" s="47"/>
      <c r="V268" s="47"/>
      <c r="W268" s="47"/>
      <c r="X268" s="47"/>
      <c r="Y268" s="47"/>
      <c r="Z268" s="47"/>
      <c r="AA268" s="47"/>
      <c r="AB268" s="47"/>
      <c r="AC268" s="47"/>
      <c r="AD268" s="47"/>
    </row>
    <row r="269">
      <c r="A269" s="83">
        <v>1.0</v>
      </c>
      <c r="B269" s="50" t="s">
        <v>366</v>
      </c>
      <c r="C269" s="112" t="s">
        <v>100</v>
      </c>
      <c r="D269" s="167">
        <f>'Details of IIA''s analysis'!D1836</f>
        <v>0</v>
      </c>
      <c r="E269" s="115">
        <v>6.0</v>
      </c>
      <c r="F269" s="56">
        <f t="shared" si="24"/>
        <v>0</v>
      </c>
      <c r="G269" s="4" t="s">
        <v>56</v>
      </c>
      <c r="H269" s="115">
        <v>0.739</v>
      </c>
      <c r="I269" s="122">
        <v>39889.0</v>
      </c>
      <c r="J269" s="122">
        <v>42010.0</v>
      </c>
      <c r="K269" s="4"/>
      <c r="L269" s="172" t="s">
        <v>62</v>
      </c>
      <c r="M269" s="83"/>
      <c r="N269" s="24"/>
    </row>
    <row r="270">
      <c r="A270" s="83">
        <v>2.0</v>
      </c>
      <c r="B270" s="6" t="s">
        <v>290</v>
      </c>
      <c r="C270" s="60" t="s">
        <v>100</v>
      </c>
      <c r="D270" s="84">
        <f>'Details of IIA''s analysis'!D1846</f>
        <v>0</v>
      </c>
      <c r="E270" s="63">
        <v>6.0</v>
      </c>
      <c r="F270" s="56">
        <f t="shared" si="24"/>
        <v>0</v>
      </c>
      <c r="G270" s="4" t="s">
        <v>56</v>
      </c>
      <c r="H270" s="63">
        <v>0.755</v>
      </c>
      <c r="I270" s="314">
        <v>40075.0</v>
      </c>
      <c r="J270" s="319">
        <v>40383.0</v>
      </c>
      <c r="K270" s="4" t="s">
        <v>59</v>
      </c>
      <c r="L270" s="172" t="s">
        <v>62</v>
      </c>
      <c r="M270" s="22"/>
      <c r="N270" s="450" t="s">
        <v>989</v>
      </c>
    </row>
    <row r="271">
      <c r="A271" s="83">
        <v>3.0</v>
      </c>
      <c r="B271" s="6" t="s">
        <v>618</v>
      </c>
      <c r="C271" s="60" t="s">
        <v>100</v>
      </c>
      <c r="D271" s="84">
        <f>'Details of IIA''s analysis'!D1856</f>
        <v>0</v>
      </c>
      <c r="E271" s="63">
        <v>6.0</v>
      </c>
      <c r="F271" s="56">
        <f t="shared" si="24"/>
        <v>0</v>
      </c>
      <c r="G271" s="4" t="s">
        <v>56</v>
      </c>
      <c r="H271" s="63">
        <v>0.637</v>
      </c>
      <c r="I271" s="314">
        <v>37145.0</v>
      </c>
      <c r="J271" s="319">
        <v>40251.0</v>
      </c>
      <c r="K271" s="4" t="s">
        <v>59</v>
      </c>
      <c r="L271" s="172" t="s">
        <v>62</v>
      </c>
      <c r="M271" s="22"/>
      <c r="N271" s="73" t="s">
        <v>997</v>
      </c>
    </row>
    <row r="272" hidden="1">
      <c r="A272" s="83">
        <v>4.0</v>
      </c>
      <c r="B272" s="6" t="s">
        <v>379</v>
      </c>
      <c r="C272" s="60" t="s">
        <v>100</v>
      </c>
      <c r="D272" s="88">
        <f>'Details of IIA''s analysis'!D1846</f>
        <v>0</v>
      </c>
      <c r="E272" s="63">
        <v>6.0</v>
      </c>
      <c r="F272" s="56">
        <f t="shared" si="24"/>
        <v>0</v>
      </c>
      <c r="G272" s="4" t="s">
        <v>94</v>
      </c>
      <c r="H272" s="63">
        <v>0.755</v>
      </c>
      <c r="I272" s="322">
        <v>40075.0</v>
      </c>
      <c r="J272" s="472">
        <v>40383.0</v>
      </c>
      <c r="K272" s="4"/>
      <c r="L272" s="164"/>
      <c r="N272" s="24"/>
    </row>
    <row r="273" hidden="1">
      <c r="A273" s="83">
        <v>5.0</v>
      </c>
      <c r="B273" s="6" t="s">
        <v>1003</v>
      </c>
      <c r="C273" s="60" t="s">
        <v>100</v>
      </c>
      <c r="D273" s="88">
        <f>'Details of IIA''s analysis'!D1856</f>
        <v>0</v>
      </c>
      <c r="E273" s="63">
        <v>6.0</v>
      </c>
      <c r="F273" s="56">
        <f t="shared" si="24"/>
        <v>0</v>
      </c>
      <c r="G273" s="4" t="s">
        <v>94</v>
      </c>
      <c r="H273" s="63">
        <v>0.637</v>
      </c>
      <c r="I273" s="322">
        <v>37145.0</v>
      </c>
      <c r="J273" s="472">
        <v>40251.0</v>
      </c>
      <c r="K273" s="4"/>
      <c r="L273" s="164"/>
      <c r="N273" s="24"/>
    </row>
    <row r="274" hidden="1">
      <c r="A274" s="83">
        <v>6.0</v>
      </c>
      <c r="B274" s="6" t="s">
        <v>209</v>
      </c>
      <c r="C274" s="60" t="s">
        <v>100</v>
      </c>
      <c r="D274" s="88">
        <f>'Details of IIA''s analysis'!D1866</f>
        <v>0</v>
      </c>
      <c r="E274" s="63">
        <v>6.0</v>
      </c>
      <c r="F274" s="56">
        <f t="shared" si="24"/>
        <v>0</v>
      </c>
      <c r="G274" s="169" t="s">
        <v>94</v>
      </c>
      <c r="H274" s="63" t="s">
        <v>246</v>
      </c>
      <c r="I274" s="314">
        <v>37328.0</v>
      </c>
      <c r="J274" s="319">
        <v>39847.0</v>
      </c>
      <c r="K274" s="4" t="s">
        <v>59</v>
      </c>
      <c r="L274" s="164" t="s">
        <v>59</v>
      </c>
      <c r="N274" s="24"/>
    </row>
    <row r="275" hidden="1">
      <c r="A275" s="83">
        <v>7.0</v>
      </c>
      <c r="B275" s="6" t="s">
        <v>1008</v>
      </c>
      <c r="C275" s="60" t="s">
        <v>100</v>
      </c>
      <c r="D275" s="88">
        <f>'Details of IIA''s analysis'!D1876</f>
        <v>0</v>
      </c>
      <c r="E275" s="63">
        <v>6.0</v>
      </c>
      <c r="F275" s="56">
        <f t="shared" si="24"/>
        <v>0</v>
      </c>
      <c r="G275" s="4" t="s">
        <v>109</v>
      </c>
      <c r="H275" s="63">
        <v>0.646</v>
      </c>
      <c r="I275" s="322">
        <v>36049.0</v>
      </c>
      <c r="J275" s="319">
        <v>39243.0</v>
      </c>
      <c r="K275" s="4" t="s">
        <v>59</v>
      </c>
      <c r="L275" s="164" t="s">
        <v>1014</v>
      </c>
      <c r="N275" s="24"/>
    </row>
    <row r="276" hidden="1">
      <c r="A276" s="83">
        <v>8.0</v>
      </c>
      <c r="B276" s="6" t="s">
        <v>452</v>
      </c>
      <c r="C276" s="60" t="s">
        <v>100</v>
      </c>
      <c r="D276" s="88">
        <f>'Details of IIA''s analysis'!D1886</f>
        <v>0</v>
      </c>
      <c r="E276" s="63">
        <v>6.0</v>
      </c>
      <c r="F276" s="56">
        <f t="shared" si="24"/>
        <v>0</v>
      </c>
      <c r="G276" s="4" t="s">
        <v>109</v>
      </c>
      <c r="H276" s="63">
        <v>0.667</v>
      </c>
      <c r="I276" s="322">
        <v>37315.0</v>
      </c>
      <c r="J276" s="319">
        <v>39031.0</v>
      </c>
      <c r="K276" s="4" t="s">
        <v>59</v>
      </c>
      <c r="L276" s="164" t="s">
        <v>1019</v>
      </c>
      <c r="N276" s="24"/>
    </row>
    <row r="277" hidden="1">
      <c r="A277" s="83">
        <v>9.0</v>
      </c>
      <c r="B277" s="6" t="s">
        <v>185</v>
      </c>
      <c r="C277" s="60" t="s">
        <v>100</v>
      </c>
      <c r="D277" s="88">
        <f>'Details of IIA''s analysis'!D1896</f>
        <v>0</v>
      </c>
      <c r="E277" s="63">
        <v>6.0</v>
      </c>
      <c r="F277" s="56">
        <f t="shared" si="24"/>
        <v>0</v>
      </c>
      <c r="G277" s="4" t="s">
        <v>109</v>
      </c>
      <c r="H277" s="63">
        <v>0.68</v>
      </c>
      <c r="I277" s="322">
        <v>38245.0</v>
      </c>
      <c r="J277" s="319">
        <v>38603.0</v>
      </c>
      <c r="K277" s="4" t="s">
        <v>59</v>
      </c>
      <c r="L277" s="164" t="s">
        <v>1014</v>
      </c>
      <c r="N277" s="24"/>
    </row>
    <row r="278" hidden="1">
      <c r="A278" s="83">
        <v>10.0</v>
      </c>
      <c r="B278" s="6" t="s">
        <v>202</v>
      </c>
      <c r="C278" s="60" t="s">
        <v>100</v>
      </c>
      <c r="D278" s="88">
        <f>'Details of IIA''s analysis'!D1906</f>
        <v>0</v>
      </c>
      <c r="E278" s="63">
        <v>6.0</v>
      </c>
      <c r="F278" s="56">
        <f t="shared" si="24"/>
        <v>0</v>
      </c>
      <c r="G278" s="4" t="s">
        <v>130</v>
      </c>
      <c r="H278" s="63">
        <v>0.631</v>
      </c>
      <c r="I278" s="322">
        <v>37568.0</v>
      </c>
      <c r="J278" s="319">
        <v>37847.0</v>
      </c>
      <c r="K278" s="4"/>
      <c r="L278" s="164"/>
      <c r="N278" s="24"/>
    </row>
    <row r="279" hidden="1">
      <c r="A279" s="83">
        <v>11.0</v>
      </c>
      <c r="B279" s="6" t="s">
        <v>703</v>
      </c>
      <c r="C279" s="60" t="s">
        <v>100</v>
      </c>
      <c r="D279" s="88">
        <f>'Details of IIA''s analysis'!D1916</f>
        <v>0</v>
      </c>
      <c r="E279" s="63">
        <v>6.0</v>
      </c>
      <c r="F279" s="56">
        <f t="shared" si="24"/>
        <v>0</v>
      </c>
      <c r="G279" s="4" t="s">
        <v>130</v>
      </c>
      <c r="H279" s="63">
        <v>0.673</v>
      </c>
      <c r="I279" s="322">
        <v>36824.0</v>
      </c>
      <c r="J279" s="319">
        <v>37820.0</v>
      </c>
      <c r="K279" s="4"/>
      <c r="L279" s="164"/>
      <c r="N279" s="24"/>
    </row>
    <row r="280" hidden="1">
      <c r="A280" s="83">
        <v>12.0</v>
      </c>
      <c r="B280" s="6" t="s">
        <v>454</v>
      </c>
      <c r="C280" s="60" t="s">
        <v>100</v>
      </c>
      <c r="D280" s="88">
        <f>'Details of IIA''s analysis'!D1926</f>
        <v>0</v>
      </c>
      <c r="E280" s="63">
        <v>6.0</v>
      </c>
      <c r="F280" s="56">
        <f t="shared" si="24"/>
        <v>0</v>
      </c>
      <c r="G280" s="4" t="s">
        <v>130</v>
      </c>
      <c r="H280" s="63">
        <v>0.494</v>
      </c>
      <c r="I280" s="322">
        <v>36705.0</v>
      </c>
      <c r="J280" s="319">
        <v>37456.0</v>
      </c>
      <c r="K280" s="4"/>
      <c r="L280" s="164"/>
      <c r="N280" s="24"/>
    </row>
    <row r="281">
      <c r="A281" s="105" t="s">
        <v>734</v>
      </c>
      <c r="B281" s="81"/>
      <c r="C281" s="43"/>
      <c r="D281" s="82">
        <f t="shared" ref="D281:E281" si="26"> D282+D283+D284+D286+D287+D288+D291+D292+D293+D294+D295+D296</f>
        <v>19</v>
      </c>
      <c r="E281" s="82">
        <f t="shared" si="26"/>
        <v>72</v>
      </c>
      <c r="F281" s="37">
        <f t="shared" si="24"/>
        <v>26.38888889</v>
      </c>
      <c r="G281" s="47"/>
      <c r="H281" s="40"/>
      <c r="I281" s="40"/>
      <c r="J281" s="41"/>
      <c r="K281" s="47"/>
      <c r="L281" s="43"/>
      <c r="M281" s="47"/>
      <c r="N281" s="109"/>
      <c r="O281" s="47"/>
      <c r="P281" s="47"/>
      <c r="Q281" s="47"/>
      <c r="R281" s="47"/>
      <c r="S281" s="47"/>
      <c r="T281" s="47"/>
      <c r="U281" s="47"/>
      <c r="V281" s="47"/>
      <c r="W281" s="47"/>
      <c r="X281" s="47"/>
      <c r="Y281" s="47"/>
      <c r="Z281" s="47"/>
      <c r="AA281" s="47"/>
      <c r="AB281" s="47"/>
      <c r="AC281" s="47"/>
      <c r="AD281" s="47"/>
    </row>
    <row r="282">
      <c r="A282" s="83">
        <v>1.0</v>
      </c>
      <c r="B282" s="130" t="s">
        <v>953</v>
      </c>
      <c r="C282" s="155" t="s">
        <v>100</v>
      </c>
      <c r="D282" s="157">
        <f>'Details of IIA''s analysis'!D1937</f>
        <v>5</v>
      </c>
      <c r="E282" s="115">
        <v>6.0</v>
      </c>
      <c r="F282" s="56">
        <f t="shared" si="24"/>
        <v>83.33333333</v>
      </c>
      <c r="G282" s="4" t="s">
        <v>56</v>
      </c>
      <c r="H282" s="115">
        <v>0.774</v>
      </c>
      <c r="I282" s="159">
        <v>42388.0</v>
      </c>
      <c r="J282" s="159">
        <v>42977.0</v>
      </c>
      <c r="K282" s="4" t="s">
        <v>59</v>
      </c>
      <c r="L282" s="4" t="s">
        <v>59</v>
      </c>
      <c r="M282" s="4" t="s">
        <v>696</v>
      </c>
      <c r="N282" s="24"/>
    </row>
    <row r="283">
      <c r="A283" s="83">
        <v>2.0</v>
      </c>
      <c r="B283" s="130" t="s">
        <v>164</v>
      </c>
      <c r="C283" s="155" t="s">
        <v>100</v>
      </c>
      <c r="D283" s="157">
        <f>'Details of IIA''s analysis'!D1947</f>
        <v>0</v>
      </c>
      <c r="E283" s="115">
        <v>6.0</v>
      </c>
      <c r="F283" s="56">
        <f t="shared" si="24"/>
        <v>0</v>
      </c>
      <c r="G283" s="4" t="s">
        <v>56</v>
      </c>
      <c r="H283" s="115">
        <v>0.758</v>
      </c>
      <c r="I283" s="159">
        <v>39407.0</v>
      </c>
      <c r="J283" s="159">
        <v>42550.0</v>
      </c>
      <c r="K283" s="4" t="s">
        <v>59</v>
      </c>
      <c r="L283" s="4" t="s">
        <v>1049</v>
      </c>
      <c r="M283" s="4" t="s">
        <v>1050</v>
      </c>
      <c r="N283" s="24"/>
    </row>
    <row r="284">
      <c r="A284" s="83">
        <v>3.0</v>
      </c>
      <c r="B284" s="130" t="s">
        <v>358</v>
      </c>
      <c r="C284" s="155" t="s">
        <v>100</v>
      </c>
      <c r="D284" s="157">
        <f>'Details of IIA''s analysis'!D1957</f>
        <v>2</v>
      </c>
      <c r="E284" s="115">
        <v>6.0</v>
      </c>
      <c r="F284" s="56">
        <f t="shared" si="24"/>
        <v>33.33333333</v>
      </c>
      <c r="G284" s="4" t="s">
        <v>56</v>
      </c>
      <c r="H284" s="115">
        <v>0.589</v>
      </c>
      <c r="I284" s="159">
        <v>39247.0</v>
      </c>
      <c r="J284" s="159">
        <v>41770.0</v>
      </c>
      <c r="K284" s="4"/>
      <c r="L284" s="4"/>
      <c r="M284" s="83"/>
      <c r="N284" s="24"/>
    </row>
    <row r="285">
      <c r="A285" s="83" t="s">
        <v>246</v>
      </c>
      <c r="B285" s="50" t="s">
        <v>1053</v>
      </c>
      <c r="C285" s="112" t="s">
        <v>100</v>
      </c>
      <c r="D285" s="157">
        <f>'Details of IIA''s analysis'!D1967</f>
        <v>2</v>
      </c>
      <c r="E285" s="115">
        <v>6.0</v>
      </c>
      <c r="F285" s="56">
        <f t="shared" si="24"/>
        <v>33.33333333</v>
      </c>
      <c r="G285" s="4" t="s">
        <v>56</v>
      </c>
      <c r="H285" s="115">
        <v>0.715</v>
      </c>
      <c r="I285" s="122">
        <v>40099.0</v>
      </c>
      <c r="J285" s="122">
        <v>41619.0</v>
      </c>
      <c r="K285" s="4"/>
      <c r="L285" s="4" t="s">
        <v>59</v>
      </c>
      <c r="M285" s="83"/>
      <c r="N285" s="24"/>
    </row>
    <row r="286" hidden="1">
      <c r="A286" s="83">
        <v>4.0</v>
      </c>
      <c r="B286" s="6" t="s">
        <v>1055</v>
      </c>
      <c r="C286" s="60" t="s">
        <v>100</v>
      </c>
      <c r="D286" s="88">
        <f>'Details of IIA''s analysis'!D1967</f>
        <v>2</v>
      </c>
      <c r="E286" s="63">
        <v>6.0</v>
      </c>
      <c r="F286" s="56">
        <f t="shared" si="24"/>
        <v>33.33333333</v>
      </c>
      <c r="G286" s="4" t="s">
        <v>94</v>
      </c>
      <c r="H286" s="63">
        <v>0.715</v>
      </c>
      <c r="I286" s="322">
        <v>40099.0</v>
      </c>
      <c r="J286" s="122">
        <v>41619.0</v>
      </c>
      <c r="K286" s="4"/>
      <c r="L286" s="4"/>
      <c r="N286" s="24"/>
    </row>
    <row r="287" hidden="1">
      <c r="A287" s="83">
        <v>5.0</v>
      </c>
      <c r="B287" s="6" t="s">
        <v>63</v>
      </c>
      <c r="C287" s="60" t="s">
        <v>100</v>
      </c>
      <c r="D287" s="88">
        <f>'Details of IIA''s analysis'!D1977</f>
        <v>0</v>
      </c>
      <c r="E287" s="63">
        <v>6.0</v>
      </c>
      <c r="F287" s="56">
        <f t="shared" si="24"/>
        <v>0</v>
      </c>
      <c r="G287" s="4" t="s">
        <v>94</v>
      </c>
      <c r="H287" s="63">
        <v>0.747</v>
      </c>
      <c r="I287" s="322">
        <v>39275.0</v>
      </c>
      <c r="J287" s="319">
        <v>40944.0</v>
      </c>
      <c r="K287" s="4" t="s">
        <v>59</v>
      </c>
      <c r="L287" s="4" t="s">
        <v>59</v>
      </c>
      <c r="N287" s="24"/>
    </row>
    <row r="288" hidden="1">
      <c r="A288" s="83">
        <v>6.0</v>
      </c>
      <c r="B288" s="6" t="s">
        <v>362</v>
      </c>
      <c r="C288" s="60" t="s">
        <v>100</v>
      </c>
      <c r="D288" s="88">
        <f>'Details of IIA''s analysis'!D1987</f>
        <v>0</v>
      </c>
      <c r="E288" s="63">
        <v>6.0</v>
      </c>
      <c r="F288" s="56">
        <f t="shared" si="24"/>
        <v>0</v>
      </c>
      <c r="G288" s="4" t="s">
        <v>94</v>
      </c>
      <c r="H288" s="63">
        <v>0.732</v>
      </c>
      <c r="I288" s="314">
        <v>39989.0</v>
      </c>
      <c r="J288" s="319">
        <v>40780.0</v>
      </c>
      <c r="K288" s="4" t="s">
        <v>59</v>
      </c>
      <c r="L288" s="4" t="s">
        <v>59</v>
      </c>
      <c r="N288" s="24"/>
    </row>
    <row r="289" hidden="1">
      <c r="A289" s="142" t="s">
        <v>246</v>
      </c>
      <c r="B289" s="6" t="s">
        <v>366</v>
      </c>
      <c r="C289" s="60" t="s">
        <v>100</v>
      </c>
      <c r="D289" s="88">
        <f>'Details of IIA''s analysis'!D1997</f>
        <v>0</v>
      </c>
      <c r="E289" s="63">
        <v>6.0</v>
      </c>
      <c r="F289" s="56">
        <f t="shared" si="24"/>
        <v>0</v>
      </c>
      <c r="G289" s="4" t="s">
        <v>254</v>
      </c>
      <c r="H289" s="63">
        <v>0.742</v>
      </c>
      <c r="I289" s="480">
        <v>39499.0</v>
      </c>
      <c r="J289" s="319">
        <v>40338.0</v>
      </c>
      <c r="K289" s="4" t="s">
        <v>59</v>
      </c>
      <c r="L289" s="164" t="s">
        <v>59</v>
      </c>
      <c r="N289" s="24"/>
    </row>
    <row r="290" hidden="1">
      <c r="A290" s="142" t="s">
        <v>246</v>
      </c>
      <c r="B290" s="6" t="s">
        <v>1058</v>
      </c>
      <c r="C290" s="60" t="s">
        <v>100</v>
      </c>
      <c r="D290" s="88">
        <f>'Details of IIA''s analysis'!D2007</f>
        <v>0</v>
      </c>
      <c r="E290" s="482">
        <v>6.0</v>
      </c>
      <c r="F290" s="56">
        <f t="shared" si="24"/>
        <v>0</v>
      </c>
      <c r="G290" s="4" t="s">
        <v>254</v>
      </c>
      <c r="H290" s="482">
        <v>0.65</v>
      </c>
      <c r="I290" s="484">
        <v>39862.0</v>
      </c>
      <c r="J290" s="486">
        <v>40156.0</v>
      </c>
      <c r="K290" s="4"/>
      <c r="L290" s="164" t="s">
        <v>59</v>
      </c>
      <c r="M290" s="22"/>
      <c r="N290" s="24"/>
    </row>
    <row r="291" hidden="1">
      <c r="A291" s="142">
        <v>7.0</v>
      </c>
      <c r="B291" s="6" t="s">
        <v>454</v>
      </c>
      <c r="C291" s="60" t="s">
        <v>100</v>
      </c>
      <c r="D291" s="88">
        <f>'Details of IIA''s analysis'!D2017</f>
        <v>2</v>
      </c>
      <c r="E291" s="482">
        <v>6.0</v>
      </c>
      <c r="F291" s="56">
        <f t="shared" si="24"/>
        <v>33.33333333</v>
      </c>
      <c r="G291" s="4" t="s">
        <v>109</v>
      </c>
      <c r="H291" s="482">
        <v>0.546</v>
      </c>
      <c r="I291" s="489">
        <v>38985.0</v>
      </c>
      <c r="J291" s="490">
        <v>39352.0</v>
      </c>
      <c r="K291" s="4"/>
      <c r="L291" s="164"/>
      <c r="M291" s="22"/>
      <c r="N291" s="24"/>
    </row>
    <row r="292" hidden="1">
      <c r="A292" s="142">
        <v>8.0</v>
      </c>
      <c r="B292" s="6" t="s">
        <v>1066</v>
      </c>
      <c r="C292" s="60" t="s">
        <v>100</v>
      </c>
      <c r="D292" s="88">
        <f>'Details of IIA''s analysis'!D2027</f>
        <v>2</v>
      </c>
      <c r="E292" s="482">
        <v>6.0</v>
      </c>
      <c r="F292" s="56">
        <f t="shared" si="24"/>
        <v>33.33333333</v>
      </c>
      <c r="G292" s="4" t="s">
        <v>109</v>
      </c>
      <c r="H292" s="482">
        <v>0.723</v>
      </c>
      <c r="I292" s="489">
        <v>38590.0</v>
      </c>
      <c r="J292" s="490">
        <v>38961.0</v>
      </c>
      <c r="K292" s="4"/>
      <c r="L292" s="164"/>
      <c r="M292" s="22"/>
      <c r="N292" s="24"/>
    </row>
    <row r="293" hidden="1">
      <c r="A293" s="142">
        <v>9.0</v>
      </c>
      <c r="B293" s="6" t="s">
        <v>117</v>
      </c>
      <c r="C293" s="60" t="s">
        <v>100</v>
      </c>
      <c r="D293" s="88">
        <f>'Details of IIA''s analysis'!D2037</f>
        <v>2</v>
      </c>
      <c r="E293" s="482">
        <v>6.0</v>
      </c>
      <c r="F293" s="56">
        <f t="shared" si="24"/>
        <v>33.33333333</v>
      </c>
      <c r="G293" s="4" t="s">
        <v>109</v>
      </c>
      <c r="H293" s="496">
        <v>0.592</v>
      </c>
      <c r="I293" s="490">
        <v>35550.0</v>
      </c>
      <c r="J293" s="490">
        <v>36526.0</v>
      </c>
      <c r="K293" s="4"/>
      <c r="L293" s="164"/>
      <c r="M293" s="22"/>
      <c r="N293" s="24"/>
    </row>
    <row r="294" hidden="1">
      <c r="A294" s="142">
        <v>10.0</v>
      </c>
      <c r="B294" s="6" t="s">
        <v>120</v>
      </c>
      <c r="C294" s="60" t="s">
        <v>100</v>
      </c>
      <c r="D294" s="88">
        <f>'Details of IIA''s analysis'!D2037</f>
        <v>2</v>
      </c>
      <c r="E294" s="482">
        <v>6.0</v>
      </c>
      <c r="F294" s="56">
        <f t="shared" si="24"/>
        <v>33.33333333</v>
      </c>
      <c r="G294" s="4" t="s">
        <v>130</v>
      </c>
      <c r="H294" s="261">
        <v>0.592</v>
      </c>
      <c r="I294" s="490">
        <v>35550.0</v>
      </c>
      <c r="J294" s="490">
        <v>36526.0</v>
      </c>
      <c r="K294" s="4"/>
      <c r="L294" s="164"/>
      <c r="M294" s="22"/>
      <c r="N294" s="24"/>
    </row>
    <row r="295" hidden="1">
      <c r="A295" s="142">
        <v>11.0</v>
      </c>
      <c r="B295" s="6" t="s">
        <v>1072</v>
      </c>
      <c r="C295" s="60" t="s">
        <v>100</v>
      </c>
      <c r="D295" s="88">
        <f>'Details of IIA''s analysis'!D2047</f>
        <v>2</v>
      </c>
      <c r="E295" s="482">
        <v>6.0</v>
      </c>
      <c r="F295" s="56">
        <f t="shared" si="24"/>
        <v>33.33333333</v>
      </c>
      <c r="G295" s="4" t="s">
        <v>130</v>
      </c>
      <c r="H295" s="4" t="s">
        <v>213</v>
      </c>
      <c r="I295" s="490">
        <v>36095.0</v>
      </c>
      <c r="J295" s="490">
        <v>36267.0</v>
      </c>
      <c r="K295" s="4"/>
      <c r="L295" s="164"/>
      <c r="M295" s="22"/>
      <c r="N295" s="24"/>
    </row>
    <row r="296" hidden="1">
      <c r="A296" s="142">
        <v>12.0</v>
      </c>
      <c r="B296" s="6" t="s">
        <v>1073</v>
      </c>
      <c r="C296" s="60" t="s">
        <v>100</v>
      </c>
      <c r="D296" s="201">
        <f>'Details of IIA''s analysis'!D2057</f>
        <v>0</v>
      </c>
      <c r="E296" s="505" t="s">
        <v>1074</v>
      </c>
      <c r="F296" s="56">
        <f t="shared" si="24"/>
        <v>0</v>
      </c>
      <c r="G296" s="4" t="s">
        <v>130</v>
      </c>
      <c r="H296" s="496" t="s">
        <v>213</v>
      </c>
      <c r="I296" s="490">
        <v>34655.0</v>
      </c>
      <c r="J296" s="490">
        <v>36229.0</v>
      </c>
      <c r="K296" s="4"/>
      <c r="L296" s="164"/>
      <c r="M296" s="22"/>
      <c r="N296" s="24"/>
    </row>
    <row r="297">
      <c r="A297" s="25" t="s">
        <v>785</v>
      </c>
      <c r="B297" s="81"/>
      <c r="C297" s="43"/>
      <c r="D297" s="82">
        <f t="shared" ref="D297:E297" si="27">D298+D300+D299+D303+D302+D304+D305+D306+D307+D308+D309+D310</f>
        <v>0</v>
      </c>
      <c r="E297" s="82">
        <f t="shared" si="27"/>
        <v>72</v>
      </c>
      <c r="F297" s="37">
        <f t="shared" si="24"/>
        <v>0</v>
      </c>
      <c r="G297" s="44"/>
      <c r="H297" s="40"/>
      <c r="I297" s="40"/>
      <c r="J297" s="41"/>
      <c r="K297" s="44"/>
      <c r="L297" s="43"/>
      <c r="M297" s="44"/>
      <c r="N297" s="46" t="s">
        <v>1078</v>
      </c>
      <c r="O297" s="47"/>
      <c r="P297" s="47"/>
      <c r="Q297" s="47"/>
      <c r="R297" s="47"/>
      <c r="S297" s="47"/>
      <c r="T297" s="47"/>
      <c r="U297" s="47"/>
      <c r="V297" s="47"/>
      <c r="W297" s="47"/>
      <c r="X297" s="47"/>
      <c r="Y297" s="47"/>
      <c r="Z297" s="47"/>
      <c r="AA297" s="47"/>
      <c r="AB297" s="47"/>
      <c r="AC297" s="47"/>
      <c r="AD297" s="47"/>
    </row>
    <row r="298">
      <c r="A298" s="142">
        <v>1.0</v>
      </c>
      <c r="B298" s="50" t="s">
        <v>1080</v>
      </c>
      <c r="C298" s="112" t="s">
        <v>100</v>
      </c>
      <c r="D298" s="167">
        <f>'Details of IIA''s analysis'!D2068</f>
        <v>0</v>
      </c>
      <c r="E298" s="63">
        <v>6.0</v>
      </c>
      <c r="F298" s="56">
        <f t="shared" si="24"/>
        <v>0</v>
      </c>
      <c r="G298" s="22" t="s">
        <v>56</v>
      </c>
      <c r="H298" s="115">
        <v>0.476</v>
      </c>
      <c r="I298" s="122">
        <v>39653.0</v>
      </c>
      <c r="J298" s="122">
        <v>42436.0</v>
      </c>
      <c r="K298" s="4"/>
      <c r="L298" s="514" t="s">
        <v>777</v>
      </c>
      <c r="M298" s="516"/>
      <c r="N298" s="24"/>
    </row>
    <row r="299">
      <c r="A299" s="142">
        <v>2.0</v>
      </c>
      <c r="B299" s="228" t="s">
        <v>285</v>
      </c>
      <c r="C299" s="164" t="s">
        <v>100</v>
      </c>
      <c r="D299" s="114">
        <f>'Details of IIA''s analysis'!D2078</f>
        <v>0</v>
      </c>
      <c r="E299" s="520">
        <v>6.0</v>
      </c>
      <c r="F299" s="56">
        <f t="shared" si="24"/>
        <v>0</v>
      </c>
      <c r="G299" s="22" t="s">
        <v>56</v>
      </c>
      <c r="H299" s="520">
        <v>0.435</v>
      </c>
      <c r="I299" s="522">
        <v>39408.0</v>
      </c>
      <c r="J299" s="524">
        <v>40578.0</v>
      </c>
      <c r="K299" s="169" t="s">
        <v>62</v>
      </c>
      <c r="L299" s="526" t="s">
        <v>62</v>
      </c>
      <c r="M299" s="22"/>
      <c r="N299" s="73" t="s">
        <v>1088</v>
      </c>
    </row>
    <row r="300">
      <c r="A300" s="142">
        <v>3.0</v>
      </c>
      <c r="B300" s="6" t="s">
        <v>762</v>
      </c>
      <c r="C300" s="60" t="s">
        <v>100</v>
      </c>
      <c r="D300" s="84">
        <f>'Details of IIA''s analysis'!D2098</f>
        <v>0</v>
      </c>
      <c r="E300" s="63">
        <v>6.0</v>
      </c>
      <c r="F300" s="56">
        <f t="shared" si="24"/>
        <v>0</v>
      </c>
      <c r="G300" s="22" t="s">
        <v>56</v>
      </c>
      <c r="H300" s="63">
        <v>0.625</v>
      </c>
      <c r="I300" s="314">
        <v>38768.0</v>
      </c>
      <c r="J300" s="319">
        <v>40753.0</v>
      </c>
      <c r="K300" s="4" t="s">
        <v>59</v>
      </c>
      <c r="L300" s="514" t="s">
        <v>62</v>
      </c>
      <c r="M300" s="22"/>
      <c r="N300" s="450" t="s">
        <v>1088</v>
      </c>
    </row>
    <row r="301" hidden="1">
      <c r="A301" s="142" t="s">
        <v>246</v>
      </c>
      <c r="B301" s="6" t="s">
        <v>256</v>
      </c>
      <c r="C301" s="60" t="s">
        <v>100</v>
      </c>
      <c r="D301" s="88">
        <f>'Details of IIA''s analysis'!D2088</f>
        <v>2</v>
      </c>
      <c r="E301" s="63">
        <v>6.0</v>
      </c>
      <c r="F301" s="56">
        <f t="shared" si="24"/>
        <v>33.33333333</v>
      </c>
      <c r="G301" s="22" t="s">
        <v>254</v>
      </c>
      <c r="H301" s="63">
        <v>0.757</v>
      </c>
      <c r="I301" s="314">
        <v>39433.0</v>
      </c>
      <c r="J301" s="319">
        <v>40026.0</v>
      </c>
      <c r="K301" s="4" t="s">
        <v>59</v>
      </c>
      <c r="L301" s="528" t="s">
        <v>777</v>
      </c>
      <c r="N301" s="24"/>
    </row>
    <row r="302" hidden="1">
      <c r="A302" s="142">
        <v>4.0</v>
      </c>
      <c r="B302" s="228" t="s">
        <v>1110</v>
      </c>
      <c r="C302" s="164" t="s">
        <v>100</v>
      </c>
      <c r="D302" s="88">
        <f>'Details of IIA''s analysis'!D2078</f>
        <v>0</v>
      </c>
      <c r="E302" s="63">
        <v>6.0</v>
      </c>
      <c r="F302" s="56">
        <f t="shared" si="24"/>
        <v>0</v>
      </c>
      <c r="G302" s="22" t="s">
        <v>94</v>
      </c>
      <c r="H302" s="63">
        <v>0.435</v>
      </c>
      <c r="I302" s="322">
        <v>39408.0</v>
      </c>
      <c r="J302" s="524">
        <v>40578.0</v>
      </c>
      <c r="K302" s="4"/>
      <c r="L302" s="528"/>
      <c r="N302" s="24"/>
    </row>
    <row r="303" hidden="1">
      <c r="A303" s="142">
        <v>5.0</v>
      </c>
      <c r="B303" s="6" t="s">
        <v>1115</v>
      </c>
      <c r="C303" s="60" t="s">
        <v>100</v>
      </c>
      <c r="D303" s="88">
        <f>'Details of IIA''s analysis'!D2098</f>
        <v>0</v>
      </c>
      <c r="E303" s="63">
        <v>6.0</v>
      </c>
      <c r="F303" s="56">
        <f t="shared" si="24"/>
        <v>0</v>
      </c>
      <c r="G303" s="22" t="s">
        <v>94</v>
      </c>
      <c r="H303" s="63">
        <v>0.625</v>
      </c>
      <c r="I303" s="322">
        <v>38768.0</v>
      </c>
      <c r="J303" s="319">
        <v>40753.0</v>
      </c>
      <c r="K303" s="4"/>
      <c r="L303" s="528"/>
      <c r="N303" s="24"/>
    </row>
    <row r="304" hidden="1">
      <c r="A304" s="142">
        <v>6.0</v>
      </c>
      <c r="B304" s="6" t="s">
        <v>1117</v>
      </c>
      <c r="C304" s="60" t="s">
        <v>100</v>
      </c>
      <c r="D304" s="88">
        <f>'Details of IIA''s analysis'!D2108</f>
        <v>0</v>
      </c>
      <c r="E304" s="63">
        <v>6.0</v>
      </c>
      <c r="F304" s="56">
        <f t="shared" si="24"/>
        <v>0</v>
      </c>
      <c r="G304" s="22" t="s">
        <v>94</v>
      </c>
      <c r="H304" s="63">
        <v>0.553</v>
      </c>
      <c r="I304" s="322">
        <v>37947.0</v>
      </c>
      <c r="J304" s="319">
        <v>40036.0</v>
      </c>
      <c r="K304" s="4" t="s">
        <v>59</v>
      </c>
      <c r="L304" s="528" t="s">
        <v>59</v>
      </c>
      <c r="N304" s="24"/>
    </row>
    <row r="305" hidden="1">
      <c r="A305" s="142">
        <v>7.0</v>
      </c>
      <c r="B305" s="6" t="s">
        <v>305</v>
      </c>
      <c r="C305" s="60" t="s">
        <v>100</v>
      </c>
      <c r="D305" s="88">
        <f>'Details of IIA''s analysis'!D2118</f>
        <v>0</v>
      </c>
      <c r="E305" s="63">
        <v>6.0</v>
      </c>
      <c r="F305" s="56">
        <f t="shared" si="24"/>
        <v>0</v>
      </c>
      <c r="G305" s="22" t="s">
        <v>109</v>
      </c>
      <c r="H305" s="63">
        <v>0.669</v>
      </c>
      <c r="I305" s="322">
        <v>38442.0</v>
      </c>
      <c r="J305" s="319">
        <v>39347.0</v>
      </c>
      <c r="K305" s="4" t="s">
        <v>59</v>
      </c>
      <c r="L305" s="528" t="s">
        <v>59</v>
      </c>
      <c r="N305" s="24"/>
    </row>
    <row r="306" hidden="1">
      <c r="A306" s="142">
        <v>8.0</v>
      </c>
      <c r="B306" s="6" t="s">
        <v>362</v>
      </c>
      <c r="C306" s="60" t="s">
        <v>100</v>
      </c>
      <c r="D306" s="88">
        <f>'Details of IIA''s analysis'!D2128</f>
        <v>0</v>
      </c>
      <c r="E306" s="63">
        <v>6.0</v>
      </c>
      <c r="F306" s="56">
        <f t="shared" si="24"/>
        <v>0</v>
      </c>
      <c r="G306" s="22" t="s">
        <v>109</v>
      </c>
      <c r="H306" s="63">
        <v>0.703</v>
      </c>
      <c r="I306" s="322">
        <v>38523.0</v>
      </c>
      <c r="J306" s="319">
        <v>39112.0</v>
      </c>
      <c r="K306" s="4" t="s">
        <v>59</v>
      </c>
      <c r="L306" s="528" t="s">
        <v>59</v>
      </c>
      <c r="N306" s="24"/>
    </row>
    <row r="307" hidden="1">
      <c r="A307" s="142">
        <v>9.0</v>
      </c>
      <c r="B307" s="6" t="s">
        <v>1136</v>
      </c>
      <c r="C307" s="60" t="s">
        <v>100</v>
      </c>
      <c r="D307" s="88">
        <f>'Details of IIA''s analysis'!D2138</f>
        <v>0</v>
      </c>
      <c r="E307" s="63">
        <v>6.0</v>
      </c>
      <c r="F307" s="56">
        <f t="shared" si="24"/>
        <v>0</v>
      </c>
      <c r="G307" s="22" t="s">
        <v>109</v>
      </c>
      <c r="H307" s="63">
        <v>0.656</v>
      </c>
      <c r="I307" s="322">
        <v>38848.0</v>
      </c>
      <c r="J307" s="319">
        <v>39099.0</v>
      </c>
      <c r="K307" s="4" t="s">
        <v>59</v>
      </c>
      <c r="L307" s="528" t="s">
        <v>59</v>
      </c>
      <c r="N307" s="24"/>
    </row>
    <row r="308" hidden="1">
      <c r="A308" s="142">
        <v>10.0</v>
      </c>
      <c r="B308" s="6" t="s">
        <v>618</v>
      </c>
      <c r="C308" s="60" t="s">
        <v>100</v>
      </c>
      <c r="D308" s="88">
        <f>'Details of IIA''s analysis'!D2148</f>
        <v>0</v>
      </c>
      <c r="E308" s="63">
        <v>6.0</v>
      </c>
      <c r="F308" s="56">
        <f t="shared" si="24"/>
        <v>0</v>
      </c>
      <c r="G308" s="22" t="s">
        <v>130</v>
      </c>
      <c r="H308" s="63">
        <v>0.613</v>
      </c>
      <c r="I308" s="322">
        <v>37649.0</v>
      </c>
      <c r="J308" s="319">
        <v>37958.0</v>
      </c>
      <c r="K308" s="4"/>
      <c r="L308" s="528"/>
      <c r="N308" s="24"/>
    </row>
    <row r="309" hidden="1">
      <c r="A309" s="142">
        <v>11.0</v>
      </c>
      <c r="B309" s="6" t="s">
        <v>209</v>
      </c>
      <c r="C309" s="60" t="s">
        <v>100</v>
      </c>
      <c r="D309" s="88">
        <f>'Details of IIA''s analysis'!D2158</f>
        <v>0</v>
      </c>
      <c r="E309" s="63">
        <v>6.0</v>
      </c>
      <c r="F309" s="56">
        <f t="shared" si="24"/>
        <v>0</v>
      </c>
      <c r="G309" s="22" t="s">
        <v>130</v>
      </c>
      <c r="H309" s="63" t="s">
        <v>246</v>
      </c>
      <c r="I309" s="322">
        <v>37371.0</v>
      </c>
      <c r="J309" s="319">
        <v>37762.0</v>
      </c>
      <c r="K309" s="4"/>
      <c r="L309" s="528"/>
      <c r="N309" s="24"/>
    </row>
    <row r="310" hidden="1">
      <c r="A310" s="142">
        <v>12.0</v>
      </c>
      <c r="B310" s="6" t="s">
        <v>796</v>
      </c>
      <c r="C310" s="60" t="s">
        <v>100</v>
      </c>
      <c r="D310" s="88">
        <f>'Details of IIA''s analysis'!D2168</f>
        <v>0</v>
      </c>
      <c r="E310" s="63">
        <v>6.0</v>
      </c>
      <c r="F310" s="56">
        <f t="shared" si="24"/>
        <v>0</v>
      </c>
      <c r="G310" s="4" t="s">
        <v>130</v>
      </c>
      <c r="H310" s="63">
        <v>0.694</v>
      </c>
      <c r="I310" s="322">
        <v>37328.0</v>
      </c>
      <c r="J310" s="319">
        <v>37585.0</v>
      </c>
      <c r="K310" s="4"/>
      <c r="L310" s="528"/>
      <c r="N310" s="24"/>
    </row>
    <row r="311">
      <c r="A311" s="25" t="s">
        <v>806</v>
      </c>
      <c r="B311" s="81"/>
      <c r="C311" s="43"/>
      <c r="D311" s="82">
        <f t="shared" ref="D311:E311" si="28">D312+D313+D314+D315+D316+D317+D318+D319+D320+D321+D322+D323</f>
        <v>5</v>
      </c>
      <c r="E311" s="82">
        <f t="shared" si="28"/>
        <v>68</v>
      </c>
      <c r="F311" s="37">
        <f t="shared" si="24"/>
        <v>7.352941176</v>
      </c>
      <c r="G311" s="47"/>
      <c r="H311" s="40"/>
      <c r="I311" s="40"/>
      <c r="J311" s="41"/>
      <c r="K311" s="47"/>
      <c r="L311" s="43"/>
      <c r="M311" s="47"/>
      <c r="N311" s="109"/>
      <c r="O311" s="47"/>
      <c r="P311" s="47"/>
      <c r="Q311" s="47"/>
      <c r="R311" s="47"/>
      <c r="S311" s="47"/>
      <c r="T311" s="47"/>
      <c r="U311" s="47"/>
      <c r="V311" s="47"/>
      <c r="W311" s="47"/>
      <c r="X311" s="47"/>
      <c r="Y311" s="47"/>
      <c r="Z311" s="47"/>
      <c r="AA311" s="47"/>
      <c r="AB311" s="47"/>
      <c r="AC311" s="47"/>
      <c r="AD311" s="47"/>
    </row>
    <row r="312">
      <c r="A312" s="83">
        <v>1.0</v>
      </c>
      <c r="B312" s="6" t="s">
        <v>337</v>
      </c>
      <c r="C312" s="60" t="s">
        <v>100</v>
      </c>
      <c r="D312" s="84">
        <f>'Details of IIA''s analysis'!D2179</f>
        <v>1</v>
      </c>
      <c r="E312" s="63">
        <v>6.0</v>
      </c>
      <c r="F312" s="56">
        <f t="shared" si="24"/>
        <v>16.66666667</v>
      </c>
      <c r="G312" s="22" t="s">
        <v>56</v>
      </c>
      <c r="H312" s="63">
        <v>0.734</v>
      </c>
      <c r="I312" s="314">
        <v>39751.0</v>
      </c>
      <c r="J312" s="319">
        <v>39904.0</v>
      </c>
      <c r="K312" s="4" t="s">
        <v>59</v>
      </c>
      <c r="L312" s="172" t="s">
        <v>62</v>
      </c>
      <c r="N312" s="24"/>
    </row>
    <row r="313">
      <c r="A313" s="83">
        <v>2.0</v>
      </c>
      <c r="B313" s="6" t="s">
        <v>304</v>
      </c>
      <c r="C313" s="60" t="s">
        <v>100</v>
      </c>
      <c r="D313" s="84">
        <f>'Details of IIA''s analysis'!D2189</f>
        <v>0</v>
      </c>
      <c r="E313" s="63">
        <v>6.0</v>
      </c>
      <c r="F313" s="56">
        <f t="shared" si="24"/>
        <v>0</v>
      </c>
      <c r="G313" s="22" t="s">
        <v>56</v>
      </c>
      <c r="H313" s="63">
        <v>0.755</v>
      </c>
      <c r="I313" s="314">
        <v>39462.0</v>
      </c>
      <c r="J313" s="319">
        <v>39692.0</v>
      </c>
      <c r="K313" s="4" t="s">
        <v>59</v>
      </c>
      <c r="L313" s="172" t="s">
        <v>62</v>
      </c>
      <c r="M313" s="22"/>
      <c r="N313" s="73" t="s">
        <v>1162</v>
      </c>
    </row>
    <row r="314">
      <c r="A314" s="83">
        <v>3.0</v>
      </c>
      <c r="B314" s="6" t="s">
        <v>358</v>
      </c>
      <c r="C314" s="60" t="s">
        <v>100</v>
      </c>
      <c r="D314" s="84">
        <f>'Details of IIA''s analysis'!D2199</f>
        <v>0</v>
      </c>
      <c r="E314" s="63">
        <v>4.0</v>
      </c>
      <c r="F314" s="56">
        <f t="shared" si="24"/>
        <v>0</v>
      </c>
      <c r="G314" s="22" t="s">
        <v>56</v>
      </c>
      <c r="H314" s="63">
        <v>0.458</v>
      </c>
      <c r="I314" s="314">
        <v>33142.0</v>
      </c>
      <c r="J314" s="319">
        <v>39615.0</v>
      </c>
      <c r="K314" s="4" t="s">
        <v>59</v>
      </c>
      <c r="L314" s="164" t="s">
        <v>192</v>
      </c>
      <c r="N314" s="24"/>
    </row>
    <row r="315" hidden="1">
      <c r="A315" s="83">
        <v>4.0</v>
      </c>
      <c r="B315" s="6" t="s">
        <v>352</v>
      </c>
      <c r="C315" s="60" t="s">
        <v>100</v>
      </c>
      <c r="D315" s="88">
        <f>'Details of IIA''s analysis'!D2179</f>
        <v>1</v>
      </c>
      <c r="E315" s="63">
        <v>6.0</v>
      </c>
      <c r="F315" s="56">
        <f t="shared" si="24"/>
        <v>16.66666667</v>
      </c>
      <c r="G315" s="22" t="s">
        <v>94</v>
      </c>
      <c r="H315" s="63">
        <v>0.734</v>
      </c>
      <c r="I315" s="322">
        <v>39751.0</v>
      </c>
      <c r="J315" s="319">
        <v>39904.0</v>
      </c>
      <c r="K315" s="4"/>
      <c r="L315" s="164"/>
      <c r="N315" s="24"/>
    </row>
    <row r="316" hidden="1">
      <c r="A316" s="83">
        <v>5.0</v>
      </c>
      <c r="B316" s="6" t="s">
        <v>442</v>
      </c>
      <c r="C316" s="60" t="s">
        <v>100</v>
      </c>
      <c r="D316" s="88">
        <f>'Details of IIA''s analysis'!D2189</f>
        <v>0</v>
      </c>
      <c r="E316" s="63">
        <v>6.0</v>
      </c>
      <c r="F316" s="56">
        <f t="shared" si="24"/>
        <v>0</v>
      </c>
      <c r="G316" s="22" t="s">
        <v>94</v>
      </c>
      <c r="H316" s="63">
        <v>0.755</v>
      </c>
      <c r="I316" s="322">
        <v>39462.0</v>
      </c>
      <c r="J316" s="319">
        <v>39692.0</v>
      </c>
      <c r="K316" s="4"/>
      <c r="L316" s="164"/>
      <c r="N316" s="24"/>
    </row>
    <row r="317" hidden="1">
      <c r="A317" s="83">
        <v>6.0</v>
      </c>
      <c r="B317" s="6" t="s">
        <v>1173</v>
      </c>
      <c r="C317" s="60" t="s">
        <v>100</v>
      </c>
      <c r="D317" s="88">
        <f>'Details of IIA''s analysis'!D2199</f>
        <v>0</v>
      </c>
      <c r="E317" s="63">
        <v>4.0</v>
      </c>
      <c r="F317" s="56">
        <f t="shared" si="24"/>
        <v>0</v>
      </c>
      <c r="G317" s="22" t="s">
        <v>94</v>
      </c>
      <c r="H317" s="63">
        <v>0.458</v>
      </c>
      <c r="I317" s="322">
        <v>33142.0</v>
      </c>
      <c r="J317" s="319">
        <v>39615.0</v>
      </c>
      <c r="K317" s="4"/>
      <c r="L317" s="164"/>
      <c r="N317" s="24"/>
    </row>
    <row r="318" hidden="1">
      <c r="A318" s="83">
        <v>7.0</v>
      </c>
      <c r="B318" s="6" t="s">
        <v>484</v>
      </c>
      <c r="C318" s="60" t="s">
        <v>100</v>
      </c>
      <c r="D318" s="532">
        <f>'Details of IIA''s analysis'!D2209</f>
        <v>1</v>
      </c>
      <c r="E318" s="63">
        <v>6.0</v>
      </c>
      <c r="F318" s="56">
        <f t="shared" si="24"/>
        <v>16.66666667</v>
      </c>
      <c r="G318" s="22" t="s">
        <v>109</v>
      </c>
      <c r="H318" s="63">
        <v>0.311</v>
      </c>
      <c r="I318" s="322">
        <v>37187.0</v>
      </c>
      <c r="J318" s="319">
        <v>39387.0</v>
      </c>
      <c r="K318" s="4" t="s">
        <v>59</v>
      </c>
      <c r="L318" s="164" t="s">
        <v>62</v>
      </c>
      <c r="N318" s="24"/>
    </row>
    <row r="319" hidden="1">
      <c r="A319" s="83">
        <v>8.0</v>
      </c>
      <c r="B319" s="6" t="s">
        <v>522</v>
      </c>
      <c r="C319" s="60" t="s">
        <v>100</v>
      </c>
      <c r="D319" s="533">
        <f>'Details of IIA''s analysis'!D2219</f>
        <v>0</v>
      </c>
      <c r="E319" s="63">
        <v>6.0</v>
      </c>
      <c r="F319" s="56">
        <f t="shared" si="24"/>
        <v>0</v>
      </c>
      <c r="G319" s="22" t="s">
        <v>109</v>
      </c>
      <c r="H319" s="63" t="s">
        <v>246</v>
      </c>
      <c r="I319" s="322">
        <v>37364.0</v>
      </c>
      <c r="J319" s="319">
        <v>39052.0</v>
      </c>
      <c r="K319" s="4" t="s">
        <v>59</v>
      </c>
      <c r="L319" s="164" t="s">
        <v>62</v>
      </c>
      <c r="N319" s="24"/>
    </row>
    <row r="320" hidden="1">
      <c r="A320" s="83">
        <v>9.0</v>
      </c>
      <c r="B320" s="6" t="s">
        <v>164</v>
      </c>
      <c r="C320" s="60" t="s">
        <v>100</v>
      </c>
      <c r="D320" s="88">
        <f>'Details of IIA''s analysis'!D2229</f>
        <v>0</v>
      </c>
      <c r="E320" s="63">
        <v>6.0</v>
      </c>
      <c r="F320" s="56">
        <f t="shared" si="24"/>
        <v>0</v>
      </c>
      <c r="G320" s="22" t="s">
        <v>109</v>
      </c>
      <c r="H320" s="63">
        <v>0.737</v>
      </c>
      <c r="I320" s="322">
        <v>38285.0</v>
      </c>
      <c r="J320" s="319">
        <v>38930.0</v>
      </c>
      <c r="K320" s="4" t="s">
        <v>59</v>
      </c>
      <c r="L320" s="164" t="s">
        <v>59</v>
      </c>
      <c r="N320" s="24"/>
    </row>
    <row r="321" hidden="1">
      <c r="A321" s="83">
        <v>10.0</v>
      </c>
      <c r="B321" s="6" t="s">
        <v>1182</v>
      </c>
      <c r="C321" s="60" t="s">
        <v>100</v>
      </c>
      <c r="D321" s="88">
        <f>'Details of IIA''s analysis'!D2239</f>
        <v>0</v>
      </c>
      <c r="E321" s="63">
        <v>6.0</v>
      </c>
      <c r="F321" s="56">
        <f t="shared" si="24"/>
        <v>0</v>
      </c>
      <c r="G321" s="22" t="s">
        <v>130</v>
      </c>
      <c r="H321" s="63">
        <v>0.602</v>
      </c>
      <c r="I321" s="322">
        <v>37323.0</v>
      </c>
      <c r="J321" s="319">
        <v>37712.0</v>
      </c>
      <c r="K321" s="4"/>
      <c r="L321" s="164"/>
      <c r="N321" s="24"/>
    </row>
    <row r="322" hidden="1">
      <c r="A322" s="83">
        <v>11.0</v>
      </c>
      <c r="B322" s="6" t="s">
        <v>1184</v>
      </c>
      <c r="C322" s="60" t="s">
        <v>100</v>
      </c>
      <c r="D322" s="88">
        <f>'Details of IIA''s analysis'!D2249</f>
        <v>0</v>
      </c>
      <c r="E322" s="63">
        <v>6.0</v>
      </c>
      <c r="F322" s="56">
        <f t="shared" si="24"/>
        <v>0</v>
      </c>
      <c r="G322" s="22" t="s">
        <v>130</v>
      </c>
      <c r="H322" s="63">
        <v>0.675</v>
      </c>
      <c r="I322" s="322">
        <v>37042.0</v>
      </c>
      <c r="J322" s="319">
        <v>37316.0</v>
      </c>
      <c r="K322" s="4"/>
      <c r="L322" s="164"/>
      <c r="N322" s="24"/>
    </row>
    <row r="323" hidden="1">
      <c r="A323" s="83">
        <v>12.0</v>
      </c>
      <c r="B323" s="6" t="s">
        <v>303</v>
      </c>
      <c r="C323" s="60" t="s">
        <v>100</v>
      </c>
      <c r="D323" s="88">
        <f>'Details of IIA''s analysis'!D2259</f>
        <v>2</v>
      </c>
      <c r="E323" s="63">
        <v>6.0</v>
      </c>
      <c r="F323" s="56">
        <f t="shared" si="24"/>
        <v>33.33333333</v>
      </c>
      <c r="G323" s="4" t="s">
        <v>130</v>
      </c>
      <c r="H323" s="63">
        <v>0.384</v>
      </c>
      <c r="I323" s="322">
        <v>36404.0</v>
      </c>
      <c r="J323" s="319">
        <v>37316.0</v>
      </c>
      <c r="K323" s="4"/>
      <c r="L323" s="164"/>
      <c r="N323" s="24"/>
    </row>
    <row r="324">
      <c r="A324" s="25" t="s">
        <v>839</v>
      </c>
      <c r="B324" s="81"/>
      <c r="C324" s="43"/>
      <c r="D324" s="82">
        <f t="shared" ref="D324:E324" si="29">D325+D326+D327+D328+D329+D330+D331+D332+D333+D334+D335+D336</f>
        <v>13</v>
      </c>
      <c r="E324" s="82">
        <f t="shared" si="29"/>
        <v>70</v>
      </c>
      <c r="F324" s="37">
        <f t="shared" si="24"/>
        <v>18.57142857</v>
      </c>
      <c r="G324" s="44"/>
      <c r="H324" s="40"/>
      <c r="I324" s="40"/>
      <c r="J324" s="41"/>
      <c r="K324" s="44"/>
      <c r="L324" s="43"/>
      <c r="M324" s="44"/>
      <c r="N324" s="46" t="s">
        <v>1186</v>
      </c>
      <c r="O324" s="47"/>
      <c r="P324" s="47"/>
      <c r="Q324" s="47"/>
      <c r="R324" s="47"/>
      <c r="S324" s="47"/>
      <c r="T324" s="47"/>
      <c r="U324" s="47"/>
      <c r="V324" s="47"/>
      <c r="W324" s="47"/>
      <c r="X324" s="47"/>
      <c r="Y324" s="47"/>
      <c r="Z324" s="47"/>
      <c r="AA324" s="47"/>
      <c r="AB324" s="47"/>
      <c r="AC324" s="47"/>
      <c r="AD324" s="47"/>
    </row>
    <row r="325">
      <c r="A325" s="83">
        <v>1.0</v>
      </c>
      <c r="B325" s="50" t="s">
        <v>1188</v>
      </c>
      <c r="C325" s="112" t="s">
        <v>1189</v>
      </c>
      <c r="D325" s="167">
        <f>'Details of IIA''s analysis'!D2270</f>
        <v>1</v>
      </c>
      <c r="E325" s="115">
        <v>6.0</v>
      </c>
      <c r="F325" s="56">
        <f t="shared" si="24"/>
        <v>16.66666667</v>
      </c>
      <c r="G325" s="22" t="s">
        <v>56</v>
      </c>
      <c r="H325" s="115">
        <v>0.5</v>
      </c>
      <c r="I325" s="122">
        <v>39771.0</v>
      </c>
      <c r="J325" s="122">
        <v>42131.0</v>
      </c>
      <c r="K325" s="4"/>
      <c r="L325" s="172" t="s">
        <v>1191</v>
      </c>
      <c r="M325" s="83"/>
      <c r="N325" s="24"/>
    </row>
    <row r="326">
      <c r="A326" s="83">
        <v>2.0</v>
      </c>
      <c r="B326" s="50" t="s">
        <v>337</v>
      </c>
      <c r="C326" s="112" t="s">
        <v>100</v>
      </c>
      <c r="D326" s="167">
        <f>'Details of IIA''s analysis'!D2280</f>
        <v>2</v>
      </c>
      <c r="E326" s="115">
        <v>6.0</v>
      </c>
      <c r="F326" s="56">
        <f t="shared" si="24"/>
        <v>33.33333333</v>
      </c>
      <c r="G326" s="22" t="s">
        <v>56</v>
      </c>
      <c r="H326" s="115">
        <v>0.768</v>
      </c>
      <c r="I326" s="122">
        <v>41793.0</v>
      </c>
      <c r="J326" s="122">
        <v>42111.0</v>
      </c>
      <c r="K326" s="4"/>
      <c r="L326" s="172" t="s">
        <v>59</v>
      </c>
      <c r="M326" s="83"/>
      <c r="N326" s="24"/>
    </row>
    <row r="327">
      <c r="A327" s="83">
        <v>3.0</v>
      </c>
      <c r="B327" s="6" t="s">
        <v>452</v>
      </c>
      <c r="C327" s="60" t="s">
        <v>100</v>
      </c>
      <c r="D327" s="84">
        <f>'Details of IIA''s analysis'!D2290</f>
        <v>1</v>
      </c>
      <c r="E327" s="63">
        <v>6.0</v>
      </c>
      <c r="F327" s="56">
        <f t="shared" si="24"/>
        <v>16.66666667</v>
      </c>
      <c r="G327" s="22" t="s">
        <v>56</v>
      </c>
      <c r="H327" s="63">
        <v>0.72</v>
      </c>
      <c r="I327" s="314">
        <v>41198.0</v>
      </c>
      <c r="J327" s="319">
        <v>41828.0</v>
      </c>
      <c r="K327" s="4" t="s">
        <v>59</v>
      </c>
      <c r="L327" s="172" t="s">
        <v>59</v>
      </c>
      <c r="M327" s="22"/>
      <c r="N327" s="24"/>
    </row>
    <row r="328" hidden="1">
      <c r="A328" s="83">
        <v>4.0</v>
      </c>
      <c r="B328" s="228" t="s">
        <v>1195</v>
      </c>
      <c r="C328" s="164" t="s">
        <v>100</v>
      </c>
      <c r="D328" s="201">
        <f>'Details of IIA''s analysis'!D2300</f>
        <v>1</v>
      </c>
      <c r="E328" s="220">
        <v>6.0</v>
      </c>
      <c r="F328" s="56">
        <f t="shared" si="24"/>
        <v>16.66666667</v>
      </c>
      <c r="G328" s="22" t="s">
        <v>94</v>
      </c>
      <c r="H328" s="220" t="s">
        <v>213</v>
      </c>
      <c r="I328" s="341">
        <v>40843.0</v>
      </c>
      <c r="J328" s="330">
        <v>41073.0</v>
      </c>
      <c r="K328" s="169" t="s">
        <v>62</v>
      </c>
      <c r="L328" s="172" t="s">
        <v>62</v>
      </c>
      <c r="M328" s="22" t="s">
        <v>1198</v>
      </c>
      <c r="N328" s="450" t="s">
        <v>1199</v>
      </c>
    </row>
    <row r="329" hidden="1">
      <c r="A329" s="83">
        <v>5.0</v>
      </c>
      <c r="B329" s="6" t="s">
        <v>117</v>
      </c>
      <c r="C329" s="60" t="s">
        <v>100</v>
      </c>
      <c r="D329" s="88">
        <f>'Details of IIA''s analysis'!D2310</f>
        <v>2</v>
      </c>
      <c r="E329" s="63">
        <v>6.0</v>
      </c>
      <c r="F329" s="56">
        <f t="shared" si="24"/>
        <v>33.33333333</v>
      </c>
      <c r="G329" s="22" t="s">
        <v>94</v>
      </c>
      <c r="H329" s="63">
        <v>0.671</v>
      </c>
      <c r="I329" s="322">
        <v>40336.0</v>
      </c>
      <c r="J329" s="319">
        <v>41044.0</v>
      </c>
      <c r="K329" s="4" t="s">
        <v>59</v>
      </c>
      <c r="L329" s="4" t="s">
        <v>59</v>
      </c>
      <c r="N329" s="24"/>
    </row>
    <row r="330" hidden="1">
      <c r="A330" s="83">
        <v>6.0</v>
      </c>
      <c r="B330" s="6" t="s">
        <v>1200</v>
      </c>
      <c r="C330" s="60" t="s">
        <v>47</v>
      </c>
      <c r="D330" s="88">
        <f>'Details of IIA''s analysis'!D2320</f>
        <v>2</v>
      </c>
      <c r="E330" s="63">
        <v>4.0</v>
      </c>
      <c r="F330" s="56">
        <f t="shared" si="24"/>
        <v>50</v>
      </c>
      <c r="G330" s="22" t="s">
        <v>94</v>
      </c>
      <c r="H330" s="314"/>
      <c r="I330" s="314">
        <v>40353.0</v>
      </c>
      <c r="J330" s="319">
        <v>41061.0</v>
      </c>
      <c r="K330" s="4" t="s">
        <v>59</v>
      </c>
      <c r="L330" s="4" t="s">
        <v>59</v>
      </c>
      <c r="N330" s="24"/>
    </row>
    <row r="331" hidden="1">
      <c r="A331" s="83">
        <v>7.0</v>
      </c>
      <c r="B331" s="6" t="s">
        <v>290</v>
      </c>
      <c r="C331" s="60" t="s">
        <v>100</v>
      </c>
      <c r="D331" s="88">
        <f>'Details of IIA''s analysis'!D2330</f>
        <v>1</v>
      </c>
      <c r="E331" s="63">
        <v>6.0</v>
      </c>
      <c r="F331" s="56">
        <f t="shared" si="24"/>
        <v>16.66666667</v>
      </c>
      <c r="G331" s="22" t="s">
        <v>109</v>
      </c>
      <c r="H331" s="63">
        <v>0.739</v>
      </c>
      <c r="I331" s="322">
        <v>38693.0</v>
      </c>
      <c r="J331" s="319">
        <v>39283.0</v>
      </c>
      <c r="K331" s="4" t="s">
        <v>59</v>
      </c>
      <c r="L331" s="4" t="s">
        <v>59</v>
      </c>
      <c r="N331" s="24"/>
    </row>
    <row r="332" hidden="1">
      <c r="A332" s="83">
        <v>8.0</v>
      </c>
      <c r="B332" s="6" t="s">
        <v>372</v>
      </c>
      <c r="C332" s="60" t="s">
        <v>100</v>
      </c>
      <c r="D332" s="328">
        <f>'Details of IIA''s analysis'!D2340</f>
        <v>1</v>
      </c>
      <c r="E332" s="63">
        <v>6.0</v>
      </c>
      <c r="F332" s="56">
        <f t="shared" si="24"/>
        <v>16.66666667</v>
      </c>
      <c r="G332" s="22" t="s">
        <v>109</v>
      </c>
      <c r="H332" s="63">
        <v>0.751</v>
      </c>
      <c r="I332" s="322">
        <v>38693.0</v>
      </c>
      <c r="J332" s="319">
        <v>39274.0</v>
      </c>
      <c r="K332" s="4"/>
      <c r="L332" s="4"/>
      <c r="N332" s="24"/>
    </row>
    <row r="333" hidden="1">
      <c r="A333" s="83">
        <v>9.0</v>
      </c>
      <c r="B333" s="6" t="s">
        <v>333</v>
      </c>
      <c r="C333" s="60" t="s">
        <v>100</v>
      </c>
      <c r="D333" s="88">
        <f>'Details of IIA''s analysis'!D2350</f>
        <v>0</v>
      </c>
      <c r="E333" s="63">
        <v>6.0</v>
      </c>
      <c r="F333" s="56">
        <f t="shared" si="24"/>
        <v>0</v>
      </c>
      <c r="G333" s="22" t="s">
        <v>109</v>
      </c>
      <c r="H333" s="63">
        <v>0.708</v>
      </c>
      <c r="I333" s="322">
        <v>38771.0</v>
      </c>
      <c r="J333" s="319">
        <v>39258.0</v>
      </c>
      <c r="K333" s="4" t="s">
        <v>59</v>
      </c>
      <c r="L333" s="4" t="s">
        <v>59</v>
      </c>
      <c r="N333" s="24"/>
    </row>
    <row r="334" hidden="1">
      <c r="A334" s="83">
        <v>10.0</v>
      </c>
      <c r="B334" s="6" t="s">
        <v>1182</v>
      </c>
      <c r="C334" s="60" t="s">
        <v>100</v>
      </c>
      <c r="D334" s="88">
        <f>'Details of IIA''s analysis'!D2360</f>
        <v>0</v>
      </c>
      <c r="E334" s="63">
        <v>6.0</v>
      </c>
      <c r="F334" s="56">
        <f t="shared" si="24"/>
        <v>0</v>
      </c>
      <c r="G334" s="22" t="s">
        <v>130</v>
      </c>
      <c r="H334" s="63">
        <v>0.586</v>
      </c>
      <c r="I334" s="322">
        <v>36189.0</v>
      </c>
      <c r="J334" s="319">
        <v>37728.0</v>
      </c>
      <c r="K334" s="4"/>
      <c r="L334" s="4"/>
      <c r="N334" s="24"/>
    </row>
    <row r="335" hidden="1">
      <c r="A335" s="83">
        <v>11.0</v>
      </c>
      <c r="B335" s="6" t="s">
        <v>522</v>
      </c>
      <c r="C335" s="60" t="s">
        <v>100</v>
      </c>
      <c r="D335" s="88">
        <f>'Details of IIA''s analysis'!D2370</f>
        <v>2</v>
      </c>
      <c r="E335" s="63">
        <v>6.0</v>
      </c>
      <c r="F335" s="56">
        <f t="shared" si="24"/>
        <v>33.33333333</v>
      </c>
      <c r="G335" s="22" t="s">
        <v>130</v>
      </c>
      <c r="H335" s="63" t="s">
        <v>213</v>
      </c>
      <c r="I335" s="322">
        <v>36860.0</v>
      </c>
      <c r="J335" s="319">
        <v>37712.0</v>
      </c>
      <c r="K335" s="4"/>
      <c r="L335" s="4"/>
      <c r="N335" s="24"/>
    </row>
    <row r="336" hidden="1">
      <c r="A336" s="83">
        <v>12.0</v>
      </c>
      <c r="B336" s="6" t="s">
        <v>306</v>
      </c>
      <c r="C336" s="60" t="s">
        <v>100</v>
      </c>
      <c r="D336" s="88">
        <f>'Details of IIA''s analysis'!D2380</f>
        <v>0</v>
      </c>
      <c r="E336" s="63">
        <v>6.0</v>
      </c>
      <c r="F336" s="56">
        <f t="shared" si="24"/>
        <v>0</v>
      </c>
      <c r="G336" s="4" t="s">
        <v>130</v>
      </c>
      <c r="H336" s="63">
        <v>0.708</v>
      </c>
      <c r="I336" s="322">
        <v>36739.0</v>
      </c>
      <c r="J336" s="319">
        <v>37579.0</v>
      </c>
      <c r="K336" s="4"/>
      <c r="L336" s="4"/>
      <c r="N336" s="24"/>
    </row>
    <row r="337">
      <c r="A337" s="25" t="s">
        <v>856</v>
      </c>
      <c r="B337" s="81"/>
      <c r="C337" s="43"/>
      <c r="D337" s="82">
        <f t="shared" ref="D337:E337" si="30">D338+D339+D340+D341+D342+D343+D344+D345+D346+D347+D348+D349</f>
        <v>10</v>
      </c>
      <c r="E337" s="82">
        <f t="shared" si="30"/>
        <v>72</v>
      </c>
      <c r="F337" s="37">
        <f t="shared" si="24"/>
        <v>13.88888889</v>
      </c>
      <c r="G337" s="44"/>
      <c r="H337" s="40"/>
      <c r="I337" s="40"/>
      <c r="J337" s="41"/>
      <c r="K337" s="44"/>
      <c r="L337" s="43"/>
      <c r="M337" s="47"/>
      <c r="N337" s="109"/>
      <c r="O337" s="47"/>
      <c r="P337" s="47"/>
      <c r="Q337" s="47"/>
      <c r="R337" s="47"/>
      <c r="S337" s="47"/>
      <c r="T337" s="47"/>
      <c r="U337" s="47"/>
      <c r="V337" s="47"/>
      <c r="W337" s="47"/>
      <c r="X337" s="47"/>
      <c r="Y337" s="47"/>
      <c r="Z337" s="47"/>
      <c r="AA337" s="47"/>
      <c r="AB337" s="47"/>
      <c r="AC337" s="47"/>
      <c r="AD337" s="47"/>
    </row>
    <row r="338">
      <c r="A338" s="83">
        <v>1.0</v>
      </c>
      <c r="B338" s="50" t="s">
        <v>305</v>
      </c>
      <c r="C338" s="112" t="s">
        <v>100</v>
      </c>
      <c r="D338" s="157">
        <f>'Details of IIA''s analysis'!D2391</f>
        <v>4</v>
      </c>
      <c r="E338" s="115">
        <v>6.0</v>
      </c>
      <c r="F338" s="56">
        <f t="shared" si="24"/>
        <v>66.66666667</v>
      </c>
      <c r="G338" s="22" t="s">
        <v>56</v>
      </c>
      <c r="H338" s="115">
        <v>0.7</v>
      </c>
      <c r="I338" s="159">
        <v>40254.0</v>
      </c>
      <c r="J338" s="122">
        <v>41922.0</v>
      </c>
      <c r="K338" s="4"/>
      <c r="L338" s="4" t="s">
        <v>1203</v>
      </c>
      <c r="M338" s="83"/>
      <c r="N338" s="24"/>
    </row>
    <row r="339">
      <c r="A339" s="83">
        <v>2.0</v>
      </c>
      <c r="B339" s="6" t="s">
        <v>106</v>
      </c>
      <c r="C339" s="60" t="s">
        <v>100</v>
      </c>
      <c r="D339" s="84">
        <f>'Details of IIA''s analysis'!D2401</f>
        <v>2</v>
      </c>
      <c r="E339" s="63">
        <v>6.0</v>
      </c>
      <c r="F339" s="56">
        <f t="shared" si="24"/>
        <v>33.33333333</v>
      </c>
      <c r="G339" s="22" t="s">
        <v>56</v>
      </c>
      <c r="H339" s="63">
        <v>0.708</v>
      </c>
      <c r="I339" s="314">
        <v>38849.0</v>
      </c>
      <c r="J339" s="319">
        <v>39288.0</v>
      </c>
      <c r="K339" s="4" t="s">
        <v>59</v>
      </c>
      <c r="L339" s="4" t="s">
        <v>59</v>
      </c>
      <c r="N339" s="24"/>
    </row>
    <row r="340">
      <c r="A340" s="83">
        <v>3.0</v>
      </c>
      <c r="B340" s="6" t="s">
        <v>290</v>
      </c>
      <c r="C340" s="60" t="s">
        <v>100</v>
      </c>
      <c r="D340" s="84">
        <f>'Details of IIA''s analysis'!D2411</f>
        <v>0</v>
      </c>
      <c r="E340" s="63">
        <v>6.0</v>
      </c>
      <c r="F340" s="56">
        <f t="shared" si="24"/>
        <v>0</v>
      </c>
      <c r="G340" s="22" t="s">
        <v>56</v>
      </c>
      <c r="H340" s="63">
        <v>0.715</v>
      </c>
      <c r="I340" s="314">
        <v>37566.0</v>
      </c>
      <c r="J340" s="319">
        <v>38121.0</v>
      </c>
      <c r="K340" s="4" t="s">
        <v>59</v>
      </c>
      <c r="L340" s="172" t="s">
        <v>62</v>
      </c>
      <c r="N340" s="24"/>
    </row>
    <row r="341" hidden="1">
      <c r="A341" s="83">
        <v>4.0</v>
      </c>
      <c r="B341" s="6" t="s">
        <v>1204</v>
      </c>
      <c r="C341" s="60" t="s">
        <v>100</v>
      </c>
      <c r="D341" s="88">
        <f>'Details of IIA''s analysis'!D2401</f>
        <v>2</v>
      </c>
      <c r="E341" s="63">
        <v>6.0</v>
      </c>
      <c r="F341" s="56">
        <f t="shared" si="24"/>
        <v>33.33333333</v>
      </c>
      <c r="G341" s="22" t="s">
        <v>94</v>
      </c>
      <c r="H341" s="63">
        <v>0.708</v>
      </c>
      <c r="I341" s="322">
        <v>38849.0</v>
      </c>
      <c r="J341" s="319">
        <v>39288.0</v>
      </c>
      <c r="K341" s="4"/>
      <c r="L341" s="172"/>
      <c r="N341" s="24"/>
    </row>
    <row r="342" hidden="1">
      <c r="A342" s="83">
        <v>5.0</v>
      </c>
      <c r="B342" s="6" t="s">
        <v>379</v>
      </c>
      <c r="C342" s="60" t="s">
        <v>100</v>
      </c>
      <c r="D342" s="88">
        <f>'Details of IIA''s analysis'!D2411</f>
        <v>0</v>
      </c>
      <c r="E342" s="63">
        <v>6.0</v>
      </c>
      <c r="F342" s="56">
        <f t="shared" si="24"/>
        <v>0</v>
      </c>
      <c r="G342" s="22" t="s">
        <v>94</v>
      </c>
      <c r="H342" s="63">
        <v>0.715</v>
      </c>
      <c r="I342" s="325">
        <v>37566.0</v>
      </c>
      <c r="J342" s="319">
        <v>38121.0</v>
      </c>
      <c r="K342" s="4"/>
      <c r="L342" s="172"/>
      <c r="N342" s="24"/>
    </row>
    <row r="343" hidden="1">
      <c r="A343" s="142">
        <v>6.0</v>
      </c>
      <c r="B343" s="6" t="s">
        <v>484</v>
      </c>
      <c r="C343" s="60" t="s">
        <v>100</v>
      </c>
      <c r="D343" s="88">
        <f>'Details of IIA''s analysis'!D2421</f>
        <v>0</v>
      </c>
      <c r="E343" s="63">
        <v>6.0</v>
      </c>
      <c r="F343" s="56">
        <f t="shared" si="24"/>
        <v>0</v>
      </c>
      <c r="G343" s="22" t="s">
        <v>94</v>
      </c>
      <c r="H343" s="63">
        <v>0.341</v>
      </c>
      <c r="I343" s="314">
        <v>38064.0</v>
      </c>
      <c r="J343" s="319">
        <v>38119.0</v>
      </c>
      <c r="K343" s="4" t="s">
        <v>59</v>
      </c>
      <c r="L343" s="4" t="s">
        <v>59</v>
      </c>
      <c r="N343" s="24"/>
    </row>
    <row r="344" hidden="1">
      <c r="A344" s="142">
        <v>7.0</v>
      </c>
      <c r="B344" s="6" t="s">
        <v>1204</v>
      </c>
      <c r="C344" s="60" t="s">
        <v>100</v>
      </c>
      <c r="D344" s="88">
        <f>'Details of IIA''s analysis'!D2401</f>
        <v>2</v>
      </c>
      <c r="E344" s="63">
        <v>6.0</v>
      </c>
      <c r="F344" s="56">
        <f t="shared" si="24"/>
        <v>33.33333333</v>
      </c>
      <c r="G344" s="22" t="s">
        <v>109</v>
      </c>
      <c r="H344" s="63">
        <v>0.708</v>
      </c>
      <c r="I344" s="322">
        <v>38849.0</v>
      </c>
      <c r="J344" s="319">
        <v>39288.0</v>
      </c>
      <c r="K344" s="4"/>
      <c r="L344" s="4"/>
      <c r="N344" s="24"/>
    </row>
    <row r="345" hidden="1">
      <c r="A345" s="142">
        <v>8.0</v>
      </c>
      <c r="B345" s="6" t="s">
        <v>379</v>
      </c>
      <c r="C345" s="60" t="s">
        <v>100</v>
      </c>
      <c r="D345" s="88">
        <f>'Details of IIA''s analysis'!D2411</f>
        <v>0</v>
      </c>
      <c r="E345" s="63">
        <v>6.0</v>
      </c>
      <c r="F345" s="56">
        <f t="shared" si="24"/>
        <v>0</v>
      </c>
      <c r="G345" s="22" t="s">
        <v>109</v>
      </c>
      <c r="H345" s="63">
        <v>0.715</v>
      </c>
      <c r="I345" s="322">
        <v>37566.0</v>
      </c>
      <c r="J345" s="319">
        <v>39175.0</v>
      </c>
      <c r="K345" s="4"/>
      <c r="L345" s="4"/>
      <c r="N345" s="24"/>
    </row>
    <row r="346" hidden="1">
      <c r="A346" s="142">
        <v>9.0</v>
      </c>
      <c r="B346" s="6" t="s">
        <v>1205</v>
      </c>
      <c r="C346" s="60" t="s">
        <v>100</v>
      </c>
      <c r="D346" s="88">
        <f>'Details of IIA''s analysis'!D2421</f>
        <v>0</v>
      </c>
      <c r="E346" s="63">
        <v>6.0</v>
      </c>
      <c r="F346" s="56">
        <f t="shared" si="24"/>
        <v>0</v>
      </c>
      <c r="G346" s="22" t="s">
        <v>109</v>
      </c>
      <c r="H346" s="63">
        <v>0.341</v>
      </c>
      <c r="I346" s="322">
        <v>38064.0</v>
      </c>
      <c r="J346" s="319">
        <v>38119.0</v>
      </c>
      <c r="K346" s="4"/>
      <c r="L346" s="4"/>
      <c r="N346" s="24"/>
    </row>
    <row r="347" hidden="1">
      <c r="A347" s="142">
        <v>10.0</v>
      </c>
      <c r="B347" s="6" t="s">
        <v>209</v>
      </c>
      <c r="C347" s="60" t="s">
        <v>100</v>
      </c>
      <c r="D347" s="88">
        <f>'Details of IIA''s analysis'!D2431</f>
        <v>0</v>
      </c>
      <c r="E347" s="63">
        <v>6.0</v>
      </c>
      <c r="F347" s="56">
        <f t="shared" si="24"/>
        <v>0</v>
      </c>
      <c r="G347" s="22" t="s">
        <v>130</v>
      </c>
      <c r="H347" s="63" t="s">
        <v>246</v>
      </c>
      <c r="I347" s="322">
        <v>37531.0</v>
      </c>
      <c r="J347" s="319">
        <v>37827.0</v>
      </c>
      <c r="K347" s="4"/>
      <c r="L347" s="4"/>
      <c r="N347" s="24"/>
    </row>
    <row r="348" hidden="1">
      <c r="A348" s="142">
        <v>11.0</v>
      </c>
      <c r="B348" s="6" t="s">
        <v>1206</v>
      </c>
      <c r="C348" s="60" t="s">
        <v>100</v>
      </c>
      <c r="D348" s="88">
        <f>'Details of IIA''s analysis'!D2441</f>
        <v>0</v>
      </c>
      <c r="E348" s="63">
        <v>6.0</v>
      </c>
      <c r="F348" s="56">
        <f t="shared" si="24"/>
        <v>0</v>
      </c>
      <c r="G348" s="22" t="s">
        <v>130</v>
      </c>
      <c r="H348" s="63">
        <v>0.395</v>
      </c>
      <c r="I348" s="322">
        <v>37439.0</v>
      </c>
      <c r="J348" s="319">
        <v>37803.0</v>
      </c>
      <c r="K348" s="4"/>
      <c r="L348" s="4"/>
      <c r="N348" s="24"/>
    </row>
    <row r="349" hidden="1">
      <c r="A349" s="142">
        <v>12.0</v>
      </c>
      <c r="B349" s="6" t="s">
        <v>762</v>
      </c>
      <c r="C349" s="60" t="s">
        <v>100</v>
      </c>
      <c r="D349" s="88">
        <f>'Details of IIA''s analysis'!D2451</f>
        <v>0</v>
      </c>
      <c r="E349" s="63">
        <v>6.0</v>
      </c>
      <c r="F349" s="56">
        <f t="shared" si="24"/>
        <v>0</v>
      </c>
      <c r="G349" s="4" t="s">
        <v>130</v>
      </c>
      <c r="H349" s="63">
        <v>0.592</v>
      </c>
      <c r="I349" s="322">
        <v>37469.0</v>
      </c>
      <c r="J349" s="319">
        <v>37469.0</v>
      </c>
      <c r="K349" s="4"/>
      <c r="L349" s="4"/>
      <c r="N349" s="24"/>
    </row>
    <row r="350">
      <c r="A350" s="25" t="s">
        <v>880</v>
      </c>
      <c r="B350" s="81"/>
      <c r="C350" s="43"/>
      <c r="D350" s="82">
        <f t="shared" ref="D350:E350" si="31">D351+D352+D353+D354+D355+D356+D357+D358+D359+D360+D361+D362</f>
        <v>35</v>
      </c>
      <c r="E350" s="82">
        <f t="shared" si="31"/>
        <v>72</v>
      </c>
      <c r="F350" s="37">
        <f t="shared" si="24"/>
        <v>48.61111111</v>
      </c>
      <c r="G350" s="44"/>
      <c r="H350" s="40"/>
      <c r="I350" s="40"/>
      <c r="J350" s="41"/>
      <c r="K350" s="44"/>
      <c r="L350" s="43"/>
      <c r="M350" s="44"/>
      <c r="N350" s="46" t="s">
        <v>1213</v>
      </c>
      <c r="O350" s="47"/>
      <c r="P350" s="47"/>
      <c r="Q350" s="47"/>
      <c r="R350" s="47"/>
      <c r="S350" s="47"/>
      <c r="T350" s="47"/>
      <c r="U350" s="47"/>
      <c r="V350" s="47"/>
      <c r="W350" s="47"/>
      <c r="X350" s="47"/>
      <c r="Y350" s="47"/>
      <c r="Z350" s="47"/>
      <c r="AA350" s="47"/>
      <c r="AB350" s="47"/>
      <c r="AC350" s="47"/>
      <c r="AD350" s="47"/>
    </row>
    <row r="351">
      <c r="A351" s="541">
        <v>1.0</v>
      </c>
      <c r="B351" s="6" t="s">
        <v>304</v>
      </c>
      <c r="C351" s="6" t="s">
        <v>47</v>
      </c>
      <c r="D351" s="543">
        <f>'Details of IIA''s analysis'!D2463</f>
        <v>3</v>
      </c>
      <c r="E351" s="70">
        <v>6.0</v>
      </c>
      <c r="F351" s="56">
        <f t="shared" si="24"/>
        <v>50</v>
      </c>
      <c r="G351" s="22" t="s">
        <v>56</v>
      </c>
      <c r="H351" s="70">
        <v>0.75</v>
      </c>
      <c r="I351" s="545">
        <v>39261.0</v>
      </c>
      <c r="J351" s="546">
        <v>41213.0</v>
      </c>
      <c r="K351" s="22" t="s">
        <v>59</v>
      </c>
      <c r="L351" s="22" t="s">
        <v>59</v>
      </c>
      <c r="M351" s="22"/>
      <c r="N351" s="24"/>
      <c r="O351" s="24"/>
      <c r="P351" s="24"/>
      <c r="Q351" s="24"/>
      <c r="R351" s="24"/>
      <c r="S351" s="24"/>
      <c r="T351" s="24"/>
      <c r="U351" s="24"/>
      <c r="V351" s="24"/>
      <c r="W351" s="24"/>
      <c r="X351" s="24"/>
      <c r="Y351" s="24"/>
      <c r="Z351" s="24"/>
      <c r="AA351" s="24"/>
      <c r="AB351" s="24"/>
      <c r="AC351" s="24"/>
      <c r="AD351" s="24"/>
    </row>
    <row r="352">
      <c r="A352" s="541">
        <v>2.0</v>
      </c>
      <c r="B352" s="6" t="s">
        <v>305</v>
      </c>
      <c r="C352" s="6" t="s">
        <v>47</v>
      </c>
      <c r="D352" s="543">
        <f>'Details of IIA''s analysis'!D2473</f>
        <v>4</v>
      </c>
      <c r="E352" s="70">
        <v>6.0</v>
      </c>
      <c r="F352" s="56">
        <f t="shared" si="24"/>
        <v>66.66666667</v>
      </c>
      <c r="G352" s="22" t="s">
        <v>56</v>
      </c>
      <c r="H352" s="70">
        <v>0.659</v>
      </c>
      <c r="I352" s="545">
        <v>39043.0</v>
      </c>
      <c r="J352" s="546">
        <v>41044.0</v>
      </c>
      <c r="K352" s="22" t="s">
        <v>59</v>
      </c>
      <c r="L352" s="22" t="s">
        <v>59</v>
      </c>
      <c r="M352" s="22"/>
      <c r="N352" s="24"/>
      <c r="O352" s="24"/>
      <c r="P352" s="24"/>
      <c r="Q352" s="24"/>
      <c r="R352" s="24"/>
      <c r="S352" s="24"/>
      <c r="T352" s="24"/>
      <c r="U352" s="24"/>
      <c r="V352" s="24"/>
      <c r="W352" s="24"/>
      <c r="X352" s="24"/>
      <c r="Y352" s="24"/>
      <c r="Z352" s="24"/>
      <c r="AA352" s="24"/>
      <c r="AB352" s="24"/>
      <c r="AC352" s="24"/>
      <c r="AD352" s="24"/>
    </row>
    <row r="353">
      <c r="A353" s="541">
        <v>3.0</v>
      </c>
      <c r="B353" s="6" t="s">
        <v>778</v>
      </c>
      <c r="C353" s="6" t="s">
        <v>100</v>
      </c>
      <c r="D353" s="543">
        <f>'Details of IIA''s analysis'!D2483</f>
        <v>4</v>
      </c>
      <c r="E353" s="70">
        <v>6.0</v>
      </c>
      <c r="F353" s="56">
        <f t="shared" si="24"/>
        <v>66.66666667</v>
      </c>
      <c r="G353" s="22" t="s">
        <v>56</v>
      </c>
      <c r="H353" s="70">
        <v>0.447</v>
      </c>
      <c r="I353" s="545">
        <v>39497.0</v>
      </c>
      <c r="J353" s="546">
        <v>40909.0</v>
      </c>
      <c r="K353" s="22" t="s">
        <v>59</v>
      </c>
      <c r="L353" s="22" t="s">
        <v>59</v>
      </c>
      <c r="M353" s="22"/>
      <c r="N353" s="24"/>
      <c r="O353" s="24"/>
      <c r="P353" s="24"/>
      <c r="Q353" s="24"/>
      <c r="R353" s="24"/>
      <c r="S353" s="24"/>
      <c r="T353" s="24"/>
      <c r="U353" s="24"/>
      <c r="V353" s="24"/>
      <c r="W353" s="24"/>
      <c r="X353" s="24"/>
      <c r="Y353" s="24"/>
      <c r="Z353" s="24"/>
      <c r="AA353" s="24"/>
      <c r="AB353" s="24"/>
      <c r="AC353" s="24"/>
      <c r="AD353" s="24"/>
    </row>
    <row r="354" hidden="1">
      <c r="A354" s="541">
        <v>4.0</v>
      </c>
      <c r="B354" s="6" t="s">
        <v>442</v>
      </c>
      <c r="C354" s="6" t="s">
        <v>47</v>
      </c>
      <c r="D354" s="548">
        <f>'Details of IIA''s analysis'!D2463</f>
        <v>3</v>
      </c>
      <c r="E354" s="70">
        <v>6.0</v>
      </c>
      <c r="F354" s="56">
        <f t="shared" si="24"/>
        <v>50</v>
      </c>
      <c r="G354" s="22" t="s">
        <v>94</v>
      </c>
      <c r="H354" s="70">
        <v>0.75</v>
      </c>
      <c r="I354" s="545">
        <v>39261.0</v>
      </c>
      <c r="J354" s="546">
        <v>41213.0</v>
      </c>
      <c r="K354" s="22"/>
      <c r="L354" s="22"/>
      <c r="M354" s="22"/>
      <c r="N354" s="24"/>
      <c r="O354" s="24"/>
      <c r="P354" s="24"/>
      <c r="Q354" s="24"/>
      <c r="R354" s="24"/>
      <c r="S354" s="24"/>
      <c r="T354" s="24"/>
      <c r="U354" s="24"/>
      <c r="V354" s="24"/>
      <c r="W354" s="24"/>
      <c r="X354" s="24"/>
      <c r="Y354" s="24"/>
      <c r="Z354" s="24"/>
      <c r="AA354" s="24"/>
      <c r="AB354" s="24"/>
      <c r="AC354" s="24"/>
      <c r="AD354" s="24"/>
    </row>
    <row r="355" hidden="1">
      <c r="A355" s="541">
        <v>5.0</v>
      </c>
      <c r="B355" s="6" t="s">
        <v>1227</v>
      </c>
      <c r="C355" s="6" t="s">
        <v>47</v>
      </c>
      <c r="D355" s="548">
        <f>'Details of IIA''s analysis'!D2473</f>
        <v>4</v>
      </c>
      <c r="E355" s="70">
        <v>6.0</v>
      </c>
      <c r="F355" s="56">
        <f t="shared" si="24"/>
        <v>66.66666667</v>
      </c>
      <c r="G355" s="22" t="s">
        <v>94</v>
      </c>
      <c r="H355" s="70">
        <v>0.659</v>
      </c>
      <c r="I355" s="545">
        <v>39043.0</v>
      </c>
      <c r="J355" s="546">
        <v>41044.0</v>
      </c>
      <c r="K355" s="22"/>
      <c r="L355" s="22"/>
      <c r="M355" s="22"/>
      <c r="N355" s="24"/>
      <c r="O355" s="24"/>
      <c r="P355" s="24"/>
      <c r="Q355" s="24"/>
      <c r="R355" s="24"/>
      <c r="S355" s="24"/>
      <c r="T355" s="24"/>
      <c r="U355" s="24"/>
      <c r="V355" s="24"/>
      <c r="W355" s="24"/>
      <c r="X355" s="24"/>
      <c r="Y355" s="24"/>
      <c r="Z355" s="24"/>
      <c r="AA355" s="24"/>
      <c r="AB355" s="24"/>
      <c r="AC355" s="24"/>
      <c r="AD355" s="24"/>
    </row>
    <row r="356" hidden="1">
      <c r="A356" s="541">
        <v>6.0</v>
      </c>
      <c r="B356" s="6" t="s">
        <v>1231</v>
      </c>
      <c r="C356" s="6" t="s">
        <v>100</v>
      </c>
      <c r="D356" s="548">
        <f>'Details of IIA''s analysis'!D2483</f>
        <v>4</v>
      </c>
      <c r="E356" s="70">
        <v>6.0</v>
      </c>
      <c r="F356" s="56">
        <f t="shared" si="24"/>
        <v>66.66666667</v>
      </c>
      <c r="G356" s="22" t="s">
        <v>94</v>
      </c>
      <c r="H356" s="70">
        <v>0.447</v>
      </c>
      <c r="I356" s="545">
        <v>39497.0</v>
      </c>
      <c r="J356" s="546">
        <v>40909.0</v>
      </c>
      <c r="K356" s="22"/>
      <c r="L356" s="22"/>
      <c r="M356" s="22"/>
      <c r="N356" s="24"/>
      <c r="O356" s="24"/>
      <c r="P356" s="24"/>
      <c r="Q356" s="24"/>
      <c r="R356" s="24"/>
      <c r="S356" s="24"/>
      <c r="T356" s="24"/>
      <c r="U356" s="24"/>
      <c r="V356" s="24"/>
      <c r="W356" s="24"/>
      <c r="X356" s="24"/>
      <c r="Y356" s="24"/>
      <c r="Z356" s="24"/>
      <c r="AA356" s="24"/>
      <c r="AB356" s="24"/>
      <c r="AC356" s="24"/>
      <c r="AD356" s="24"/>
    </row>
    <row r="357" hidden="1">
      <c r="A357" s="541">
        <v>7.0</v>
      </c>
      <c r="B357" s="6" t="s">
        <v>358</v>
      </c>
      <c r="C357" s="6" t="s">
        <v>47</v>
      </c>
      <c r="D357" s="548">
        <f>'Details of IIA''s analysis'!D2493</f>
        <v>3</v>
      </c>
      <c r="E357" s="70">
        <v>6.0</v>
      </c>
      <c r="F357" s="56">
        <f t="shared" si="24"/>
        <v>50</v>
      </c>
      <c r="G357" s="22" t="s">
        <v>109</v>
      </c>
      <c r="H357" s="70">
        <v>0.569</v>
      </c>
      <c r="I357" s="549">
        <v>38153.0</v>
      </c>
      <c r="J357" s="546">
        <v>38718.0</v>
      </c>
      <c r="K357" s="22"/>
      <c r="L357" s="22"/>
      <c r="M357" s="22"/>
      <c r="N357" s="24"/>
      <c r="O357" s="24"/>
      <c r="P357" s="24"/>
      <c r="Q357" s="24"/>
      <c r="R357" s="24"/>
      <c r="S357" s="24"/>
      <c r="T357" s="24"/>
      <c r="U357" s="24"/>
      <c r="V357" s="24"/>
      <c r="W357" s="24"/>
      <c r="X357" s="24"/>
      <c r="Y357" s="24"/>
      <c r="Z357" s="24"/>
      <c r="AA357" s="24"/>
      <c r="AB357" s="24"/>
      <c r="AC357" s="24"/>
      <c r="AD357" s="24"/>
    </row>
    <row r="358" hidden="1">
      <c r="A358" s="541">
        <v>8.0</v>
      </c>
      <c r="B358" s="6" t="s">
        <v>484</v>
      </c>
      <c r="C358" s="6" t="s">
        <v>100</v>
      </c>
      <c r="D358" s="548">
        <f>'Details of IIA''s analysis'!D2503</f>
        <v>2</v>
      </c>
      <c r="E358" s="70">
        <v>6.0</v>
      </c>
      <c r="F358" s="56">
        <f t="shared" si="24"/>
        <v>33.33333333</v>
      </c>
      <c r="G358" s="22" t="s">
        <v>109</v>
      </c>
      <c r="H358" s="70">
        <v>0.28</v>
      </c>
      <c r="I358" s="550">
        <v>36130.0</v>
      </c>
      <c r="J358" s="546">
        <v>38414.0</v>
      </c>
      <c r="K358" s="22" t="s">
        <v>59</v>
      </c>
      <c r="L358" s="22" t="s">
        <v>59</v>
      </c>
      <c r="M358" s="22"/>
      <c r="N358" s="24"/>
      <c r="O358" s="24"/>
      <c r="P358" s="24"/>
      <c r="Q358" s="24"/>
      <c r="R358" s="24"/>
      <c r="S358" s="24"/>
      <c r="T358" s="24"/>
      <c r="U358" s="24"/>
      <c r="V358" s="24"/>
      <c r="W358" s="24"/>
      <c r="X358" s="24"/>
      <c r="Y358" s="24"/>
      <c r="Z358" s="24"/>
      <c r="AA358" s="24"/>
      <c r="AB358" s="24"/>
      <c r="AC358" s="24"/>
      <c r="AD358" s="24"/>
    </row>
    <row r="359" hidden="1">
      <c r="A359" s="541">
        <v>9.0</v>
      </c>
      <c r="B359" s="6" t="s">
        <v>366</v>
      </c>
      <c r="C359" s="6" t="s">
        <v>100</v>
      </c>
      <c r="D359" s="548">
        <f>'Details of IIA''s analysis'!D2513</f>
        <v>2</v>
      </c>
      <c r="E359" s="70">
        <v>6.0</v>
      </c>
      <c r="F359" s="56">
        <f t="shared" si="24"/>
        <v>33.33333333</v>
      </c>
      <c r="G359" s="22" t="s">
        <v>109</v>
      </c>
      <c r="H359" s="20">
        <v>0.693</v>
      </c>
      <c r="I359" s="546">
        <v>35613.0</v>
      </c>
      <c r="J359" s="546">
        <v>37784.0</v>
      </c>
      <c r="K359" s="22"/>
      <c r="L359" s="22"/>
      <c r="M359" s="22"/>
      <c r="N359" s="24"/>
      <c r="O359" s="24"/>
      <c r="P359" s="24"/>
      <c r="Q359" s="24"/>
      <c r="R359" s="24"/>
      <c r="S359" s="24"/>
      <c r="T359" s="24"/>
      <c r="U359" s="24"/>
      <c r="V359" s="24"/>
      <c r="W359" s="24"/>
      <c r="X359" s="24"/>
      <c r="Y359" s="24"/>
      <c r="Z359" s="24"/>
      <c r="AA359" s="24"/>
      <c r="AB359" s="24"/>
      <c r="AC359" s="24"/>
      <c r="AD359" s="24"/>
    </row>
    <row r="360" hidden="1">
      <c r="A360" s="541">
        <v>10.0</v>
      </c>
      <c r="B360" s="6" t="s">
        <v>512</v>
      </c>
      <c r="C360" s="6" t="s">
        <v>100</v>
      </c>
      <c r="D360" s="548">
        <f>'Details of IIA''s analysis'!D2513</f>
        <v>2</v>
      </c>
      <c r="E360" s="70">
        <v>6.0</v>
      </c>
      <c r="F360" s="56">
        <f t="shared" si="24"/>
        <v>33.33333333</v>
      </c>
      <c r="G360" s="22" t="s">
        <v>130</v>
      </c>
      <c r="H360" s="20">
        <v>0.693</v>
      </c>
      <c r="I360" s="546">
        <v>35613.0</v>
      </c>
      <c r="J360" s="546">
        <v>37784.0</v>
      </c>
      <c r="K360" s="22"/>
      <c r="L360" s="22"/>
      <c r="M360" s="22"/>
      <c r="N360" s="24"/>
      <c r="O360" s="24"/>
      <c r="P360" s="24"/>
      <c r="Q360" s="24"/>
      <c r="R360" s="24"/>
      <c r="S360" s="24"/>
      <c r="T360" s="24"/>
      <c r="U360" s="24"/>
      <c r="V360" s="24"/>
      <c r="W360" s="24"/>
      <c r="X360" s="24"/>
      <c r="Y360" s="24"/>
      <c r="Z360" s="24"/>
      <c r="AA360" s="24"/>
      <c r="AB360" s="24"/>
      <c r="AC360" s="24"/>
      <c r="AD360" s="24"/>
    </row>
    <row r="361" hidden="1">
      <c r="A361" s="541">
        <v>11.0</v>
      </c>
      <c r="B361" s="6" t="s">
        <v>333</v>
      </c>
      <c r="C361" s="6" t="s">
        <v>100</v>
      </c>
      <c r="D361" s="548">
        <f>'Details of IIA''s analysis'!D2523</f>
        <v>2</v>
      </c>
      <c r="E361" s="70">
        <v>6.0</v>
      </c>
      <c r="F361" s="56">
        <f t="shared" si="24"/>
        <v>33.33333333</v>
      </c>
      <c r="G361" s="22" t="s">
        <v>130</v>
      </c>
      <c r="H361" s="70">
        <v>0.615</v>
      </c>
      <c r="I361" s="550">
        <v>35643.0</v>
      </c>
      <c r="J361" s="546">
        <v>37105.0</v>
      </c>
      <c r="K361" s="22"/>
      <c r="L361" s="22"/>
      <c r="M361" s="22"/>
      <c r="N361" s="24"/>
      <c r="O361" s="24"/>
      <c r="P361" s="24"/>
      <c r="Q361" s="24"/>
      <c r="R361" s="24"/>
      <c r="S361" s="24"/>
      <c r="T361" s="24"/>
      <c r="U361" s="24"/>
      <c r="V361" s="24"/>
      <c r="W361" s="24"/>
      <c r="X361" s="24"/>
      <c r="Y361" s="24"/>
      <c r="Z361" s="24"/>
      <c r="AA361" s="24"/>
      <c r="AB361" s="24"/>
      <c r="AC361" s="24"/>
      <c r="AD361" s="24"/>
    </row>
    <row r="362" hidden="1">
      <c r="A362" s="541">
        <v>12.0</v>
      </c>
      <c r="B362" s="6" t="s">
        <v>301</v>
      </c>
      <c r="C362" s="60" t="s">
        <v>100</v>
      </c>
      <c r="D362" s="551">
        <f>'Details of IIA''s analysis'!D2533</f>
        <v>2</v>
      </c>
      <c r="E362" s="307">
        <v>6.0</v>
      </c>
      <c r="F362" s="56">
        <f t="shared" si="24"/>
        <v>33.33333333</v>
      </c>
      <c r="G362" s="4" t="s">
        <v>130</v>
      </c>
      <c r="H362" s="307">
        <v>0.53</v>
      </c>
      <c r="I362" s="550">
        <v>34881.0</v>
      </c>
      <c r="J362" s="552">
        <v>37083.0</v>
      </c>
      <c r="L362" s="553"/>
      <c r="N362" s="24"/>
    </row>
    <row r="363">
      <c r="A363" s="75"/>
      <c r="B363" s="75"/>
      <c r="C363" s="553"/>
      <c r="D363" s="554"/>
      <c r="E363" s="312"/>
      <c r="F363" s="312"/>
      <c r="H363" s="312"/>
      <c r="I363" s="312"/>
      <c r="J363" s="555"/>
      <c r="L363" s="553"/>
      <c r="N363" s="24"/>
    </row>
    <row r="364">
      <c r="A364" s="75"/>
      <c r="B364" s="75"/>
      <c r="C364" s="553"/>
      <c r="D364" s="554"/>
      <c r="E364" s="312"/>
      <c r="F364" s="312"/>
      <c r="H364" s="312"/>
      <c r="I364" s="312"/>
      <c r="J364" s="555"/>
      <c r="L364" s="553"/>
      <c r="N364" s="24"/>
    </row>
    <row r="365">
      <c r="A365" s="75"/>
      <c r="B365" s="75"/>
      <c r="C365" s="553"/>
      <c r="D365" s="554"/>
      <c r="E365" s="312"/>
      <c r="F365" s="312"/>
      <c r="H365" s="312"/>
      <c r="I365" s="312"/>
      <c r="J365" s="555"/>
      <c r="L365" s="553"/>
      <c r="N365" s="24"/>
    </row>
    <row r="366">
      <c r="A366" s="75"/>
      <c r="B366" s="75"/>
      <c r="C366" s="553"/>
      <c r="D366" s="554"/>
      <c r="E366" s="312"/>
      <c r="F366" s="312"/>
      <c r="H366" s="312"/>
      <c r="I366" s="312"/>
      <c r="J366" s="555"/>
      <c r="L366" s="553"/>
      <c r="N366" s="24"/>
    </row>
    <row r="367">
      <c r="A367" s="75"/>
      <c r="B367" s="75"/>
      <c r="C367" s="553"/>
      <c r="D367" s="554"/>
      <c r="E367" s="312"/>
      <c r="F367" s="312"/>
      <c r="H367" s="312"/>
      <c r="I367" s="312"/>
      <c r="J367" s="555"/>
      <c r="L367" s="553"/>
      <c r="N367" s="24"/>
    </row>
    <row r="368">
      <c r="A368" s="75"/>
      <c r="B368" s="75"/>
      <c r="C368" s="553"/>
      <c r="D368" s="554"/>
      <c r="E368" s="312"/>
      <c r="F368" s="312"/>
      <c r="H368" s="312"/>
      <c r="I368" s="312"/>
      <c r="J368" s="555"/>
      <c r="L368" s="553"/>
      <c r="N368" s="24"/>
    </row>
    <row r="369">
      <c r="A369" s="75"/>
      <c r="B369" s="75"/>
      <c r="C369" s="553"/>
      <c r="D369" s="554"/>
      <c r="E369" s="312"/>
      <c r="F369" s="312"/>
      <c r="H369" s="312"/>
      <c r="I369" s="312"/>
      <c r="J369" s="555"/>
      <c r="L369" s="553"/>
      <c r="N369" s="24"/>
    </row>
    <row r="370">
      <c r="A370" s="75"/>
      <c r="B370" s="75"/>
      <c r="C370" s="553"/>
      <c r="D370" s="554"/>
      <c r="E370" s="312"/>
      <c r="F370" s="312"/>
      <c r="H370" s="312"/>
      <c r="I370" s="312"/>
      <c r="J370" s="555"/>
      <c r="L370" s="553"/>
      <c r="N370" s="24"/>
    </row>
    <row r="371">
      <c r="A371" s="75"/>
      <c r="B371" s="75"/>
      <c r="C371" s="553"/>
      <c r="D371" s="554"/>
      <c r="E371" s="312"/>
      <c r="F371" s="312"/>
      <c r="H371" s="312"/>
      <c r="I371" s="312"/>
      <c r="J371" s="555"/>
      <c r="L371" s="553"/>
      <c r="N371" s="24"/>
    </row>
    <row r="372">
      <c r="A372" s="75"/>
      <c r="B372" s="75"/>
      <c r="C372" s="553"/>
      <c r="D372" s="554"/>
      <c r="E372" s="312"/>
      <c r="F372" s="312"/>
      <c r="H372" s="312"/>
      <c r="I372" s="312"/>
      <c r="J372" s="555"/>
      <c r="L372" s="553"/>
      <c r="N372" s="24"/>
    </row>
    <row r="373">
      <c r="A373" s="75"/>
      <c r="B373" s="75"/>
      <c r="C373" s="553"/>
      <c r="D373" s="554"/>
      <c r="E373" s="312"/>
      <c r="F373" s="312"/>
      <c r="H373" s="312"/>
      <c r="I373" s="312"/>
      <c r="J373" s="555"/>
      <c r="L373" s="553"/>
      <c r="N373" s="24"/>
    </row>
    <row r="374">
      <c r="A374" s="75"/>
      <c r="B374" s="75"/>
      <c r="C374" s="553"/>
      <c r="D374" s="554"/>
      <c r="E374" s="312"/>
      <c r="F374" s="312"/>
      <c r="H374" s="312"/>
      <c r="I374" s="312"/>
      <c r="J374" s="555"/>
      <c r="L374" s="553"/>
      <c r="N374" s="24"/>
    </row>
    <row r="375">
      <c r="A375" s="75"/>
      <c r="B375" s="75"/>
      <c r="C375" s="553"/>
      <c r="D375" s="554"/>
      <c r="E375" s="312"/>
      <c r="F375" s="312"/>
      <c r="H375" s="312"/>
      <c r="I375" s="312"/>
      <c r="J375" s="555"/>
      <c r="L375" s="553"/>
      <c r="N375" s="24"/>
    </row>
    <row r="376">
      <c r="A376" s="75"/>
      <c r="B376" s="75"/>
      <c r="C376" s="553"/>
      <c r="D376" s="554"/>
      <c r="E376" s="312"/>
      <c r="F376" s="312"/>
      <c r="H376" s="312"/>
      <c r="I376" s="312"/>
      <c r="J376" s="555"/>
      <c r="L376" s="553"/>
      <c r="N376" s="24"/>
    </row>
    <row r="377">
      <c r="A377" s="75"/>
      <c r="B377" s="75"/>
      <c r="C377" s="553"/>
      <c r="D377" s="554"/>
      <c r="E377" s="312"/>
      <c r="F377" s="312"/>
      <c r="H377" s="312"/>
      <c r="I377" s="312"/>
      <c r="J377" s="555"/>
      <c r="L377" s="553"/>
      <c r="N377" s="24"/>
    </row>
    <row r="378">
      <c r="A378" s="75"/>
      <c r="B378" s="75"/>
      <c r="C378" s="553"/>
      <c r="D378" s="554"/>
      <c r="E378" s="312"/>
      <c r="F378" s="312"/>
      <c r="H378" s="312"/>
      <c r="I378" s="312"/>
      <c r="J378" s="555"/>
      <c r="L378" s="553"/>
      <c r="N378" s="24"/>
    </row>
    <row r="379">
      <c r="A379" s="75"/>
      <c r="B379" s="75"/>
      <c r="C379" s="553"/>
      <c r="D379" s="554"/>
      <c r="E379" s="312"/>
      <c r="F379" s="312"/>
      <c r="H379" s="312"/>
      <c r="I379" s="312"/>
      <c r="J379" s="555"/>
      <c r="L379" s="553"/>
      <c r="N379" s="24"/>
    </row>
    <row r="380">
      <c r="A380" s="75"/>
      <c r="B380" s="75"/>
      <c r="C380" s="553"/>
      <c r="D380" s="554"/>
      <c r="E380" s="312"/>
      <c r="F380" s="312"/>
      <c r="H380" s="312"/>
      <c r="I380" s="312"/>
      <c r="J380" s="555"/>
      <c r="L380" s="553"/>
      <c r="N380" s="24"/>
    </row>
    <row r="381">
      <c r="A381" s="75"/>
      <c r="B381" s="75"/>
      <c r="C381" s="553"/>
      <c r="D381" s="554"/>
      <c r="E381" s="312"/>
      <c r="F381" s="312"/>
      <c r="H381" s="312"/>
      <c r="I381" s="312"/>
      <c r="J381" s="555"/>
      <c r="L381" s="553"/>
      <c r="N381" s="24"/>
    </row>
    <row r="382">
      <c r="A382" s="75"/>
      <c r="B382" s="75"/>
      <c r="C382" s="553"/>
      <c r="D382" s="554"/>
      <c r="E382" s="312"/>
      <c r="F382" s="312"/>
      <c r="H382" s="312"/>
      <c r="I382" s="312"/>
      <c r="J382" s="555"/>
      <c r="L382" s="553"/>
      <c r="N382" s="24"/>
    </row>
    <row r="383">
      <c r="A383" s="75"/>
      <c r="B383" s="75"/>
      <c r="C383" s="553"/>
      <c r="D383" s="554"/>
      <c r="E383" s="312"/>
      <c r="F383" s="312"/>
      <c r="H383" s="312"/>
      <c r="I383" s="312"/>
      <c r="J383" s="555"/>
      <c r="L383" s="553"/>
      <c r="N383" s="24"/>
    </row>
    <row r="384">
      <c r="A384" s="75"/>
      <c r="B384" s="75"/>
      <c r="C384" s="553"/>
      <c r="D384" s="554"/>
      <c r="E384" s="312"/>
      <c r="F384" s="312"/>
      <c r="H384" s="312"/>
      <c r="I384" s="312"/>
      <c r="J384" s="555"/>
      <c r="L384" s="553"/>
      <c r="N384" s="24"/>
    </row>
    <row r="385">
      <c r="A385" s="75"/>
      <c r="B385" s="75"/>
      <c r="C385" s="553"/>
      <c r="D385" s="554"/>
      <c r="E385" s="312"/>
      <c r="F385" s="312"/>
      <c r="H385" s="312"/>
      <c r="I385" s="312"/>
      <c r="J385" s="555"/>
      <c r="L385" s="553"/>
      <c r="N385" s="24"/>
    </row>
    <row r="386">
      <c r="A386" s="75"/>
      <c r="B386" s="75"/>
      <c r="C386" s="553"/>
      <c r="D386" s="554"/>
      <c r="E386" s="312"/>
      <c r="F386" s="312"/>
      <c r="H386" s="312"/>
      <c r="I386" s="312"/>
      <c r="J386" s="555"/>
      <c r="L386" s="553"/>
      <c r="N386" s="24"/>
    </row>
    <row r="387">
      <c r="A387" s="75"/>
      <c r="B387" s="75"/>
      <c r="C387" s="553"/>
      <c r="D387" s="554"/>
      <c r="E387" s="312"/>
      <c r="F387" s="312"/>
      <c r="H387" s="312"/>
      <c r="I387" s="312"/>
      <c r="J387" s="555"/>
      <c r="L387" s="553"/>
      <c r="N387" s="24"/>
    </row>
    <row r="388">
      <c r="A388" s="75"/>
      <c r="B388" s="75"/>
      <c r="C388" s="553"/>
      <c r="D388" s="554"/>
      <c r="E388" s="312"/>
      <c r="F388" s="312"/>
      <c r="H388" s="312"/>
      <c r="I388" s="312"/>
      <c r="J388" s="555"/>
      <c r="L388" s="553"/>
      <c r="N388" s="24"/>
    </row>
    <row r="389">
      <c r="A389" s="75"/>
      <c r="B389" s="75"/>
      <c r="C389" s="553"/>
      <c r="D389" s="554"/>
      <c r="E389" s="312"/>
      <c r="F389" s="312"/>
      <c r="H389" s="312"/>
      <c r="I389" s="312"/>
      <c r="J389" s="555"/>
      <c r="L389" s="553"/>
      <c r="N389" s="24"/>
    </row>
    <row r="390">
      <c r="A390" s="75"/>
      <c r="B390" s="75"/>
      <c r="C390" s="553"/>
      <c r="D390" s="554"/>
      <c r="E390" s="312"/>
      <c r="F390" s="312"/>
      <c r="H390" s="312"/>
      <c r="I390" s="312"/>
      <c r="J390" s="555"/>
      <c r="L390" s="553"/>
      <c r="N390" s="24"/>
    </row>
    <row r="391">
      <c r="A391" s="75"/>
      <c r="B391" s="75"/>
      <c r="C391" s="553"/>
      <c r="D391" s="554"/>
      <c r="E391" s="312"/>
      <c r="F391" s="312"/>
      <c r="H391" s="312"/>
      <c r="I391" s="312"/>
      <c r="J391" s="555"/>
      <c r="L391" s="553"/>
      <c r="N391" s="24"/>
    </row>
    <row r="392">
      <c r="A392" s="75"/>
      <c r="B392" s="75"/>
      <c r="C392" s="553"/>
      <c r="D392" s="554"/>
      <c r="E392" s="312"/>
      <c r="F392" s="312"/>
      <c r="H392" s="312"/>
      <c r="I392" s="312"/>
      <c r="J392" s="555"/>
      <c r="L392" s="553"/>
      <c r="N392" s="24"/>
    </row>
    <row r="393">
      <c r="A393" s="75"/>
      <c r="B393" s="75"/>
      <c r="C393" s="553"/>
      <c r="D393" s="554"/>
      <c r="E393" s="312"/>
      <c r="F393" s="312"/>
      <c r="H393" s="312"/>
      <c r="I393" s="312"/>
      <c r="J393" s="555"/>
      <c r="L393" s="553"/>
      <c r="N393" s="24"/>
    </row>
    <row r="394">
      <c r="A394" s="75"/>
      <c r="B394" s="75"/>
      <c r="C394" s="553"/>
      <c r="D394" s="554"/>
      <c r="E394" s="312"/>
      <c r="F394" s="312"/>
      <c r="H394" s="312"/>
      <c r="I394" s="312"/>
      <c r="J394" s="555"/>
      <c r="L394" s="553"/>
      <c r="N394" s="24"/>
    </row>
    <row r="395">
      <c r="A395" s="75"/>
      <c r="B395" s="75"/>
      <c r="C395" s="553"/>
      <c r="D395" s="554"/>
      <c r="E395" s="312"/>
      <c r="F395" s="312"/>
      <c r="H395" s="312"/>
      <c r="I395" s="312"/>
      <c r="J395" s="555"/>
      <c r="L395" s="553"/>
      <c r="N395" s="24"/>
    </row>
    <row r="396">
      <c r="A396" s="75"/>
      <c r="B396" s="75"/>
      <c r="C396" s="553"/>
      <c r="D396" s="554"/>
      <c r="E396" s="312"/>
      <c r="F396" s="312"/>
      <c r="H396" s="312"/>
      <c r="I396" s="312"/>
      <c r="J396" s="555"/>
      <c r="L396" s="553"/>
      <c r="N396" s="24"/>
    </row>
    <row r="397">
      <c r="A397" s="75"/>
      <c r="B397" s="75"/>
      <c r="C397" s="553"/>
      <c r="D397" s="554"/>
      <c r="E397" s="312"/>
      <c r="F397" s="312"/>
      <c r="H397" s="312"/>
      <c r="I397" s="312"/>
      <c r="J397" s="555"/>
      <c r="L397" s="553"/>
      <c r="N397" s="24"/>
    </row>
    <row r="398">
      <c r="A398" s="75"/>
      <c r="B398" s="75"/>
      <c r="C398" s="553"/>
      <c r="D398" s="554"/>
      <c r="E398" s="312"/>
      <c r="F398" s="312"/>
      <c r="H398" s="312"/>
      <c r="I398" s="312"/>
      <c r="J398" s="555"/>
      <c r="L398" s="553"/>
      <c r="N398" s="24"/>
    </row>
    <row r="399">
      <c r="A399" s="75"/>
      <c r="B399" s="75"/>
      <c r="C399" s="553"/>
      <c r="D399" s="554"/>
      <c r="E399" s="312"/>
      <c r="F399" s="312"/>
      <c r="H399" s="312"/>
      <c r="I399" s="312"/>
      <c r="J399" s="555"/>
      <c r="L399" s="553"/>
      <c r="N399" s="24"/>
    </row>
    <row r="400">
      <c r="A400" s="75"/>
      <c r="B400" s="75"/>
      <c r="C400" s="553"/>
      <c r="D400" s="554"/>
      <c r="E400" s="312"/>
      <c r="F400" s="312"/>
      <c r="H400" s="312"/>
      <c r="I400" s="312"/>
      <c r="J400" s="555"/>
      <c r="L400" s="553"/>
      <c r="N400" s="24"/>
    </row>
    <row r="401">
      <c r="A401" s="75"/>
      <c r="B401" s="75"/>
      <c r="C401" s="553"/>
      <c r="D401" s="554"/>
      <c r="E401" s="312"/>
      <c r="F401" s="312"/>
      <c r="H401" s="312"/>
      <c r="I401" s="312"/>
      <c r="J401" s="555"/>
      <c r="L401" s="553"/>
      <c r="N401" s="24"/>
    </row>
    <row r="402">
      <c r="A402" s="75"/>
      <c r="B402" s="75"/>
      <c r="C402" s="553"/>
      <c r="D402" s="554"/>
      <c r="E402" s="312"/>
      <c r="F402" s="312"/>
      <c r="H402" s="312"/>
      <c r="I402" s="312"/>
      <c r="J402" s="555"/>
      <c r="L402" s="553"/>
      <c r="N402" s="24"/>
    </row>
    <row r="403">
      <c r="A403" s="75"/>
      <c r="B403" s="75"/>
      <c r="C403" s="553"/>
      <c r="D403" s="554"/>
      <c r="E403" s="312"/>
      <c r="F403" s="312"/>
      <c r="H403" s="312"/>
      <c r="I403" s="312"/>
      <c r="J403" s="555"/>
      <c r="L403" s="553"/>
      <c r="N403" s="24"/>
    </row>
    <row r="404">
      <c r="A404" s="75"/>
      <c r="B404" s="75"/>
      <c r="C404" s="553"/>
      <c r="D404" s="554"/>
      <c r="E404" s="312"/>
      <c r="F404" s="312"/>
      <c r="H404" s="312"/>
      <c r="I404" s="312"/>
      <c r="J404" s="555"/>
      <c r="L404" s="553"/>
      <c r="N404" s="24"/>
    </row>
    <row r="405">
      <c r="A405" s="75"/>
      <c r="B405" s="75"/>
      <c r="C405" s="553"/>
      <c r="D405" s="554"/>
      <c r="E405" s="312"/>
      <c r="F405" s="312"/>
      <c r="H405" s="312"/>
      <c r="I405" s="312"/>
      <c r="J405" s="555"/>
      <c r="L405" s="553"/>
      <c r="N405" s="24"/>
    </row>
    <row r="406">
      <c r="A406" s="75"/>
      <c r="B406" s="75"/>
      <c r="C406" s="553"/>
      <c r="D406" s="554"/>
      <c r="E406" s="312"/>
      <c r="F406" s="312"/>
      <c r="H406" s="312"/>
      <c r="I406" s="312"/>
      <c r="J406" s="555"/>
      <c r="L406" s="553"/>
      <c r="N406" s="24"/>
    </row>
    <row r="407">
      <c r="A407" s="75"/>
      <c r="B407" s="75"/>
      <c r="C407" s="553"/>
      <c r="D407" s="554"/>
      <c r="E407" s="312"/>
      <c r="F407" s="312"/>
      <c r="H407" s="312"/>
      <c r="I407" s="312"/>
      <c r="J407" s="555"/>
      <c r="L407" s="553"/>
      <c r="N407" s="24"/>
    </row>
    <row r="408">
      <c r="A408" s="75"/>
      <c r="B408" s="75"/>
      <c r="C408" s="553"/>
      <c r="D408" s="554"/>
      <c r="E408" s="312"/>
      <c r="F408" s="312"/>
      <c r="H408" s="312"/>
      <c r="I408" s="312"/>
      <c r="J408" s="555"/>
      <c r="L408" s="553"/>
      <c r="N408" s="24"/>
    </row>
    <row r="409">
      <c r="A409" s="75"/>
      <c r="B409" s="75"/>
      <c r="C409" s="553"/>
      <c r="D409" s="554"/>
      <c r="E409" s="312"/>
      <c r="F409" s="312"/>
      <c r="H409" s="312"/>
      <c r="I409" s="312"/>
      <c r="J409" s="555"/>
      <c r="L409" s="553"/>
      <c r="N409" s="24"/>
    </row>
    <row r="410">
      <c r="A410" s="75"/>
      <c r="B410" s="75"/>
      <c r="C410" s="553"/>
      <c r="D410" s="554"/>
      <c r="E410" s="312"/>
      <c r="F410" s="312"/>
      <c r="H410" s="312"/>
      <c r="I410" s="312"/>
      <c r="J410" s="555"/>
      <c r="L410" s="553"/>
      <c r="N410" s="24"/>
    </row>
    <row r="411">
      <c r="A411" s="75"/>
      <c r="B411" s="75"/>
      <c r="C411" s="553"/>
      <c r="D411" s="554"/>
      <c r="E411" s="312"/>
      <c r="F411" s="312"/>
      <c r="H411" s="312"/>
      <c r="I411" s="312"/>
      <c r="J411" s="555"/>
      <c r="L411" s="553"/>
      <c r="N411" s="24"/>
    </row>
    <row r="412">
      <c r="A412" s="75"/>
      <c r="B412" s="75"/>
      <c r="C412" s="553"/>
      <c r="D412" s="554"/>
      <c r="E412" s="312"/>
      <c r="F412" s="312"/>
      <c r="H412" s="312"/>
      <c r="I412" s="312"/>
      <c r="J412" s="555"/>
      <c r="L412" s="553"/>
      <c r="N412" s="24"/>
    </row>
    <row r="413">
      <c r="A413" s="75"/>
      <c r="B413" s="75"/>
      <c r="C413" s="553"/>
      <c r="D413" s="554"/>
      <c r="E413" s="312"/>
      <c r="F413" s="312"/>
      <c r="H413" s="312"/>
      <c r="I413" s="312"/>
      <c r="J413" s="555"/>
      <c r="L413" s="553"/>
      <c r="N413" s="24"/>
    </row>
    <row r="414">
      <c r="A414" s="75"/>
      <c r="B414" s="75"/>
      <c r="C414" s="553"/>
      <c r="D414" s="554"/>
      <c r="E414" s="312"/>
      <c r="F414" s="312"/>
      <c r="H414" s="312"/>
      <c r="I414" s="312"/>
      <c r="J414" s="555"/>
      <c r="L414" s="553"/>
      <c r="N414" s="24"/>
    </row>
    <row r="415">
      <c r="A415" s="75"/>
      <c r="B415" s="75"/>
      <c r="C415" s="553"/>
      <c r="D415" s="554"/>
      <c r="E415" s="312"/>
      <c r="F415" s="312"/>
      <c r="H415" s="312"/>
      <c r="I415" s="312"/>
      <c r="J415" s="555"/>
      <c r="L415" s="553"/>
      <c r="N415" s="24"/>
    </row>
    <row r="416">
      <c r="A416" s="75"/>
      <c r="B416" s="75"/>
      <c r="C416" s="553"/>
      <c r="D416" s="554"/>
      <c r="E416" s="312"/>
      <c r="F416" s="312"/>
      <c r="H416" s="312"/>
      <c r="I416" s="312"/>
      <c r="J416" s="555"/>
      <c r="L416" s="553"/>
      <c r="N416" s="24"/>
    </row>
    <row r="417">
      <c r="A417" s="75"/>
      <c r="B417" s="75"/>
      <c r="C417" s="553"/>
      <c r="D417" s="554"/>
      <c r="E417" s="312"/>
      <c r="F417" s="312"/>
      <c r="H417" s="312"/>
      <c r="I417" s="312"/>
      <c r="J417" s="555"/>
      <c r="L417" s="553"/>
      <c r="N417" s="24"/>
    </row>
    <row r="418">
      <c r="A418" s="75"/>
      <c r="B418" s="75"/>
      <c r="C418" s="553"/>
      <c r="D418" s="554"/>
      <c r="E418" s="312"/>
      <c r="F418" s="312"/>
      <c r="H418" s="312"/>
      <c r="I418" s="312"/>
      <c r="J418" s="555"/>
      <c r="L418" s="553"/>
      <c r="N418" s="24"/>
    </row>
    <row r="419">
      <c r="A419" s="75"/>
      <c r="B419" s="75"/>
      <c r="C419" s="553"/>
      <c r="D419" s="554"/>
      <c r="E419" s="312"/>
      <c r="F419" s="312"/>
      <c r="H419" s="312"/>
      <c r="I419" s="312"/>
      <c r="J419" s="555"/>
      <c r="L419" s="553"/>
      <c r="N419" s="24"/>
    </row>
    <row r="420">
      <c r="A420" s="75"/>
      <c r="B420" s="75"/>
      <c r="C420" s="553"/>
      <c r="D420" s="554"/>
      <c r="E420" s="312"/>
      <c r="F420" s="312"/>
      <c r="H420" s="312"/>
      <c r="I420" s="312"/>
      <c r="J420" s="555"/>
      <c r="L420" s="553"/>
      <c r="N420" s="24"/>
    </row>
    <row r="421">
      <c r="A421" s="75"/>
      <c r="B421" s="75"/>
      <c r="C421" s="553"/>
      <c r="D421" s="554"/>
      <c r="E421" s="312"/>
      <c r="F421" s="312"/>
      <c r="H421" s="312"/>
      <c r="I421" s="312"/>
      <c r="J421" s="555"/>
      <c r="L421" s="553"/>
      <c r="N421" s="24"/>
    </row>
    <row r="422">
      <c r="A422" s="75"/>
      <c r="B422" s="75"/>
      <c r="C422" s="553"/>
      <c r="D422" s="554"/>
      <c r="E422" s="312"/>
      <c r="F422" s="312"/>
      <c r="H422" s="312"/>
      <c r="I422" s="312"/>
      <c r="J422" s="555"/>
      <c r="L422" s="553"/>
      <c r="N422" s="24"/>
    </row>
    <row r="423">
      <c r="A423" s="75"/>
      <c r="B423" s="75"/>
      <c r="C423" s="553"/>
      <c r="D423" s="554"/>
      <c r="E423" s="312"/>
      <c r="F423" s="312"/>
      <c r="H423" s="312"/>
      <c r="I423" s="312"/>
      <c r="J423" s="555"/>
      <c r="L423" s="553"/>
      <c r="N423" s="24"/>
    </row>
    <row r="424">
      <c r="A424" s="75"/>
      <c r="B424" s="75"/>
      <c r="C424" s="553"/>
      <c r="D424" s="554"/>
      <c r="E424" s="312"/>
      <c r="F424" s="312"/>
      <c r="H424" s="312"/>
      <c r="I424" s="312"/>
      <c r="J424" s="555"/>
      <c r="L424" s="553"/>
      <c r="N424" s="24"/>
    </row>
    <row r="425">
      <c r="A425" s="75"/>
      <c r="B425" s="75"/>
      <c r="C425" s="553"/>
      <c r="D425" s="554"/>
      <c r="E425" s="312"/>
      <c r="F425" s="312"/>
      <c r="H425" s="312"/>
      <c r="I425" s="312"/>
      <c r="J425" s="555"/>
      <c r="L425" s="553"/>
      <c r="N425" s="24"/>
    </row>
    <row r="426">
      <c r="A426" s="75"/>
      <c r="B426" s="75"/>
      <c r="C426" s="553"/>
      <c r="D426" s="554"/>
      <c r="E426" s="312"/>
      <c r="F426" s="312"/>
      <c r="H426" s="312"/>
      <c r="I426" s="312"/>
      <c r="J426" s="555"/>
      <c r="L426" s="553"/>
      <c r="N426" s="24"/>
    </row>
    <row r="427">
      <c r="A427" s="75"/>
      <c r="B427" s="75"/>
      <c r="C427" s="553"/>
      <c r="D427" s="554"/>
      <c r="E427" s="312"/>
      <c r="F427" s="312"/>
      <c r="H427" s="312"/>
      <c r="I427" s="312"/>
      <c r="J427" s="555"/>
      <c r="L427" s="553"/>
      <c r="N427" s="24"/>
    </row>
    <row r="428">
      <c r="A428" s="75"/>
      <c r="B428" s="75"/>
      <c r="C428" s="553"/>
      <c r="D428" s="554"/>
      <c r="E428" s="312"/>
      <c r="F428" s="312"/>
      <c r="H428" s="312"/>
      <c r="I428" s="312"/>
      <c r="J428" s="555"/>
      <c r="L428" s="553"/>
      <c r="N428" s="24"/>
    </row>
    <row r="429">
      <c r="A429" s="75"/>
      <c r="B429" s="75"/>
      <c r="C429" s="553"/>
      <c r="D429" s="554"/>
      <c r="E429" s="312"/>
      <c r="F429" s="312"/>
      <c r="H429" s="312"/>
      <c r="I429" s="312"/>
      <c r="J429" s="555"/>
      <c r="L429" s="553"/>
      <c r="N429" s="24"/>
    </row>
    <row r="430">
      <c r="A430" s="75"/>
      <c r="B430" s="75"/>
      <c r="C430" s="553"/>
      <c r="D430" s="554"/>
      <c r="E430" s="312"/>
      <c r="F430" s="312"/>
      <c r="H430" s="312"/>
      <c r="I430" s="312"/>
      <c r="J430" s="555"/>
      <c r="L430" s="553"/>
      <c r="N430" s="24"/>
    </row>
    <row r="431">
      <c r="A431" s="75"/>
      <c r="B431" s="75"/>
      <c r="C431" s="553"/>
      <c r="D431" s="554"/>
      <c r="E431" s="312"/>
      <c r="F431" s="312"/>
      <c r="H431" s="312"/>
      <c r="I431" s="312"/>
      <c r="J431" s="555"/>
      <c r="L431" s="553"/>
      <c r="N431" s="24"/>
    </row>
    <row r="432">
      <c r="A432" s="75"/>
      <c r="B432" s="75"/>
      <c r="C432" s="553"/>
      <c r="D432" s="554"/>
      <c r="E432" s="312"/>
      <c r="F432" s="312"/>
      <c r="H432" s="312"/>
      <c r="I432" s="312"/>
      <c r="J432" s="555"/>
      <c r="L432" s="553"/>
      <c r="N432" s="24"/>
    </row>
    <row r="433">
      <c r="A433" s="75"/>
      <c r="B433" s="75"/>
      <c r="C433" s="553"/>
      <c r="D433" s="554"/>
      <c r="E433" s="312"/>
      <c r="F433" s="312"/>
      <c r="H433" s="312"/>
      <c r="I433" s="312"/>
      <c r="J433" s="555"/>
      <c r="L433" s="553"/>
      <c r="N433" s="24"/>
    </row>
    <row r="434">
      <c r="A434" s="75"/>
      <c r="B434" s="75"/>
      <c r="C434" s="553"/>
      <c r="D434" s="554"/>
      <c r="E434" s="312"/>
      <c r="F434" s="312"/>
      <c r="H434" s="312"/>
      <c r="I434" s="312"/>
      <c r="J434" s="555"/>
      <c r="L434" s="553"/>
      <c r="N434" s="24"/>
    </row>
    <row r="435">
      <c r="A435" s="75"/>
      <c r="B435" s="75"/>
      <c r="C435" s="553"/>
      <c r="D435" s="554"/>
      <c r="E435" s="312"/>
      <c r="F435" s="312"/>
      <c r="H435" s="312"/>
      <c r="I435" s="312"/>
      <c r="J435" s="555"/>
      <c r="L435" s="553"/>
      <c r="N435" s="24"/>
    </row>
    <row r="436">
      <c r="A436" s="75"/>
      <c r="B436" s="75"/>
      <c r="C436" s="553"/>
      <c r="D436" s="554"/>
      <c r="E436" s="312"/>
      <c r="F436" s="312"/>
      <c r="H436" s="312"/>
      <c r="I436" s="312"/>
      <c r="J436" s="555"/>
      <c r="L436" s="553"/>
      <c r="N436" s="24"/>
    </row>
    <row r="437">
      <c r="A437" s="75"/>
      <c r="B437" s="75"/>
      <c r="C437" s="553"/>
      <c r="D437" s="554"/>
      <c r="E437" s="312"/>
      <c r="F437" s="312"/>
      <c r="H437" s="312"/>
      <c r="I437" s="312"/>
      <c r="J437" s="555"/>
      <c r="L437" s="553"/>
      <c r="N437" s="24"/>
    </row>
    <row r="438">
      <c r="A438" s="75"/>
      <c r="B438" s="75"/>
      <c r="C438" s="553"/>
      <c r="D438" s="554"/>
      <c r="E438" s="312"/>
      <c r="F438" s="312"/>
      <c r="H438" s="312"/>
      <c r="I438" s="312"/>
      <c r="J438" s="555"/>
      <c r="L438" s="553"/>
      <c r="N438" s="24"/>
    </row>
    <row r="439">
      <c r="A439" s="75"/>
      <c r="B439" s="75"/>
      <c r="C439" s="553"/>
      <c r="D439" s="554"/>
      <c r="E439" s="312"/>
      <c r="F439" s="312"/>
      <c r="H439" s="312"/>
      <c r="I439" s="312"/>
      <c r="J439" s="555"/>
      <c r="L439" s="553"/>
      <c r="N439" s="24"/>
    </row>
    <row r="440">
      <c r="A440" s="75"/>
      <c r="B440" s="75"/>
      <c r="C440" s="553"/>
      <c r="D440" s="554"/>
      <c r="E440" s="312"/>
      <c r="F440" s="312"/>
      <c r="H440" s="312"/>
      <c r="I440" s="312"/>
      <c r="J440" s="555"/>
      <c r="L440" s="553"/>
      <c r="N440" s="24"/>
    </row>
    <row r="441">
      <c r="A441" s="75"/>
      <c r="B441" s="75"/>
      <c r="C441" s="553"/>
      <c r="D441" s="554"/>
      <c r="E441" s="312"/>
      <c r="F441" s="312"/>
      <c r="H441" s="312"/>
      <c r="I441" s="312"/>
      <c r="J441" s="555"/>
      <c r="L441" s="553"/>
      <c r="N441" s="24"/>
    </row>
    <row r="442">
      <c r="A442" s="75"/>
      <c r="B442" s="75"/>
      <c r="C442" s="553"/>
      <c r="D442" s="554"/>
      <c r="E442" s="312"/>
      <c r="F442" s="312"/>
      <c r="H442" s="312"/>
      <c r="I442" s="312"/>
      <c r="J442" s="555"/>
      <c r="L442" s="553"/>
      <c r="N442" s="24"/>
    </row>
    <row r="443">
      <c r="A443" s="75"/>
      <c r="B443" s="75"/>
      <c r="C443" s="553"/>
      <c r="D443" s="554"/>
      <c r="E443" s="312"/>
      <c r="F443" s="312"/>
      <c r="H443" s="312"/>
      <c r="I443" s="312"/>
      <c r="J443" s="555"/>
      <c r="L443" s="553"/>
      <c r="N443" s="24"/>
    </row>
    <row r="444">
      <c r="A444" s="75"/>
      <c r="B444" s="75"/>
      <c r="C444" s="553"/>
      <c r="D444" s="554"/>
      <c r="E444" s="312"/>
      <c r="F444" s="312"/>
      <c r="H444" s="312"/>
      <c r="I444" s="312"/>
      <c r="J444" s="555"/>
      <c r="L444" s="553"/>
      <c r="N444" s="24"/>
    </row>
    <row r="445">
      <c r="A445" s="75"/>
      <c r="B445" s="75"/>
      <c r="C445" s="553"/>
      <c r="D445" s="554"/>
      <c r="E445" s="312"/>
      <c r="F445" s="312"/>
      <c r="H445" s="312"/>
      <c r="I445" s="312"/>
      <c r="J445" s="555"/>
      <c r="L445" s="553"/>
      <c r="N445" s="24"/>
    </row>
    <row r="446">
      <c r="A446" s="75"/>
      <c r="B446" s="75"/>
      <c r="C446" s="553"/>
      <c r="D446" s="554"/>
      <c r="E446" s="312"/>
      <c r="F446" s="312"/>
      <c r="H446" s="312"/>
      <c r="I446" s="312"/>
      <c r="J446" s="555"/>
      <c r="L446" s="553"/>
      <c r="N446" s="24"/>
    </row>
    <row r="447">
      <c r="A447" s="75"/>
      <c r="B447" s="75"/>
      <c r="C447" s="553"/>
      <c r="D447" s="554"/>
      <c r="E447" s="312"/>
      <c r="F447" s="312"/>
      <c r="H447" s="312"/>
      <c r="I447" s="312"/>
      <c r="J447" s="555"/>
      <c r="L447" s="553"/>
      <c r="N447" s="24"/>
    </row>
    <row r="448">
      <c r="A448" s="75"/>
      <c r="B448" s="75"/>
      <c r="C448" s="553"/>
      <c r="D448" s="554"/>
      <c r="E448" s="312"/>
      <c r="F448" s="312"/>
      <c r="H448" s="312"/>
      <c r="I448" s="312"/>
      <c r="J448" s="555"/>
      <c r="L448" s="553"/>
      <c r="N448" s="24"/>
    </row>
    <row r="449">
      <c r="A449" s="75"/>
      <c r="B449" s="75"/>
      <c r="C449" s="553"/>
      <c r="D449" s="554"/>
      <c r="E449" s="312"/>
      <c r="F449" s="312"/>
      <c r="H449" s="312"/>
      <c r="I449" s="312"/>
      <c r="J449" s="555"/>
      <c r="L449" s="553"/>
      <c r="N449" s="24"/>
    </row>
    <row r="450">
      <c r="A450" s="75"/>
      <c r="B450" s="75"/>
      <c r="C450" s="553"/>
      <c r="D450" s="554"/>
      <c r="E450" s="312"/>
      <c r="F450" s="312"/>
      <c r="H450" s="312"/>
      <c r="I450" s="312"/>
      <c r="J450" s="555"/>
      <c r="L450" s="553"/>
      <c r="N450" s="24"/>
    </row>
    <row r="451">
      <c r="A451" s="75"/>
      <c r="B451" s="75"/>
      <c r="C451" s="553"/>
      <c r="D451" s="554"/>
      <c r="E451" s="312"/>
      <c r="F451" s="312"/>
      <c r="H451" s="312"/>
      <c r="I451" s="312"/>
      <c r="J451" s="555"/>
      <c r="L451" s="553"/>
      <c r="N451" s="24"/>
    </row>
    <row r="452">
      <c r="A452" s="75"/>
      <c r="B452" s="75"/>
      <c r="C452" s="553"/>
      <c r="D452" s="554"/>
      <c r="E452" s="312"/>
      <c r="F452" s="312"/>
      <c r="H452" s="312"/>
      <c r="I452" s="312"/>
      <c r="J452" s="555"/>
      <c r="L452" s="553"/>
      <c r="N452" s="24"/>
    </row>
    <row r="453">
      <c r="A453" s="75"/>
      <c r="B453" s="75"/>
      <c r="C453" s="553"/>
      <c r="D453" s="554"/>
      <c r="E453" s="312"/>
      <c r="F453" s="312"/>
      <c r="H453" s="312"/>
      <c r="I453" s="312"/>
      <c r="J453" s="555"/>
      <c r="L453" s="553"/>
      <c r="N453" s="24"/>
    </row>
    <row r="454">
      <c r="A454" s="75"/>
      <c r="B454" s="75"/>
      <c r="C454" s="553"/>
      <c r="D454" s="554"/>
      <c r="E454" s="312"/>
      <c r="F454" s="312"/>
      <c r="H454" s="312"/>
      <c r="I454" s="312"/>
      <c r="J454" s="555"/>
      <c r="L454" s="553"/>
      <c r="N454" s="24"/>
    </row>
    <row r="455">
      <c r="A455" s="75"/>
      <c r="B455" s="75"/>
      <c r="C455" s="553"/>
      <c r="D455" s="554"/>
      <c r="E455" s="312"/>
      <c r="F455" s="312"/>
      <c r="H455" s="312"/>
      <c r="I455" s="312"/>
      <c r="J455" s="555"/>
      <c r="L455" s="553"/>
      <c r="N455" s="24"/>
    </row>
    <row r="456">
      <c r="A456" s="75"/>
      <c r="B456" s="75"/>
      <c r="C456" s="553"/>
      <c r="D456" s="554"/>
      <c r="E456" s="312"/>
      <c r="F456" s="312"/>
      <c r="H456" s="312"/>
      <c r="I456" s="312"/>
      <c r="J456" s="555"/>
      <c r="L456" s="553"/>
      <c r="N456" s="24"/>
    </row>
    <row r="457">
      <c r="A457" s="75"/>
      <c r="B457" s="75"/>
      <c r="C457" s="553"/>
      <c r="D457" s="554"/>
      <c r="E457" s="312"/>
      <c r="F457" s="312"/>
      <c r="H457" s="312"/>
      <c r="I457" s="312"/>
      <c r="J457" s="555"/>
      <c r="L457" s="553"/>
      <c r="N457" s="24"/>
    </row>
    <row r="458">
      <c r="A458" s="75"/>
      <c r="B458" s="75"/>
      <c r="C458" s="553"/>
      <c r="D458" s="554"/>
      <c r="E458" s="312"/>
      <c r="F458" s="312"/>
      <c r="H458" s="312"/>
      <c r="I458" s="312"/>
      <c r="J458" s="555"/>
      <c r="L458" s="553"/>
      <c r="N458" s="24"/>
    </row>
    <row r="459">
      <c r="A459" s="75"/>
      <c r="B459" s="75"/>
      <c r="C459" s="553"/>
      <c r="D459" s="554"/>
      <c r="E459" s="312"/>
      <c r="F459" s="312"/>
      <c r="H459" s="312"/>
      <c r="I459" s="312"/>
      <c r="J459" s="555"/>
      <c r="L459" s="553"/>
      <c r="N459" s="24"/>
    </row>
    <row r="460">
      <c r="A460" s="75"/>
      <c r="B460" s="75"/>
      <c r="C460" s="553"/>
      <c r="D460" s="554"/>
      <c r="E460" s="312"/>
      <c r="F460" s="312"/>
      <c r="H460" s="312"/>
      <c r="I460" s="312"/>
      <c r="J460" s="555"/>
      <c r="L460" s="553"/>
      <c r="N460" s="24"/>
    </row>
    <row r="461">
      <c r="A461" s="75"/>
      <c r="B461" s="75"/>
      <c r="C461" s="553"/>
      <c r="D461" s="554"/>
      <c r="E461" s="312"/>
      <c r="F461" s="312"/>
      <c r="H461" s="312"/>
      <c r="I461" s="312"/>
      <c r="J461" s="555"/>
      <c r="L461" s="553"/>
      <c r="N461" s="24"/>
    </row>
    <row r="462">
      <c r="A462" s="75"/>
      <c r="B462" s="75"/>
      <c r="C462" s="553"/>
      <c r="D462" s="554"/>
      <c r="E462" s="312"/>
      <c r="F462" s="312"/>
      <c r="H462" s="312"/>
      <c r="I462" s="312"/>
      <c r="J462" s="555"/>
      <c r="L462" s="553"/>
      <c r="N462" s="24"/>
    </row>
    <row r="463">
      <c r="A463" s="75"/>
      <c r="B463" s="75"/>
      <c r="C463" s="553"/>
      <c r="D463" s="554"/>
      <c r="E463" s="312"/>
      <c r="F463" s="312"/>
      <c r="H463" s="312"/>
      <c r="I463" s="312"/>
      <c r="J463" s="555"/>
      <c r="L463" s="553"/>
      <c r="N463" s="24"/>
    </row>
    <row r="464">
      <c r="A464" s="75"/>
      <c r="B464" s="75"/>
      <c r="C464" s="553"/>
      <c r="D464" s="554"/>
      <c r="E464" s="312"/>
      <c r="F464" s="312"/>
      <c r="H464" s="312"/>
      <c r="I464" s="312"/>
      <c r="J464" s="555"/>
      <c r="L464" s="553"/>
      <c r="N464" s="24"/>
    </row>
    <row r="465">
      <c r="A465" s="75"/>
      <c r="B465" s="75"/>
      <c r="C465" s="553"/>
      <c r="D465" s="554"/>
      <c r="E465" s="312"/>
      <c r="F465" s="312"/>
      <c r="H465" s="312"/>
      <c r="I465" s="312"/>
      <c r="J465" s="555"/>
      <c r="L465" s="553"/>
      <c r="N465" s="24"/>
    </row>
    <row r="466">
      <c r="A466" s="75"/>
      <c r="B466" s="75"/>
      <c r="C466" s="553"/>
      <c r="D466" s="554"/>
      <c r="E466" s="312"/>
      <c r="F466" s="312"/>
      <c r="H466" s="312"/>
      <c r="I466" s="312"/>
      <c r="J466" s="555"/>
      <c r="L466" s="553"/>
      <c r="N466" s="24"/>
    </row>
    <row r="467">
      <c r="A467" s="75"/>
      <c r="B467" s="75"/>
      <c r="C467" s="553"/>
      <c r="D467" s="554"/>
      <c r="E467" s="312"/>
      <c r="F467" s="312"/>
      <c r="H467" s="312"/>
      <c r="I467" s="312"/>
      <c r="J467" s="555"/>
      <c r="L467" s="553"/>
      <c r="N467" s="24"/>
    </row>
    <row r="468">
      <c r="A468" s="75"/>
      <c r="B468" s="75"/>
      <c r="C468" s="553"/>
      <c r="D468" s="554"/>
      <c r="E468" s="312"/>
      <c r="F468" s="312"/>
      <c r="H468" s="312"/>
      <c r="I468" s="312"/>
      <c r="J468" s="555"/>
      <c r="L468" s="553"/>
      <c r="N468" s="24"/>
    </row>
    <row r="469">
      <c r="A469" s="75"/>
      <c r="B469" s="75"/>
      <c r="C469" s="553"/>
      <c r="D469" s="554"/>
      <c r="E469" s="312"/>
      <c r="F469" s="312"/>
      <c r="H469" s="312"/>
      <c r="I469" s="312"/>
      <c r="J469" s="555"/>
      <c r="L469" s="553"/>
      <c r="N469" s="24"/>
    </row>
    <row r="470">
      <c r="A470" s="75"/>
      <c r="B470" s="75"/>
      <c r="C470" s="553"/>
      <c r="D470" s="554"/>
      <c r="E470" s="312"/>
      <c r="F470" s="312"/>
      <c r="H470" s="312"/>
      <c r="I470" s="312"/>
      <c r="J470" s="555"/>
      <c r="L470" s="553"/>
      <c r="N470" s="24"/>
    </row>
    <row r="471">
      <c r="A471" s="75"/>
      <c r="B471" s="75"/>
      <c r="C471" s="553"/>
      <c r="D471" s="554"/>
      <c r="E471" s="312"/>
      <c r="F471" s="312"/>
      <c r="H471" s="312"/>
      <c r="I471" s="312"/>
      <c r="J471" s="555"/>
      <c r="L471" s="553"/>
      <c r="N471" s="24"/>
    </row>
    <row r="472">
      <c r="A472" s="75"/>
      <c r="B472" s="75"/>
      <c r="C472" s="553"/>
      <c r="D472" s="554"/>
      <c r="E472" s="312"/>
      <c r="F472" s="312"/>
      <c r="H472" s="312"/>
      <c r="I472" s="312"/>
      <c r="J472" s="555"/>
      <c r="L472" s="553"/>
      <c r="N472" s="24"/>
    </row>
    <row r="473">
      <c r="A473" s="75"/>
      <c r="B473" s="75"/>
      <c r="C473" s="553"/>
      <c r="D473" s="554"/>
      <c r="E473" s="312"/>
      <c r="F473" s="312"/>
      <c r="H473" s="312"/>
      <c r="I473" s="312"/>
      <c r="J473" s="555"/>
      <c r="L473" s="553"/>
      <c r="N473" s="24"/>
    </row>
    <row r="474">
      <c r="A474" s="75"/>
      <c r="B474" s="75"/>
      <c r="C474" s="553"/>
      <c r="D474" s="554"/>
      <c r="E474" s="312"/>
      <c r="F474" s="312"/>
      <c r="H474" s="312"/>
      <c r="I474" s="312"/>
      <c r="J474" s="555"/>
      <c r="L474" s="553"/>
      <c r="N474" s="24"/>
    </row>
    <row r="475">
      <c r="A475" s="75"/>
      <c r="B475" s="75"/>
      <c r="C475" s="553"/>
      <c r="D475" s="554"/>
      <c r="E475" s="312"/>
      <c r="F475" s="312"/>
      <c r="H475" s="312"/>
      <c r="I475" s="312"/>
      <c r="J475" s="555"/>
      <c r="L475" s="553"/>
      <c r="N475" s="24"/>
    </row>
    <row r="476">
      <c r="A476" s="75"/>
      <c r="B476" s="75"/>
      <c r="C476" s="553"/>
      <c r="D476" s="554"/>
      <c r="E476" s="312"/>
      <c r="F476" s="312"/>
      <c r="H476" s="312"/>
      <c r="I476" s="312"/>
      <c r="J476" s="555"/>
      <c r="L476" s="553"/>
      <c r="N476" s="24"/>
    </row>
    <row r="477">
      <c r="A477" s="75"/>
      <c r="B477" s="75"/>
      <c r="C477" s="553"/>
      <c r="D477" s="554"/>
      <c r="E477" s="312"/>
      <c r="F477" s="312"/>
      <c r="H477" s="312"/>
      <c r="I477" s="312"/>
      <c r="J477" s="555"/>
      <c r="L477" s="553"/>
      <c r="N477" s="24"/>
    </row>
    <row r="478">
      <c r="A478" s="75"/>
      <c r="B478" s="75"/>
      <c r="C478" s="553"/>
      <c r="D478" s="554"/>
      <c r="E478" s="312"/>
      <c r="F478" s="312"/>
      <c r="H478" s="312"/>
      <c r="I478" s="312"/>
      <c r="J478" s="555"/>
      <c r="L478" s="553"/>
      <c r="N478" s="24"/>
    </row>
    <row r="479">
      <c r="A479" s="75"/>
      <c r="B479" s="75"/>
      <c r="C479" s="553"/>
      <c r="D479" s="554"/>
      <c r="E479" s="312"/>
      <c r="F479" s="312"/>
      <c r="H479" s="312"/>
      <c r="I479" s="312"/>
      <c r="J479" s="555"/>
      <c r="L479" s="553"/>
      <c r="N479" s="24"/>
    </row>
    <row r="480">
      <c r="A480" s="75"/>
      <c r="B480" s="75"/>
      <c r="C480" s="553"/>
      <c r="D480" s="554"/>
      <c r="E480" s="312"/>
      <c r="F480" s="312"/>
      <c r="H480" s="312"/>
      <c r="I480" s="312"/>
      <c r="J480" s="555"/>
      <c r="L480" s="553"/>
      <c r="N480" s="24"/>
    </row>
    <row r="481">
      <c r="A481" s="75"/>
      <c r="B481" s="75"/>
      <c r="C481" s="553"/>
      <c r="D481" s="554"/>
      <c r="E481" s="312"/>
      <c r="F481" s="312"/>
      <c r="H481" s="312"/>
      <c r="I481" s="312"/>
      <c r="J481" s="555"/>
      <c r="L481" s="553"/>
      <c r="N481" s="24"/>
    </row>
    <row r="482">
      <c r="A482" s="75"/>
      <c r="B482" s="75"/>
      <c r="C482" s="553"/>
      <c r="D482" s="554"/>
      <c r="E482" s="312"/>
      <c r="F482" s="312"/>
      <c r="H482" s="312"/>
      <c r="I482" s="312"/>
      <c r="J482" s="555"/>
      <c r="L482" s="553"/>
      <c r="N482" s="24"/>
    </row>
    <row r="483">
      <c r="A483" s="75"/>
      <c r="B483" s="75"/>
      <c r="C483" s="553"/>
      <c r="D483" s="554"/>
      <c r="E483" s="312"/>
      <c r="F483" s="312"/>
      <c r="H483" s="312"/>
      <c r="I483" s="312"/>
      <c r="J483" s="555"/>
      <c r="L483" s="553"/>
      <c r="N483" s="24"/>
    </row>
    <row r="484">
      <c r="A484" s="75"/>
      <c r="B484" s="75"/>
      <c r="C484" s="553"/>
      <c r="D484" s="554"/>
      <c r="E484" s="312"/>
      <c r="F484" s="312"/>
      <c r="H484" s="312"/>
      <c r="I484" s="312"/>
      <c r="J484" s="555"/>
      <c r="L484" s="553"/>
      <c r="N484" s="24"/>
    </row>
    <row r="485">
      <c r="A485" s="75"/>
      <c r="B485" s="75"/>
      <c r="C485" s="553"/>
      <c r="D485" s="554"/>
      <c r="E485" s="312"/>
      <c r="F485" s="312"/>
      <c r="H485" s="312"/>
      <c r="I485" s="312"/>
      <c r="J485" s="555"/>
      <c r="L485" s="553"/>
      <c r="N485" s="24"/>
    </row>
    <row r="486">
      <c r="A486" s="75"/>
      <c r="B486" s="75"/>
      <c r="C486" s="553"/>
      <c r="D486" s="554"/>
      <c r="E486" s="312"/>
      <c r="F486" s="312"/>
      <c r="H486" s="312"/>
      <c r="I486" s="312"/>
      <c r="J486" s="555"/>
      <c r="L486" s="553"/>
      <c r="N486" s="24"/>
    </row>
    <row r="487">
      <c r="A487" s="75"/>
      <c r="B487" s="75"/>
      <c r="C487" s="553"/>
      <c r="D487" s="554"/>
      <c r="E487" s="312"/>
      <c r="F487" s="312"/>
      <c r="H487" s="312"/>
      <c r="I487" s="312"/>
      <c r="J487" s="555"/>
      <c r="L487" s="553"/>
      <c r="N487" s="24"/>
    </row>
    <row r="488">
      <c r="A488" s="75"/>
      <c r="B488" s="75"/>
      <c r="C488" s="553"/>
      <c r="D488" s="554"/>
      <c r="E488" s="312"/>
      <c r="F488" s="312"/>
      <c r="H488" s="312"/>
      <c r="I488" s="312"/>
      <c r="J488" s="555"/>
      <c r="L488" s="553"/>
      <c r="N488" s="24"/>
    </row>
    <row r="489">
      <c r="A489" s="75"/>
      <c r="B489" s="75"/>
      <c r="C489" s="553"/>
      <c r="D489" s="554"/>
      <c r="E489" s="312"/>
      <c r="F489" s="312"/>
      <c r="H489" s="312"/>
      <c r="I489" s="312"/>
      <c r="J489" s="555"/>
      <c r="L489" s="553"/>
      <c r="N489" s="24"/>
    </row>
    <row r="490">
      <c r="A490" s="75"/>
      <c r="B490" s="75"/>
      <c r="C490" s="553"/>
      <c r="D490" s="554"/>
      <c r="E490" s="312"/>
      <c r="F490" s="312"/>
      <c r="H490" s="312"/>
      <c r="I490" s="312"/>
      <c r="J490" s="555"/>
      <c r="L490" s="553"/>
      <c r="N490" s="24"/>
    </row>
    <row r="491">
      <c r="A491" s="75"/>
      <c r="B491" s="75"/>
      <c r="C491" s="553"/>
      <c r="D491" s="554"/>
      <c r="E491" s="312"/>
      <c r="F491" s="312"/>
      <c r="H491" s="312"/>
      <c r="I491" s="312"/>
      <c r="J491" s="555"/>
      <c r="L491" s="553"/>
      <c r="N491" s="24"/>
    </row>
    <row r="492">
      <c r="A492" s="75"/>
      <c r="B492" s="75"/>
      <c r="C492" s="553"/>
      <c r="D492" s="554"/>
      <c r="E492" s="312"/>
      <c r="F492" s="312"/>
      <c r="H492" s="312"/>
      <c r="I492" s="312"/>
      <c r="J492" s="555"/>
      <c r="L492" s="553"/>
      <c r="N492" s="24"/>
    </row>
    <row r="493">
      <c r="A493" s="75"/>
      <c r="B493" s="75"/>
      <c r="C493" s="553"/>
      <c r="D493" s="554"/>
      <c r="E493" s="312"/>
      <c r="F493" s="312"/>
      <c r="H493" s="312"/>
      <c r="I493" s="312"/>
      <c r="J493" s="555"/>
      <c r="L493" s="553"/>
      <c r="N493" s="24"/>
    </row>
    <row r="494">
      <c r="A494" s="75"/>
      <c r="B494" s="75"/>
      <c r="C494" s="553"/>
      <c r="D494" s="554"/>
      <c r="E494" s="312"/>
      <c r="F494" s="312"/>
      <c r="H494" s="312"/>
      <c r="I494" s="312"/>
      <c r="J494" s="555"/>
      <c r="L494" s="553"/>
      <c r="N494" s="24"/>
    </row>
    <row r="495">
      <c r="A495" s="75"/>
      <c r="B495" s="75"/>
      <c r="C495" s="553"/>
      <c r="D495" s="554"/>
      <c r="E495" s="312"/>
      <c r="F495" s="312"/>
      <c r="H495" s="312"/>
      <c r="I495" s="312"/>
      <c r="J495" s="555"/>
      <c r="L495" s="553"/>
      <c r="N495" s="24"/>
    </row>
    <row r="496">
      <c r="A496" s="75"/>
      <c r="B496" s="75"/>
      <c r="C496" s="553"/>
      <c r="D496" s="554"/>
      <c r="E496" s="312"/>
      <c r="F496" s="312"/>
      <c r="H496" s="312"/>
      <c r="I496" s="312"/>
      <c r="J496" s="555"/>
      <c r="L496" s="553"/>
      <c r="N496" s="24"/>
    </row>
    <row r="497">
      <c r="A497" s="75"/>
      <c r="B497" s="75"/>
      <c r="C497" s="553"/>
      <c r="D497" s="554"/>
      <c r="E497" s="312"/>
      <c r="F497" s="312"/>
      <c r="H497" s="312"/>
      <c r="I497" s="312"/>
      <c r="J497" s="555"/>
      <c r="L497" s="553"/>
      <c r="N497" s="24"/>
    </row>
    <row r="498">
      <c r="A498" s="75"/>
      <c r="B498" s="75"/>
      <c r="C498" s="553"/>
      <c r="D498" s="554"/>
      <c r="E498" s="312"/>
      <c r="F498" s="312"/>
      <c r="H498" s="312"/>
      <c r="I498" s="312"/>
      <c r="J498" s="555"/>
      <c r="L498" s="553"/>
      <c r="N498" s="24"/>
    </row>
    <row r="499">
      <c r="A499" s="75"/>
      <c r="B499" s="75"/>
      <c r="C499" s="553"/>
      <c r="D499" s="554"/>
      <c r="E499" s="312"/>
      <c r="F499" s="312"/>
      <c r="H499" s="312"/>
      <c r="I499" s="312"/>
      <c r="J499" s="555"/>
      <c r="L499" s="553"/>
      <c r="N499" s="24"/>
    </row>
    <row r="500">
      <c r="A500" s="75"/>
      <c r="B500" s="75"/>
      <c r="C500" s="553"/>
      <c r="D500" s="554"/>
      <c r="E500" s="312"/>
      <c r="F500" s="312"/>
      <c r="H500" s="312"/>
      <c r="I500" s="312"/>
      <c r="J500" s="555"/>
      <c r="L500" s="553"/>
      <c r="N500" s="24"/>
    </row>
    <row r="501">
      <c r="A501" s="75"/>
      <c r="B501" s="75"/>
      <c r="C501" s="553"/>
      <c r="D501" s="554"/>
      <c r="E501" s="312"/>
      <c r="F501" s="312"/>
      <c r="H501" s="312"/>
      <c r="I501" s="312"/>
      <c r="J501" s="555"/>
      <c r="L501" s="553"/>
      <c r="N501" s="24"/>
    </row>
    <row r="502">
      <c r="A502" s="75"/>
      <c r="B502" s="75"/>
      <c r="C502" s="553"/>
      <c r="D502" s="554"/>
      <c r="E502" s="312"/>
      <c r="F502" s="312"/>
      <c r="H502" s="312"/>
      <c r="I502" s="312"/>
      <c r="J502" s="555"/>
      <c r="L502" s="553"/>
      <c r="N502" s="24"/>
    </row>
    <row r="503">
      <c r="A503" s="75"/>
      <c r="B503" s="75"/>
      <c r="C503" s="553"/>
      <c r="D503" s="554"/>
      <c r="E503" s="312"/>
      <c r="F503" s="312"/>
      <c r="H503" s="312"/>
      <c r="I503" s="312"/>
      <c r="J503" s="555"/>
      <c r="L503" s="553"/>
      <c r="N503" s="24"/>
    </row>
    <row r="504">
      <c r="A504" s="75"/>
      <c r="B504" s="75"/>
      <c r="C504" s="553"/>
      <c r="D504" s="554"/>
      <c r="E504" s="312"/>
      <c r="F504" s="312"/>
      <c r="H504" s="312"/>
      <c r="I504" s="312"/>
      <c r="J504" s="555"/>
      <c r="L504" s="553"/>
      <c r="N504" s="24"/>
    </row>
    <row r="505">
      <c r="A505" s="75"/>
      <c r="B505" s="75"/>
      <c r="C505" s="553"/>
      <c r="D505" s="554"/>
      <c r="E505" s="312"/>
      <c r="F505" s="312"/>
      <c r="H505" s="312"/>
      <c r="I505" s="312"/>
      <c r="J505" s="555"/>
      <c r="L505" s="553"/>
      <c r="N505" s="24"/>
    </row>
    <row r="506">
      <c r="A506" s="75"/>
      <c r="B506" s="75"/>
      <c r="C506" s="553"/>
      <c r="D506" s="554"/>
      <c r="E506" s="312"/>
      <c r="F506" s="312"/>
      <c r="H506" s="312"/>
      <c r="I506" s="312"/>
      <c r="J506" s="555"/>
      <c r="L506" s="553"/>
      <c r="N506" s="24"/>
    </row>
    <row r="507">
      <c r="A507" s="75"/>
      <c r="B507" s="75"/>
      <c r="C507" s="553"/>
      <c r="D507" s="554"/>
      <c r="E507" s="312"/>
      <c r="F507" s="312"/>
      <c r="H507" s="312"/>
      <c r="I507" s="312"/>
      <c r="J507" s="555"/>
      <c r="L507" s="553"/>
      <c r="N507" s="24"/>
    </row>
    <row r="508">
      <c r="A508" s="75"/>
      <c r="B508" s="75"/>
      <c r="C508" s="553"/>
      <c r="D508" s="554"/>
      <c r="E508" s="312"/>
      <c r="F508" s="312"/>
      <c r="H508" s="312"/>
      <c r="I508" s="312"/>
      <c r="J508" s="555"/>
      <c r="L508" s="553"/>
      <c r="N508" s="24"/>
    </row>
    <row r="509">
      <c r="A509" s="75"/>
      <c r="B509" s="75"/>
      <c r="C509" s="553"/>
      <c r="D509" s="554"/>
      <c r="E509" s="312"/>
      <c r="F509" s="312"/>
      <c r="H509" s="312"/>
      <c r="I509" s="312"/>
      <c r="J509" s="555"/>
      <c r="L509" s="553"/>
      <c r="N509" s="24"/>
    </row>
    <row r="510">
      <c r="A510" s="75"/>
      <c r="B510" s="75"/>
      <c r="C510" s="553"/>
      <c r="D510" s="554"/>
      <c r="E510" s="312"/>
      <c r="F510" s="312"/>
      <c r="H510" s="312"/>
      <c r="I510" s="312"/>
      <c r="J510" s="555"/>
      <c r="L510" s="553"/>
      <c r="N510" s="24"/>
    </row>
    <row r="511">
      <c r="A511" s="75"/>
      <c r="B511" s="75"/>
      <c r="C511" s="553"/>
      <c r="D511" s="554"/>
      <c r="E511" s="312"/>
      <c r="F511" s="312"/>
      <c r="H511" s="312"/>
      <c r="I511" s="312"/>
      <c r="J511" s="555"/>
      <c r="L511" s="553"/>
      <c r="N511" s="24"/>
    </row>
    <row r="512">
      <c r="A512" s="75"/>
      <c r="B512" s="75"/>
      <c r="C512" s="553"/>
      <c r="D512" s="554"/>
      <c r="E512" s="312"/>
      <c r="F512" s="312"/>
      <c r="H512" s="312"/>
      <c r="I512" s="312"/>
      <c r="J512" s="555"/>
      <c r="L512" s="553"/>
      <c r="N512" s="24"/>
    </row>
    <row r="513">
      <c r="A513" s="75"/>
      <c r="B513" s="75"/>
      <c r="C513" s="553"/>
      <c r="D513" s="554"/>
      <c r="E513" s="312"/>
      <c r="F513" s="312"/>
      <c r="H513" s="312"/>
      <c r="I513" s="312"/>
      <c r="J513" s="555"/>
      <c r="L513" s="553"/>
      <c r="N513" s="24"/>
    </row>
    <row r="514">
      <c r="A514" s="75"/>
      <c r="B514" s="75"/>
      <c r="C514" s="553"/>
      <c r="D514" s="554"/>
      <c r="E514" s="312"/>
      <c r="F514" s="312"/>
      <c r="H514" s="312"/>
      <c r="I514" s="312"/>
      <c r="J514" s="555"/>
      <c r="L514" s="553"/>
      <c r="N514" s="24"/>
    </row>
    <row r="515">
      <c r="A515" s="75"/>
      <c r="B515" s="75"/>
      <c r="C515" s="553"/>
      <c r="D515" s="554"/>
      <c r="E515" s="312"/>
      <c r="F515" s="312"/>
      <c r="H515" s="312"/>
      <c r="I515" s="312"/>
      <c r="J515" s="555"/>
      <c r="L515" s="553"/>
      <c r="N515" s="24"/>
    </row>
    <row r="516">
      <c r="A516" s="75"/>
      <c r="B516" s="75"/>
      <c r="C516" s="553"/>
      <c r="D516" s="554"/>
      <c r="E516" s="312"/>
      <c r="F516" s="312"/>
      <c r="H516" s="312"/>
      <c r="I516" s="312"/>
      <c r="J516" s="555"/>
      <c r="L516" s="553"/>
      <c r="N516" s="24"/>
    </row>
    <row r="517">
      <c r="A517" s="75"/>
      <c r="B517" s="75"/>
      <c r="C517" s="553"/>
      <c r="D517" s="554"/>
      <c r="E517" s="312"/>
      <c r="F517" s="312"/>
      <c r="H517" s="312"/>
      <c r="I517" s="312"/>
      <c r="J517" s="555"/>
      <c r="L517" s="553"/>
      <c r="N517" s="24"/>
    </row>
    <row r="518">
      <c r="A518" s="75"/>
      <c r="B518" s="75"/>
      <c r="C518" s="553"/>
      <c r="D518" s="554"/>
      <c r="E518" s="312"/>
      <c r="F518" s="312"/>
      <c r="H518" s="312"/>
      <c r="I518" s="312"/>
      <c r="J518" s="555"/>
      <c r="L518" s="553"/>
      <c r="N518" s="24"/>
    </row>
    <row r="519">
      <c r="A519" s="75"/>
      <c r="B519" s="75"/>
      <c r="C519" s="553"/>
      <c r="D519" s="554"/>
      <c r="E519" s="312"/>
      <c r="F519" s="312"/>
      <c r="H519" s="312"/>
      <c r="I519" s="312"/>
      <c r="J519" s="555"/>
      <c r="L519" s="553"/>
      <c r="N519" s="24"/>
    </row>
    <row r="520">
      <c r="A520" s="75"/>
      <c r="B520" s="75"/>
      <c r="C520" s="553"/>
      <c r="D520" s="554"/>
      <c r="E520" s="312"/>
      <c r="F520" s="312"/>
      <c r="H520" s="312"/>
      <c r="I520" s="312"/>
      <c r="J520" s="555"/>
      <c r="L520" s="553"/>
      <c r="N520" s="24"/>
    </row>
    <row r="521">
      <c r="A521" s="75"/>
      <c r="B521" s="75"/>
      <c r="C521" s="553"/>
      <c r="D521" s="554"/>
      <c r="E521" s="312"/>
      <c r="F521" s="312"/>
      <c r="H521" s="312"/>
      <c r="I521" s="312"/>
      <c r="J521" s="555"/>
      <c r="L521" s="553"/>
      <c r="N521" s="24"/>
    </row>
    <row r="522">
      <c r="A522" s="75"/>
      <c r="B522" s="75"/>
      <c r="C522" s="553"/>
      <c r="D522" s="554"/>
      <c r="E522" s="312"/>
      <c r="F522" s="312"/>
      <c r="H522" s="312"/>
      <c r="I522" s="312"/>
      <c r="J522" s="555"/>
      <c r="L522" s="553"/>
      <c r="N522" s="24"/>
    </row>
    <row r="523">
      <c r="A523" s="75"/>
      <c r="B523" s="75"/>
      <c r="C523" s="553"/>
      <c r="D523" s="554"/>
      <c r="E523" s="312"/>
      <c r="F523" s="312"/>
      <c r="H523" s="312"/>
      <c r="I523" s="312"/>
      <c r="J523" s="555"/>
      <c r="L523" s="553"/>
      <c r="N523" s="24"/>
    </row>
    <row r="524">
      <c r="A524" s="75"/>
      <c r="B524" s="75"/>
      <c r="C524" s="553"/>
      <c r="D524" s="554"/>
      <c r="E524" s="312"/>
      <c r="F524" s="312"/>
      <c r="H524" s="312"/>
      <c r="I524" s="312"/>
      <c r="J524" s="555"/>
      <c r="L524" s="553"/>
      <c r="N524" s="24"/>
    </row>
    <row r="525">
      <c r="A525" s="75"/>
      <c r="B525" s="75"/>
      <c r="C525" s="553"/>
      <c r="D525" s="554"/>
      <c r="E525" s="312"/>
      <c r="F525" s="312"/>
      <c r="H525" s="312"/>
      <c r="I525" s="312"/>
      <c r="J525" s="555"/>
      <c r="L525" s="553"/>
      <c r="N525" s="24"/>
    </row>
    <row r="526">
      <c r="A526" s="75"/>
      <c r="B526" s="75"/>
      <c r="C526" s="553"/>
      <c r="D526" s="554"/>
      <c r="E526" s="312"/>
      <c r="F526" s="312"/>
      <c r="H526" s="312"/>
      <c r="I526" s="312"/>
      <c r="J526" s="555"/>
      <c r="L526" s="553"/>
      <c r="N526" s="24"/>
    </row>
    <row r="527">
      <c r="A527" s="75"/>
      <c r="B527" s="75"/>
      <c r="C527" s="553"/>
      <c r="D527" s="554"/>
      <c r="E527" s="312"/>
      <c r="F527" s="312"/>
      <c r="H527" s="312"/>
      <c r="I527" s="312"/>
      <c r="J527" s="555"/>
      <c r="L527" s="553"/>
      <c r="N527" s="24"/>
    </row>
    <row r="528">
      <c r="A528" s="75"/>
      <c r="B528" s="75"/>
      <c r="C528" s="553"/>
      <c r="D528" s="554"/>
      <c r="E528" s="312"/>
      <c r="F528" s="312"/>
      <c r="H528" s="312"/>
      <c r="I528" s="312"/>
      <c r="J528" s="555"/>
      <c r="L528" s="553"/>
      <c r="N528" s="24"/>
    </row>
    <row r="529">
      <c r="A529" s="75"/>
      <c r="B529" s="75"/>
      <c r="C529" s="553"/>
      <c r="D529" s="554"/>
      <c r="E529" s="312"/>
      <c r="F529" s="312"/>
      <c r="H529" s="312"/>
      <c r="I529" s="312"/>
      <c r="J529" s="555"/>
      <c r="L529" s="553"/>
      <c r="N529" s="24"/>
    </row>
    <row r="530">
      <c r="A530" s="75"/>
      <c r="B530" s="75"/>
      <c r="C530" s="553"/>
      <c r="D530" s="554"/>
      <c r="E530" s="312"/>
      <c r="F530" s="312"/>
      <c r="H530" s="312"/>
      <c r="I530" s="312"/>
      <c r="J530" s="555"/>
      <c r="L530" s="553"/>
      <c r="N530" s="24"/>
    </row>
    <row r="531">
      <c r="A531" s="75"/>
      <c r="B531" s="75"/>
      <c r="C531" s="553"/>
      <c r="D531" s="554"/>
      <c r="E531" s="312"/>
      <c r="F531" s="312"/>
      <c r="H531" s="312"/>
      <c r="I531" s="312"/>
      <c r="J531" s="555"/>
      <c r="L531" s="553"/>
      <c r="N531" s="24"/>
    </row>
    <row r="532">
      <c r="A532" s="75"/>
      <c r="B532" s="75"/>
      <c r="C532" s="553"/>
      <c r="D532" s="554"/>
      <c r="E532" s="312"/>
      <c r="F532" s="312"/>
      <c r="H532" s="312"/>
      <c r="I532" s="312"/>
      <c r="J532" s="555"/>
      <c r="L532" s="553"/>
      <c r="N532" s="24"/>
    </row>
    <row r="533">
      <c r="A533" s="75"/>
      <c r="B533" s="75"/>
      <c r="C533" s="553"/>
      <c r="D533" s="554"/>
      <c r="E533" s="312"/>
      <c r="F533" s="312"/>
      <c r="H533" s="312"/>
      <c r="I533" s="312"/>
      <c r="J533" s="555"/>
      <c r="L533" s="553"/>
      <c r="N533" s="24"/>
    </row>
    <row r="534">
      <c r="A534" s="75"/>
      <c r="B534" s="75"/>
      <c r="C534" s="553"/>
      <c r="D534" s="554"/>
      <c r="E534" s="312"/>
      <c r="F534" s="312"/>
      <c r="H534" s="312"/>
      <c r="I534" s="312"/>
      <c r="J534" s="555"/>
      <c r="L534" s="553"/>
      <c r="N534" s="24"/>
    </row>
    <row r="535">
      <c r="A535" s="75"/>
      <c r="B535" s="75"/>
      <c r="C535" s="553"/>
      <c r="D535" s="554"/>
      <c r="E535" s="312"/>
      <c r="F535" s="312"/>
      <c r="H535" s="312"/>
      <c r="I535" s="312"/>
      <c r="J535" s="555"/>
      <c r="L535" s="553"/>
      <c r="N535" s="24"/>
    </row>
    <row r="536">
      <c r="A536" s="75"/>
      <c r="B536" s="75"/>
      <c r="C536" s="553"/>
      <c r="D536" s="554"/>
      <c r="E536" s="312"/>
      <c r="F536" s="312"/>
      <c r="H536" s="312"/>
      <c r="I536" s="312"/>
      <c r="J536" s="555"/>
      <c r="L536" s="553"/>
      <c r="N536" s="24"/>
    </row>
    <row r="537">
      <c r="A537" s="75"/>
      <c r="B537" s="75"/>
      <c r="C537" s="553"/>
      <c r="D537" s="554"/>
      <c r="E537" s="312"/>
      <c r="F537" s="312"/>
      <c r="H537" s="312"/>
      <c r="I537" s="312"/>
      <c r="J537" s="555"/>
      <c r="L537" s="553"/>
      <c r="N537" s="24"/>
    </row>
    <row r="538">
      <c r="A538" s="75"/>
      <c r="B538" s="75"/>
      <c r="C538" s="553"/>
      <c r="D538" s="554"/>
      <c r="E538" s="312"/>
      <c r="F538" s="312"/>
      <c r="H538" s="312"/>
      <c r="I538" s="312"/>
      <c r="J538" s="555"/>
      <c r="L538" s="553"/>
      <c r="N538" s="24"/>
    </row>
    <row r="539">
      <c r="A539" s="75"/>
      <c r="B539" s="75"/>
      <c r="C539" s="553"/>
      <c r="D539" s="554"/>
      <c r="E539" s="312"/>
      <c r="F539" s="312"/>
      <c r="H539" s="312"/>
      <c r="I539" s="312"/>
      <c r="J539" s="555"/>
      <c r="L539" s="553"/>
      <c r="N539" s="24"/>
    </row>
    <row r="540">
      <c r="A540" s="75"/>
      <c r="B540" s="75"/>
      <c r="C540" s="553"/>
      <c r="D540" s="554"/>
      <c r="E540" s="312"/>
      <c r="F540" s="312"/>
      <c r="H540" s="312"/>
      <c r="I540" s="312"/>
      <c r="J540" s="555"/>
      <c r="L540" s="553"/>
      <c r="N540" s="24"/>
    </row>
    <row r="541">
      <c r="A541" s="75"/>
      <c r="B541" s="75"/>
      <c r="C541" s="553"/>
      <c r="D541" s="554"/>
      <c r="E541" s="312"/>
      <c r="F541" s="312"/>
      <c r="H541" s="312"/>
      <c r="I541" s="312"/>
      <c r="J541" s="555"/>
      <c r="L541" s="553"/>
      <c r="N541" s="24"/>
    </row>
    <row r="542">
      <c r="A542" s="75"/>
      <c r="B542" s="75"/>
      <c r="C542" s="553"/>
      <c r="D542" s="554"/>
      <c r="E542" s="312"/>
      <c r="F542" s="312"/>
      <c r="H542" s="312"/>
      <c r="I542" s="312"/>
      <c r="J542" s="555"/>
      <c r="L542" s="553"/>
      <c r="N542" s="24"/>
    </row>
    <row r="543">
      <c r="A543" s="75"/>
      <c r="B543" s="75"/>
      <c r="C543" s="553"/>
      <c r="D543" s="554"/>
      <c r="E543" s="312"/>
      <c r="F543" s="312"/>
      <c r="H543" s="312"/>
      <c r="I543" s="312"/>
      <c r="J543" s="555"/>
      <c r="L543" s="553"/>
      <c r="N543" s="24"/>
    </row>
    <row r="544">
      <c r="A544" s="75"/>
      <c r="B544" s="75"/>
      <c r="C544" s="553"/>
      <c r="D544" s="554"/>
      <c r="E544" s="312"/>
      <c r="F544" s="312"/>
      <c r="H544" s="312"/>
      <c r="I544" s="312"/>
      <c r="J544" s="555"/>
      <c r="L544" s="553"/>
      <c r="N544" s="24"/>
    </row>
    <row r="545">
      <c r="A545" s="75"/>
      <c r="B545" s="75"/>
      <c r="C545" s="553"/>
      <c r="D545" s="554"/>
      <c r="E545" s="312"/>
      <c r="F545" s="312"/>
      <c r="H545" s="312"/>
      <c r="I545" s="312"/>
      <c r="J545" s="555"/>
      <c r="L545" s="553"/>
      <c r="N545" s="24"/>
    </row>
    <row r="546">
      <c r="A546" s="75"/>
      <c r="B546" s="75"/>
      <c r="C546" s="553"/>
      <c r="D546" s="554"/>
      <c r="E546" s="312"/>
      <c r="F546" s="312"/>
      <c r="H546" s="312"/>
      <c r="I546" s="312"/>
      <c r="J546" s="555"/>
      <c r="L546" s="553"/>
      <c r="N546" s="24"/>
    </row>
    <row r="547">
      <c r="A547" s="75"/>
      <c r="B547" s="75"/>
      <c r="C547" s="553"/>
      <c r="D547" s="554"/>
      <c r="E547" s="312"/>
      <c r="F547" s="312"/>
      <c r="H547" s="312"/>
      <c r="I547" s="312"/>
      <c r="J547" s="555"/>
      <c r="L547" s="553"/>
      <c r="N547" s="24"/>
    </row>
    <row r="548">
      <c r="A548" s="75"/>
      <c r="B548" s="75"/>
      <c r="C548" s="553"/>
      <c r="D548" s="554"/>
      <c r="E548" s="312"/>
      <c r="F548" s="312"/>
      <c r="H548" s="312"/>
      <c r="I548" s="312"/>
      <c r="J548" s="555"/>
      <c r="L548" s="553"/>
      <c r="N548" s="24"/>
    </row>
    <row r="549">
      <c r="A549" s="75"/>
      <c r="B549" s="75"/>
      <c r="C549" s="553"/>
      <c r="D549" s="554"/>
      <c r="E549" s="312"/>
      <c r="F549" s="312"/>
      <c r="H549" s="312"/>
      <c r="I549" s="312"/>
      <c r="J549" s="555"/>
      <c r="L549" s="553"/>
      <c r="N549" s="24"/>
    </row>
    <row r="550">
      <c r="A550" s="75"/>
      <c r="B550" s="75"/>
      <c r="C550" s="553"/>
      <c r="D550" s="554"/>
      <c r="E550" s="312"/>
      <c r="F550" s="312"/>
      <c r="H550" s="312"/>
      <c r="I550" s="312"/>
      <c r="J550" s="555"/>
      <c r="L550" s="553"/>
      <c r="N550" s="24"/>
    </row>
    <row r="551">
      <c r="A551" s="75"/>
      <c r="B551" s="75"/>
      <c r="C551" s="553"/>
      <c r="D551" s="554"/>
      <c r="E551" s="312"/>
      <c r="F551" s="312"/>
      <c r="H551" s="312"/>
      <c r="I551" s="312"/>
      <c r="J551" s="555"/>
      <c r="L551" s="553"/>
      <c r="N551" s="24"/>
    </row>
    <row r="552">
      <c r="A552" s="75"/>
      <c r="B552" s="75"/>
      <c r="C552" s="553"/>
      <c r="D552" s="554"/>
      <c r="E552" s="312"/>
      <c r="F552" s="312"/>
      <c r="H552" s="312"/>
      <c r="I552" s="312"/>
      <c r="J552" s="555"/>
      <c r="L552" s="553"/>
      <c r="N552" s="24"/>
    </row>
    <row r="553">
      <c r="A553" s="75"/>
      <c r="B553" s="75"/>
      <c r="C553" s="553"/>
      <c r="D553" s="554"/>
      <c r="E553" s="312"/>
      <c r="F553" s="312"/>
      <c r="H553" s="312"/>
      <c r="I553" s="312"/>
      <c r="J553" s="555"/>
      <c r="L553" s="553"/>
      <c r="N553" s="24"/>
    </row>
    <row r="554">
      <c r="A554" s="75"/>
      <c r="B554" s="75"/>
      <c r="C554" s="553"/>
      <c r="D554" s="554"/>
      <c r="E554" s="312"/>
      <c r="F554" s="312"/>
      <c r="H554" s="312"/>
      <c r="I554" s="312"/>
      <c r="J554" s="555"/>
      <c r="L554" s="553"/>
      <c r="N554" s="24"/>
    </row>
    <row r="555">
      <c r="A555" s="75"/>
      <c r="B555" s="75"/>
      <c r="C555" s="553"/>
      <c r="D555" s="554"/>
      <c r="E555" s="312"/>
      <c r="F555" s="312"/>
      <c r="H555" s="312"/>
      <c r="I555" s="312"/>
      <c r="J555" s="555"/>
      <c r="L555" s="553"/>
      <c r="N555" s="24"/>
    </row>
    <row r="556">
      <c r="A556" s="75"/>
      <c r="B556" s="75"/>
      <c r="C556" s="553"/>
      <c r="D556" s="554"/>
      <c r="E556" s="312"/>
      <c r="F556" s="312"/>
      <c r="H556" s="312"/>
      <c r="I556" s="312"/>
      <c r="J556" s="555"/>
      <c r="L556" s="553"/>
      <c r="N556" s="24"/>
    </row>
    <row r="557">
      <c r="A557" s="75"/>
      <c r="B557" s="75"/>
      <c r="C557" s="553"/>
      <c r="D557" s="554"/>
      <c r="E557" s="312"/>
      <c r="F557" s="312"/>
      <c r="H557" s="312"/>
      <c r="I557" s="312"/>
      <c r="J557" s="555"/>
      <c r="L557" s="553"/>
      <c r="N557" s="24"/>
    </row>
    <row r="558">
      <c r="A558" s="75"/>
      <c r="B558" s="75"/>
      <c r="C558" s="553"/>
      <c r="D558" s="554"/>
      <c r="E558" s="312"/>
      <c r="F558" s="312"/>
      <c r="H558" s="312"/>
      <c r="I558" s="312"/>
      <c r="J558" s="555"/>
      <c r="L558" s="553"/>
      <c r="N558" s="24"/>
    </row>
    <row r="559">
      <c r="A559" s="75"/>
      <c r="B559" s="75"/>
      <c r="C559" s="553"/>
      <c r="D559" s="554"/>
      <c r="E559" s="312"/>
      <c r="F559" s="312"/>
      <c r="H559" s="312"/>
      <c r="I559" s="312"/>
      <c r="J559" s="555"/>
      <c r="L559" s="553"/>
      <c r="N559" s="24"/>
    </row>
    <row r="560">
      <c r="A560" s="75"/>
      <c r="B560" s="75"/>
      <c r="C560" s="553"/>
      <c r="D560" s="554"/>
      <c r="E560" s="312"/>
      <c r="F560" s="312"/>
      <c r="H560" s="312"/>
      <c r="I560" s="312"/>
      <c r="J560" s="555"/>
      <c r="L560" s="553"/>
      <c r="N560" s="24"/>
    </row>
    <row r="561">
      <c r="A561" s="75"/>
      <c r="B561" s="75"/>
      <c r="C561" s="553"/>
      <c r="D561" s="554"/>
      <c r="E561" s="312"/>
      <c r="F561" s="312"/>
      <c r="H561" s="312"/>
      <c r="I561" s="312"/>
      <c r="J561" s="555"/>
      <c r="L561" s="553"/>
      <c r="N561" s="24"/>
    </row>
    <row r="562">
      <c r="A562" s="75"/>
      <c r="B562" s="75"/>
      <c r="C562" s="553"/>
      <c r="D562" s="554"/>
      <c r="E562" s="312"/>
      <c r="F562" s="312"/>
      <c r="H562" s="312"/>
      <c r="I562" s="312"/>
      <c r="J562" s="555"/>
      <c r="L562" s="553"/>
      <c r="N562" s="24"/>
    </row>
    <row r="563">
      <c r="A563" s="75"/>
      <c r="B563" s="75"/>
      <c r="C563" s="553"/>
      <c r="D563" s="554"/>
      <c r="E563" s="312"/>
      <c r="F563" s="312"/>
      <c r="H563" s="312"/>
      <c r="I563" s="312"/>
      <c r="J563" s="555"/>
      <c r="L563" s="553"/>
      <c r="N563" s="24"/>
    </row>
    <row r="564">
      <c r="A564" s="75"/>
      <c r="B564" s="75"/>
      <c r="C564" s="553"/>
      <c r="D564" s="554"/>
      <c r="E564" s="312"/>
      <c r="F564" s="312"/>
      <c r="H564" s="312"/>
      <c r="I564" s="312"/>
      <c r="J564" s="555"/>
      <c r="L564" s="553"/>
      <c r="N564" s="24"/>
    </row>
    <row r="565">
      <c r="A565" s="75"/>
      <c r="B565" s="75"/>
      <c r="C565" s="553"/>
      <c r="D565" s="554"/>
      <c r="E565" s="312"/>
      <c r="F565" s="312"/>
      <c r="H565" s="312"/>
      <c r="I565" s="312"/>
      <c r="J565" s="555"/>
      <c r="L565" s="553"/>
      <c r="N565" s="24"/>
    </row>
    <row r="566">
      <c r="A566" s="75"/>
      <c r="B566" s="75"/>
      <c r="C566" s="553"/>
      <c r="D566" s="554"/>
      <c r="E566" s="312"/>
      <c r="F566" s="312"/>
      <c r="H566" s="312"/>
      <c r="I566" s="312"/>
      <c r="J566" s="555"/>
      <c r="L566" s="553"/>
      <c r="N566" s="24"/>
    </row>
    <row r="567">
      <c r="A567" s="75"/>
      <c r="B567" s="75"/>
      <c r="C567" s="553"/>
      <c r="D567" s="554"/>
      <c r="E567" s="312"/>
      <c r="F567" s="312"/>
      <c r="H567" s="312"/>
      <c r="I567" s="312"/>
      <c r="J567" s="555"/>
      <c r="L567" s="553"/>
      <c r="N567" s="24"/>
    </row>
    <row r="568">
      <c r="A568" s="75"/>
      <c r="B568" s="75"/>
      <c r="C568" s="553"/>
      <c r="D568" s="554"/>
      <c r="E568" s="312"/>
      <c r="F568" s="312"/>
      <c r="H568" s="312"/>
      <c r="I568" s="312"/>
      <c r="J568" s="555"/>
      <c r="L568" s="553"/>
      <c r="N568" s="24"/>
    </row>
    <row r="569">
      <c r="A569" s="75"/>
      <c r="B569" s="75"/>
      <c r="C569" s="553"/>
      <c r="D569" s="554"/>
      <c r="E569" s="312"/>
      <c r="F569" s="312"/>
      <c r="H569" s="312"/>
      <c r="I569" s="312"/>
      <c r="J569" s="555"/>
      <c r="L569" s="553"/>
      <c r="N569" s="24"/>
    </row>
    <row r="570">
      <c r="A570" s="75"/>
      <c r="B570" s="75"/>
      <c r="C570" s="553"/>
      <c r="D570" s="554"/>
      <c r="E570" s="312"/>
      <c r="F570" s="312"/>
      <c r="H570" s="312"/>
      <c r="I570" s="312"/>
      <c r="J570" s="555"/>
      <c r="L570" s="553"/>
      <c r="N570" s="24"/>
    </row>
    <row r="571">
      <c r="A571" s="75"/>
      <c r="B571" s="75"/>
      <c r="C571" s="553"/>
      <c r="D571" s="554"/>
      <c r="E571" s="312"/>
      <c r="F571" s="312"/>
      <c r="H571" s="312"/>
      <c r="I571" s="312"/>
      <c r="J571" s="555"/>
      <c r="L571" s="553"/>
      <c r="N571" s="24"/>
    </row>
    <row r="572">
      <c r="A572" s="75"/>
      <c r="B572" s="75"/>
      <c r="C572" s="553"/>
      <c r="D572" s="554"/>
      <c r="E572" s="312"/>
      <c r="F572" s="312"/>
      <c r="H572" s="312"/>
      <c r="I572" s="312"/>
      <c r="J572" s="555"/>
      <c r="L572" s="553"/>
      <c r="N572" s="24"/>
    </row>
    <row r="573">
      <c r="A573" s="75"/>
      <c r="B573" s="75"/>
      <c r="C573" s="553"/>
      <c r="D573" s="554"/>
      <c r="E573" s="312"/>
      <c r="F573" s="312"/>
      <c r="H573" s="312"/>
      <c r="I573" s="312"/>
      <c r="J573" s="555"/>
      <c r="L573" s="553"/>
      <c r="N573" s="24"/>
    </row>
    <row r="574">
      <c r="A574" s="75"/>
      <c r="B574" s="75"/>
      <c r="C574" s="553"/>
      <c r="D574" s="554"/>
      <c r="E574" s="312"/>
      <c r="F574" s="312"/>
      <c r="H574" s="312"/>
      <c r="I574" s="312"/>
      <c r="J574" s="555"/>
      <c r="L574" s="553"/>
      <c r="N574" s="24"/>
    </row>
    <row r="575">
      <c r="A575" s="75"/>
      <c r="B575" s="75"/>
      <c r="C575" s="553"/>
      <c r="D575" s="554"/>
      <c r="E575" s="312"/>
      <c r="F575" s="312"/>
      <c r="H575" s="312"/>
      <c r="I575" s="312"/>
      <c r="J575" s="555"/>
      <c r="L575" s="553"/>
      <c r="N575" s="24"/>
    </row>
    <row r="576">
      <c r="A576" s="75"/>
      <c r="B576" s="75"/>
      <c r="C576" s="553"/>
      <c r="D576" s="554"/>
      <c r="E576" s="312"/>
      <c r="F576" s="312"/>
      <c r="H576" s="312"/>
      <c r="I576" s="312"/>
      <c r="J576" s="555"/>
      <c r="L576" s="553"/>
      <c r="N576" s="24"/>
    </row>
    <row r="577">
      <c r="A577" s="75"/>
      <c r="B577" s="75"/>
      <c r="C577" s="553"/>
      <c r="D577" s="554"/>
      <c r="E577" s="312"/>
      <c r="F577" s="312"/>
      <c r="H577" s="312"/>
      <c r="I577" s="312"/>
      <c r="J577" s="555"/>
      <c r="L577" s="553"/>
      <c r="N577" s="24"/>
    </row>
    <row r="578">
      <c r="A578" s="75"/>
      <c r="B578" s="75"/>
      <c r="C578" s="553"/>
      <c r="D578" s="554"/>
      <c r="E578" s="312"/>
      <c r="F578" s="312"/>
      <c r="H578" s="312"/>
      <c r="I578" s="312"/>
      <c r="J578" s="555"/>
      <c r="L578" s="553"/>
      <c r="N578" s="24"/>
    </row>
    <row r="579">
      <c r="A579" s="75"/>
      <c r="B579" s="75"/>
      <c r="C579" s="553"/>
      <c r="D579" s="554"/>
      <c r="E579" s="312"/>
      <c r="F579" s="312"/>
      <c r="H579" s="312"/>
      <c r="I579" s="312"/>
      <c r="J579" s="555"/>
      <c r="L579" s="553"/>
      <c r="N579" s="24"/>
    </row>
    <row r="580">
      <c r="A580" s="75"/>
      <c r="B580" s="75"/>
      <c r="C580" s="553"/>
      <c r="D580" s="554"/>
      <c r="E580" s="312"/>
      <c r="F580" s="312"/>
      <c r="H580" s="312"/>
      <c r="I580" s="312"/>
      <c r="J580" s="555"/>
      <c r="L580" s="553"/>
      <c r="N580" s="24"/>
    </row>
    <row r="581">
      <c r="A581" s="75"/>
      <c r="B581" s="75"/>
      <c r="C581" s="553"/>
      <c r="D581" s="554"/>
      <c r="E581" s="312"/>
      <c r="F581" s="312"/>
      <c r="H581" s="312"/>
      <c r="I581" s="312"/>
      <c r="J581" s="555"/>
      <c r="L581" s="553"/>
      <c r="N581" s="24"/>
    </row>
    <row r="582">
      <c r="A582" s="75"/>
      <c r="B582" s="75"/>
      <c r="C582" s="553"/>
      <c r="D582" s="554"/>
      <c r="E582" s="312"/>
      <c r="F582" s="312"/>
      <c r="H582" s="312"/>
      <c r="I582" s="312"/>
      <c r="J582" s="555"/>
      <c r="L582" s="553"/>
      <c r="N582" s="24"/>
    </row>
    <row r="583">
      <c r="A583" s="75"/>
      <c r="B583" s="75"/>
      <c r="C583" s="553"/>
      <c r="D583" s="554"/>
      <c r="E583" s="312"/>
      <c r="F583" s="312"/>
      <c r="H583" s="312"/>
      <c r="I583" s="312"/>
      <c r="J583" s="555"/>
      <c r="L583" s="553"/>
      <c r="N583" s="24"/>
    </row>
    <row r="584">
      <c r="A584" s="75"/>
      <c r="B584" s="75"/>
      <c r="C584" s="553"/>
      <c r="D584" s="554"/>
      <c r="E584" s="312"/>
      <c r="F584" s="312"/>
      <c r="H584" s="312"/>
      <c r="I584" s="312"/>
      <c r="J584" s="555"/>
      <c r="L584" s="553"/>
      <c r="N584" s="24"/>
    </row>
    <row r="585">
      <c r="A585" s="75"/>
      <c r="B585" s="75"/>
      <c r="C585" s="553"/>
      <c r="D585" s="554"/>
      <c r="E585" s="312"/>
      <c r="F585" s="312"/>
      <c r="H585" s="312"/>
      <c r="I585" s="312"/>
      <c r="J585" s="555"/>
      <c r="L585" s="553"/>
      <c r="N585" s="24"/>
    </row>
    <row r="586">
      <c r="A586" s="75"/>
      <c r="B586" s="75"/>
      <c r="C586" s="553"/>
      <c r="D586" s="554"/>
      <c r="E586" s="312"/>
      <c r="F586" s="312"/>
      <c r="H586" s="312"/>
      <c r="I586" s="312"/>
      <c r="J586" s="555"/>
      <c r="L586" s="553"/>
      <c r="N586" s="24"/>
    </row>
    <row r="587">
      <c r="A587" s="75"/>
      <c r="B587" s="75"/>
      <c r="C587" s="553"/>
      <c r="D587" s="554"/>
      <c r="E587" s="312"/>
      <c r="F587" s="312"/>
      <c r="H587" s="312"/>
      <c r="I587" s="312"/>
      <c r="J587" s="555"/>
      <c r="L587" s="553"/>
      <c r="N587" s="24"/>
    </row>
    <row r="588">
      <c r="A588" s="75"/>
      <c r="B588" s="75"/>
      <c r="C588" s="553"/>
      <c r="D588" s="554"/>
      <c r="E588" s="312"/>
      <c r="F588" s="312"/>
      <c r="H588" s="312"/>
      <c r="I588" s="312"/>
      <c r="J588" s="555"/>
      <c r="L588" s="553"/>
      <c r="N588" s="24"/>
    </row>
    <row r="589">
      <c r="A589" s="75"/>
      <c r="B589" s="75"/>
      <c r="C589" s="553"/>
      <c r="D589" s="554"/>
      <c r="E589" s="312"/>
      <c r="F589" s="312"/>
      <c r="H589" s="312"/>
      <c r="I589" s="312"/>
      <c r="J589" s="555"/>
      <c r="L589" s="553"/>
      <c r="N589" s="24"/>
    </row>
    <row r="590">
      <c r="A590" s="75"/>
      <c r="B590" s="75"/>
      <c r="C590" s="553"/>
      <c r="D590" s="554"/>
      <c r="E590" s="312"/>
      <c r="F590" s="312"/>
      <c r="H590" s="312"/>
      <c r="I590" s="312"/>
      <c r="J590" s="555"/>
      <c r="L590" s="553"/>
      <c r="N590" s="24"/>
    </row>
    <row r="591">
      <c r="A591" s="75"/>
      <c r="B591" s="75"/>
      <c r="C591" s="553"/>
      <c r="D591" s="554"/>
      <c r="E591" s="312"/>
      <c r="F591" s="312"/>
      <c r="H591" s="312"/>
      <c r="I591" s="312"/>
      <c r="J591" s="555"/>
      <c r="L591" s="553"/>
      <c r="N591" s="24"/>
    </row>
    <row r="592">
      <c r="A592" s="75"/>
      <c r="B592" s="75"/>
      <c r="C592" s="553"/>
      <c r="D592" s="554"/>
      <c r="E592" s="312"/>
      <c r="F592" s="312"/>
      <c r="H592" s="312"/>
      <c r="I592" s="312"/>
      <c r="J592" s="555"/>
      <c r="L592" s="553"/>
      <c r="N592" s="24"/>
    </row>
    <row r="593">
      <c r="A593" s="75"/>
      <c r="B593" s="75"/>
      <c r="C593" s="553"/>
      <c r="D593" s="554"/>
      <c r="E593" s="312"/>
      <c r="F593" s="312"/>
      <c r="H593" s="312"/>
      <c r="I593" s="312"/>
      <c r="J593" s="555"/>
      <c r="L593" s="553"/>
      <c r="N593" s="24"/>
    </row>
    <row r="594">
      <c r="A594" s="75"/>
      <c r="B594" s="75"/>
      <c r="C594" s="553"/>
      <c r="D594" s="554"/>
      <c r="E594" s="312"/>
      <c r="F594" s="312"/>
      <c r="H594" s="312"/>
      <c r="I594" s="312"/>
      <c r="J594" s="555"/>
      <c r="L594" s="553"/>
      <c r="N594" s="24"/>
    </row>
    <row r="595">
      <c r="A595" s="75"/>
      <c r="B595" s="75"/>
      <c r="C595" s="553"/>
      <c r="D595" s="554"/>
      <c r="E595" s="312"/>
      <c r="F595" s="312"/>
      <c r="H595" s="312"/>
      <c r="I595" s="312"/>
      <c r="J595" s="555"/>
      <c r="L595" s="553"/>
      <c r="N595" s="24"/>
    </row>
    <row r="596">
      <c r="A596" s="75"/>
      <c r="B596" s="75"/>
      <c r="C596" s="553"/>
      <c r="D596" s="554"/>
      <c r="E596" s="312"/>
      <c r="F596" s="312"/>
      <c r="H596" s="312"/>
      <c r="I596" s="312"/>
      <c r="J596" s="555"/>
      <c r="L596" s="553"/>
      <c r="N596" s="24"/>
    </row>
    <row r="597">
      <c r="A597" s="75"/>
      <c r="B597" s="75"/>
      <c r="C597" s="553"/>
      <c r="D597" s="554"/>
      <c r="E597" s="312"/>
      <c r="F597" s="312"/>
      <c r="H597" s="312"/>
      <c r="I597" s="312"/>
      <c r="J597" s="555"/>
      <c r="L597" s="553"/>
      <c r="N597" s="24"/>
    </row>
    <row r="598">
      <c r="A598" s="75"/>
      <c r="B598" s="75"/>
      <c r="C598" s="553"/>
      <c r="D598" s="554"/>
      <c r="E598" s="312"/>
      <c r="F598" s="312"/>
      <c r="H598" s="312"/>
      <c r="I598" s="312"/>
      <c r="J598" s="555"/>
      <c r="L598" s="553"/>
      <c r="N598" s="24"/>
    </row>
    <row r="599">
      <c r="A599" s="75"/>
      <c r="B599" s="75"/>
      <c r="C599" s="553"/>
      <c r="D599" s="554"/>
      <c r="E599" s="312"/>
      <c r="F599" s="312"/>
      <c r="H599" s="312"/>
      <c r="I599" s="312"/>
      <c r="J599" s="555"/>
      <c r="L599" s="553"/>
      <c r="N599" s="24"/>
    </row>
    <row r="600">
      <c r="A600" s="75"/>
      <c r="B600" s="75"/>
      <c r="C600" s="553"/>
      <c r="D600" s="554"/>
      <c r="E600" s="312"/>
      <c r="F600" s="312"/>
      <c r="H600" s="312"/>
      <c r="I600" s="312"/>
      <c r="J600" s="555"/>
      <c r="L600" s="553"/>
      <c r="N600" s="24"/>
    </row>
    <row r="601">
      <c r="A601" s="75"/>
      <c r="B601" s="75"/>
      <c r="C601" s="553"/>
      <c r="D601" s="554"/>
      <c r="E601" s="312"/>
      <c r="F601" s="312"/>
      <c r="H601" s="312"/>
      <c r="I601" s="312"/>
      <c r="J601" s="555"/>
      <c r="L601" s="553"/>
      <c r="N601" s="24"/>
    </row>
    <row r="602">
      <c r="A602" s="75"/>
      <c r="B602" s="75"/>
      <c r="C602" s="553"/>
      <c r="D602" s="554"/>
      <c r="E602" s="312"/>
      <c r="F602" s="312"/>
      <c r="H602" s="312"/>
      <c r="I602" s="312"/>
      <c r="J602" s="555"/>
      <c r="L602" s="553"/>
      <c r="N602" s="24"/>
    </row>
    <row r="603">
      <c r="A603" s="75"/>
      <c r="B603" s="75"/>
      <c r="C603" s="553"/>
      <c r="D603" s="554"/>
      <c r="E603" s="312"/>
      <c r="F603" s="312"/>
      <c r="H603" s="312"/>
      <c r="I603" s="312"/>
      <c r="J603" s="555"/>
      <c r="L603" s="553"/>
      <c r="N603" s="24"/>
    </row>
    <row r="604">
      <c r="A604" s="75"/>
      <c r="B604" s="75"/>
      <c r="C604" s="553"/>
      <c r="D604" s="554"/>
      <c r="E604" s="312"/>
      <c r="F604" s="312"/>
      <c r="H604" s="312"/>
      <c r="I604" s="312"/>
      <c r="J604" s="555"/>
      <c r="L604" s="553"/>
      <c r="N604" s="24"/>
    </row>
    <row r="605">
      <c r="A605" s="75"/>
      <c r="B605" s="75"/>
      <c r="C605" s="553"/>
      <c r="D605" s="554"/>
      <c r="E605" s="312"/>
      <c r="F605" s="312"/>
      <c r="H605" s="312"/>
      <c r="I605" s="312"/>
      <c r="J605" s="555"/>
      <c r="L605" s="553"/>
      <c r="N605" s="24"/>
    </row>
    <row r="606">
      <c r="A606" s="75"/>
      <c r="B606" s="75"/>
      <c r="C606" s="553"/>
      <c r="D606" s="554"/>
      <c r="E606" s="312"/>
      <c r="F606" s="312"/>
      <c r="H606" s="312"/>
      <c r="I606" s="312"/>
      <c r="J606" s="555"/>
      <c r="L606" s="553"/>
      <c r="N606" s="24"/>
    </row>
    <row r="607">
      <c r="A607" s="75"/>
      <c r="B607" s="75"/>
      <c r="C607" s="553"/>
      <c r="D607" s="554"/>
      <c r="E607" s="312"/>
      <c r="F607" s="312"/>
      <c r="H607" s="312"/>
      <c r="I607" s="312"/>
      <c r="J607" s="555"/>
      <c r="L607" s="553"/>
      <c r="N607" s="24"/>
    </row>
    <row r="608">
      <c r="A608" s="75"/>
      <c r="B608" s="75"/>
      <c r="C608" s="553"/>
      <c r="D608" s="554"/>
      <c r="E608" s="312"/>
      <c r="F608" s="312"/>
      <c r="H608" s="312"/>
      <c r="I608" s="312"/>
      <c r="J608" s="555"/>
      <c r="L608" s="553"/>
      <c r="N608" s="24"/>
    </row>
    <row r="609">
      <c r="A609" s="75"/>
      <c r="B609" s="75"/>
      <c r="C609" s="553"/>
      <c r="D609" s="554"/>
      <c r="E609" s="312"/>
      <c r="F609" s="312"/>
      <c r="H609" s="312"/>
      <c r="I609" s="312"/>
      <c r="J609" s="555"/>
      <c r="L609" s="553"/>
      <c r="N609" s="24"/>
    </row>
    <row r="610">
      <c r="A610" s="75"/>
      <c r="B610" s="75"/>
      <c r="C610" s="553"/>
      <c r="D610" s="554"/>
      <c r="E610" s="312"/>
      <c r="F610" s="312"/>
      <c r="H610" s="312"/>
      <c r="I610" s="312"/>
      <c r="J610" s="555"/>
      <c r="L610" s="553"/>
      <c r="N610" s="24"/>
    </row>
    <row r="611">
      <c r="A611" s="75"/>
      <c r="B611" s="75"/>
      <c r="C611" s="553"/>
      <c r="D611" s="554"/>
      <c r="E611" s="312"/>
      <c r="F611" s="312"/>
      <c r="H611" s="312"/>
      <c r="I611" s="312"/>
      <c r="J611" s="555"/>
      <c r="L611" s="553"/>
      <c r="N611" s="24"/>
    </row>
    <row r="612">
      <c r="A612" s="75"/>
      <c r="B612" s="75"/>
      <c r="C612" s="553"/>
      <c r="D612" s="554"/>
      <c r="E612" s="312"/>
      <c r="F612" s="312"/>
      <c r="H612" s="312"/>
      <c r="I612" s="312"/>
      <c r="J612" s="555"/>
      <c r="L612" s="553"/>
      <c r="N612" s="24"/>
    </row>
    <row r="613">
      <c r="A613" s="75"/>
      <c r="B613" s="75"/>
      <c r="C613" s="553"/>
      <c r="D613" s="554"/>
      <c r="E613" s="312"/>
      <c r="F613" s="312"/>
      <c r="H613" s="312"/>
      <c r="I613" s="312"/>
      <c r="J613" s="555"/>
      <c r="L613" s="553"/>
      <c r="N613" s="24"/>
    </row>
    <row r="614">
      <c r="A614" s="75"/>
      <c r="B614" s="75"/>
      <c r="C614" s="553"/>
      <c r="D614" s="554"/>
      <c r="E614" s="312"/>
      <c r="F614" s="312"/>
      <c r="H614" s="312"/>
      <c r="I614" s="312"/>
      <c r="J614" s="555"/>
      <c r="L614" s="553"/>
      <c r="N614" s="24"/>
    </row>
    <row r="615">
      <c r="A615" s="75"/>
      <c r="B615" s="75"/>
      <c r="C615" s="553"/>
      <c r="D615" s="554"/>
      <c r="E615" s="312"/>
      <c r="F615" s="312"/>
      <c r="H615" s="312"/>
      <c r="I615" s="312"/>
      <c r="J615" s="555"/>
      <c r="L615" s="553"/>
      <c r="N615" s="24"/>
    </row>
    <row r="616">
      <c r="A616" s="75"/>
      <c r="B616" s="75"/>
      <c r="C616" s="553"/>
      <c r="D616" s="554"/>
      <c r="E616" s="312"/>
      <c r="F616" s="312"/>
      <c r="H616" s="312"/>
      <c r="I616" s="312"/>
      <c r="J616" s="555"/>
      <c r="L616" s="553"/>
      <c r="N616" s="24"/>
    </row>
    <row r="617">
      <c r="A617" s="75"/>
      <c r="B617" s="75"/>
      <c r="C617" s="553"/>
      <c r="D617" s="554"/>
      <c r="E617" s="312"/>
      <c r="F617" s="312"/>
      <c r="H617" s="312"/>
      <c r="I617" s="312"/>
      <c r="J617" s="555"/>
      <c r="L617" s="553"/>
      <c r="N617" s="24"/>
    </row>
    <row r="618">
      <c r="A618" s="75"/>
      <c r="B618" s="75"/>
      <c r="C618" s="553"/>
      <c r="D618" s="554"/>
      <c r="E618" s="312"/>
      <c r="F618" s="312"/>
      <c r="H618" s="312"/>
      <c r="I618" s="312"/>
      <c r="J618" s="555"/>
      <c r="L618" s="553"/>
      <c r="N618" s="24"/>
    </row>
    <row r="619">
      <c r="A619" s="75"/>
      <c r="B619" s="75"/>
      <c r="C619" s="553"/>
      <c r="D619" s="554"/>
      <c r="E619" s="312"/>
      <c r="F619" s="312"/>
      <c r="H619" s="312"/>
      <c r="I619" s="312"/>
      <c r="J619" s="555"/>
      <c r="L619" s="553"/>
      <c r="N619" s="24"/>
    </row>
    <row r="620">
      <c r="A620" s="75"/>
      <c r="B620" s="75"/>
      <c r="C620" s="553"/>
      <c r="D620" s="554"/>
      <c r="E620" s="312"/>
      <c r="F620" s="312"/>
      <c r="H620" s="312"/>
      <c r="I620" s="312"/>
      <c r="J620" s="555"/>
      <c r="L620" s="553"/>
      <c r="N620" s="24"/>
    </row>
    <row r="621">
      <c r="A621" s="75"/>
      <c r="B621" s="75"/>
      <c r="C621" s="553"/>
      <c r="D621" s="554"/>
      <c r="E621" s="312"/>
      <c r="F621" s="312"/>
      <c r="H621" s="312"/>
      <c r="I621" s="312"/>
      <c r="J621" s="555"/>
      <c r="L621" s="553"/>
      <c r="N621" s="24"/>
    </row>
    <row r="622">
      <c r="A622" s="75"/>
      <c r="B622" s="75"/>
      <c r="C622" s="553"/>
      <c r="D622" s="554"/>
      <c r="E622" s="312"/>
      <c r="F622" s="312"/>
      <c r="H622" s="312"/>
      <c r="I622" s="312"/>
      <c r="J622" s="555"/>
      <c r="L622" s="553"/>
      <c r="N622" s="24"/>
    </row>
    <row r="623">
      <c r="A623" s="75"/>
      <c r="B623" s="75"/>
      <c r="C623" s="553"/>
      <c r="D623" s="554"/>
      <c r="E623" s="312"/>
      <c r="F623" s="312"/>
      <c r="H623" s="312"/>
      <c r="I623" s="312"/>
      <c r="J623" s="555"/>
      <c r="L623" s="553"/>
      <c r="N623" s="24"/>
    </row>
    <row r="624">
      <c r="A624" s="75"/>
      <c r="B624" s="75"/>
      <c r="C624" s="553"/>
      <c r="D624" s="554"/>
      <c r="E624" s="312"/>
      <c r="F624" s="312"/>
      <c r="H624" s="312"/>
      <c r="I624" s="312"/>
      <c r="J624" s="555"/>
      <c r="L624" s="553"/>
      <c r="N624" s="24"/>
    </row>
    <row r="625">
      <c r="A625" s="75"/>
      <c r="B625" s="75"/>
      <c r="C625" s="553"/>
      <c r="D625" s="554"/>
      <c r="E625" s="312"/>
      <c r="F625" s="312"/>
      <c r="H625" s="312"/>
      <c r="I625" s="312"/>
      <c r="J625" s="555"/>
      <c r="L625" s="553"/>
      <c r="N625" s="24"/>
    </row>
    <row r="626">
      <c r="A626" s="75"/>
      <c r="B626" s="75"/>
      <c r="C626" s="553"/>
      <c r="D626" s="554"/>
      <c r="E626" s="312"/>
      <c r="F626" s="312"/>
      <c r="H626" s="312"/>
      <c r="I626" s="312"/>
      <c r="J626" s="555"/>
      <c r="L626" s="553"/>
      <c r="N626" s="24"/>
    </row>
    <row r="627">
      <c r="A627" s="75"/>
      <c r="B627" s="75"/>
      <c r="C627" s="553"/>
      <c r="D627" s="554"/>
      <c r="E627" s="312"/>
      <c r="F627" s="312"/>
      <c r="H627" s="312"/>
      <c r="I627" s="312"/>
      <c r="J627" s="555"/>
      <c r="L627" s="553"/>
      <c r="N627" s="24"/>
    </row>
    <row r="628">
      <c r="A628" s="75"/>
      <c r="B628" s="75"/>
      <c r="C628" s="553"/>
      <c r="D628" s="554"/>
      <c r="E628" s="312"/>
      <c r="F628" s="312"/>
      <c r="H628" s="312"/>
      <c r="I628" s="312"/>
      <c r="J628" s="555"/>
      <c r="L628" s="553"/>
      <c r="N628" s="24"/>
    </row>
    <row r="629">
      <c r="A629" s="75"/>
      <c r="B629" s="75"/>
      <c r="C629" s="553"/>
      <c r="D629" s="554"/>
      <c r="E629" s="312"/>
      <c r="F629" s="312"/>
      <c r="H629" s="312"/>
      <c r="I629" s="312"/>
      <c r="J629" s="555"/>
      <c r="L629" s="553"/>
      <c r="N629" s="24"/>
    </row>
    <row r="630">
      <c r="A630" s="75"/>
      <c r="B630" s="75"/>
      <c r="C630" s="553"/>
      <c r="D630" s="554"/>
      <c r="E630" s="312"/>
      <c r="F630" s="312"/>
      <c r="H630" s="312"/>
      <c r="I630" s="312"/>
      <c r="J630" s="555"/>
      <c r="L630" s="553"/>
      <c r="N630" s="24"/>
    </row>
    <row r="631">
      <c r="A631" s="75"/>
      <c r="B631" s="75"/>
      <c r="C631" s="553"/>
      <c r="D631" s="554"/>
      <c r="E631" s="312"/>
      <c r="F631" s="312"/>
      <c r="H631" s="312"/>
      <c r="I631" s="312"/>
      <c r="J631" s="555"/>
      <c r="L631" s="553"/>
      <c r="N631" s="24"/>
    </row>
    <row r="632">
      <c r="A632" s="75"/>
      <c r="B632" s="75"/>
      <c r="C632" s="553"/>
      <c r="D632" s="554"/>
      <c r="E632" s="312"/>
      <c r="F632" s="312"/>
      <c r="H632" s="312"/>
      <c r="I632" s="312"/>
      <c r="J632" s="555"/>
      <c r="L632" s="553"/>
      <c r="N632" s="24"/>
    </row>
    <row r="633">
      <c r="A633" s="75"/>
      <c r="B633" s="75"/>
      <c r="C633" s="553"/>
      <c r="D633" s="554"/>
      <c r="E633" s="312"/>
      <c r="F633" s="312"/>
      <c r="H633" s="312"/>
      <c r="I633" s="312"/>
      <c r="J633" s="555"/>
      <c r="L633" s="553"/>
      <c r="N633" s="24"/>
    </row>
    <row r="634">
      <c r="A634" s="75"/>
      <c r="B634" s="75"/>
      <c r="C634" s="553"/>
      <c r="D634" s="554"/>
      <c r="E634" s="312"/>
      <c r="F634" s="312"/>
      <c r="H634" s="312"/>
      <c r="I634" s="312"/>
      <c r="J634" s="555"/>
      <c r="L634" s="553"/>
      <c r="N634" s="24"/>
    </row>
    <row r="635">
      <c r="A635" s="75"/>
      <c r="B635" s="75"/>
      <c r="C635" s="553"/>
      <c r="D635" s="554"/>
      <c r="E635" s="312"/>
      <c r="F635" s="312"/>
      <c r="H635" s="312"/>
      <c r="I635" s="312"/>
      <c r="J635" s="555"/>
      <c r="L635" s="553"/>
      <c r="N635" s="24"/>
    </row>
    <row r="636">
      <c r="A636" s="75"/>
      <c r="B636" s="75"/>
      <c r="C636" s="553"/>
      <c r="D636" s="554"/>
      <c r="E636" s="312"/>
      <c r="F636" s="312"/>
      <c r="H636" s="312"/>
      <c r="I636" s="312"/>
      <c r="J636" s="555"/>
      <c r="L636" s="553"/>
      <c r="N636" s="24"/>
    </row>
    <row r="637">
      <c r="A637" s="75"/>
      <c r="B637" s="75"/>
      <c r="C637" s="553"/>
      <c r="D637" s="554"/>
      <c r="E637" s="312"/>
      <c r="F637" s="312"/>
      <c r="H637" s="312"/>
      <c r="I637" s="312"/>
      <c r="J637" s="555"/>
      <c r="L637" s="553"/>
      <c r="N637" s="24"/>
    </row>
    <row r="638">
      <c r="A638" s="75"/>
      <c r="B638" s="75"/>
      <c r="C638" s="553"/>
      <c r="D638" s="554"/>
      <c r="E638" s="312"/>
      <c r="F638" s="312"/>
      <c r="H638" s="312"/>
      <c r="I638" s="312"/>
      <c r="J638" s="555"/>
      <c r="L638" s="553"/>
      <c r="N638" s="24"/>
    </row>
    <row r="639">
      <c r="A639" s="75"/>
      <c r="B639" s="75"/>
      <c r="C639" s="553"/>
      <c r="D639" s="554"/>
      <c r="E639" s="312"/>
      <c r="F639" s="312"/>
      <c r="H639" s="312"/>
      <c r="I639" s="312"/>
      <c r="J639" s="555"/>
      <c r="L639" s="553"/>
      <c r="N639" s="24"/>
    </row>
    <row r="640">
      <c r="A640" s="75"/>
      <c r="B640" s="75"/>
      <c r="C640" s="553"/>
      <c r="D640" s="554"/>
      <c r="E640" s="312"/>
      <c r="F640" s="312"/>
      <c r="H640" s="312"/>
      <c r="I640" s="312"/>
      <c r="J640" s="555"/>
      <c r="L640" s="553"/>
      <c r="N640" s="24"/>
    </row>
    <row r="641">
      <c r="A641" s="75"/>
      <c r="B641" s="75"/>
      <c r="C641" s="553"/>
      <c r="D641" s="554"/>
      <c r="E641" s="312"/>
      <c r="F641" s="312"/>
      <c r="H641" s="312"/>
      <c r="I641" s="312"/>
      <c r="J641" s="555"/>
      <c r="L641" s="553"/>
      <c r="N641" s="24"/>
    </row>
    <row r="642">
      <c r="A642" s="75"/>
      <c r="B642" s="75"/>
      <c r="C642" s="553"/>
      <c r="D642" s="554"/>
      <c r="E642" s="312"/>
      <c r="F642" s="312"/>
      <c r="H642" s="312"/>
      <c r="I642" s="312"/>
      <c r="J642" s="555"/>
      <c r="L642" s="553"/>
      <c r="N642" s="24"/>
    </row>
    <row r="643">
      <c r="A643" s="75"/>
      <c r="B643" s="75"/>
      <c r="C643" s="553"/>
      <c r="D643" s="554"/>
      <c r="E643" s="312"/>
      <c r="F643" s="312"/>
      <c r="H643" s="312"/>
      <c r="I643" s="312"/>
      <c r="J643" s="555"/>
      <c r="L643" s="553"/>
      <c r="N643" s="24"/>
    </row>
    <row r="644">
      <c r="A644" s="75"/>
      <c r="B644" s="75"/>
      <c r="C644" s="553"/>
      <c r="D644" s="554"/>
      <c r="E644" s="312"/>
      <c r="F644" s="312"/>
      <c r="H644" s="312"/>
      <c r="I644" s="312"/>
      <c r="J644" s="555"/>
      <c r="L644" s="553"/>
      <c r="N644" s="24"/>
    </row>
    <row r="645">
      <c r="A645" s="75"/>
      <c r="B645" s="75"/>
      <c r="C645" s="553"/>
      <c r="D645" s="554"/>
      <c r="E645" s="312"/>
      <c r="F645" s="312"/>
      <c r="H645" s="312"/>
      <c r="I645" s="312"/>
      <c r="J645" s="555"/>
      <c r="L645" s="553"/>
      <c r="N645" s="24"/>
    </row>
    <row r="646">
      <c r="A646" s="75"/>
      <c r="B646" s="75"/>
      <c r="C646" s="553"/>
      <c r="D646" s="554"/>
      <c r="E646" s="312"/>
      <c r="F646" s="312"/>
      <c r="H646" s="312"/>
      <c r="I646" s="312"/>
      <c r="J646" s="555"/>
      <c r="L646" s="553"/>
      <c r="N646" s="24"/>
    </row>
    <row r="647">
      <c r="A647" s="75"/>
      <c r="B647" s="75"/>
      <c r="C647" s="553"/>
      <c r="D647" s="554"/>
      <c r="E647" s="312"/>
      <c r="F647" s="312"/>
      <c r="H647" s="312"/>
      <c r="I647" s="312"/>
      <c r="J647" s="555"/>
      <c r="L647" s="553"/>
      <c r="N647" s="24"/>
    </row>
    <row r="648">
      <c r="A648" s="75"/>
      <c r="B648" s="75"/>
      <c r="C648" s="553"/>
      <c r="D648" s="554"/>
      <c r="E648" s="312"/>
      <c r="F648" s="312"/>
      <c r="H648" s="312"/>
      <c r="I648" s="312"/>
      <c r="J648" s="555"/>
      <c r="L648" s="553"/>
      <c r="N648" s="24"/>
    </row>
    <row r="649">
      <c r="A649" s="75"/>
      <c r="B649" s="75"/>
      <c r="C649" s="553"/>
      <c r="D649" s="554"/>
      <c r="E649" s="312"/>
      <c r="F649" s="312"/>
      <c r="H649" s="312"/>
      <c r="I649" s="312"/>
      <c r="J649" s="555"/>
      <c r="L649" s="553"/>
      <c r="N649" s="24"/>
    </row>
    <row r="650">
      <c r="A650" s="75"/>
      <c r="B650" s="75"/>
      <c r="C650" s="553"/>
      <c r="D650" s="554"/>
      <c r="E650" s="312"/>
      <c r="F650" s="312"/>
      <c r="H650" s="312"/>
      <c r="I650" s="312"/>
      <c r="J650" s="555"/>
      <c r="L650" s="553"/>
      <c r="N650" s="24"/>
    </row>
    <row r="651">
      <c r="A651" s="75"/>
      <c r="B651" s="75"/>
      <c r="C651" s="553"/>
      <c r="D651" s="554"/>
      <c r="E651" s="312"/>
      <c r="F651" s="312"/>
      <c r="H651" s="312"/>
      <c r="I651" s="312"/>
      <c r="J651" s="555"/>
      <c r="L651" s="553"/>
      <c r="N651" s="24"/>
    </row>
    <row r="652">
      <c r="A652" s="75"/>
      <c r="B652" s="75"/>
      <c r="C652" s="553"/>
      <c r="D652" s="554"/>
      <c r="E652" s="312"/>
      <c r="F652" s="312"/>
      <c r="H652" s="312"/>
      <c r="I652" s="312"/>
      <c r="J652" s="555"/>
      <c r="L652" s="553"/>
      <c r="N652" s="24"/>
    </row>
    <row r="653">
      <c r="A653" s="75"/>
      <c r="B653" s="75"/>
      <c r="C653" s="553"/>
      <c r="D653" s="554"/>
      <c r="E653" s="312"/>
      <c r="F653" s="312"/>
      <c r="H653" s="312"/>
      <c r="I653" s="312"/>
      <c r="J653" s="555"/>
      <c r="L653" s="553"/>
      <c r="N653" s="24"/>
    </row>
    <row r="654">
      <c r="A654" s="75"/>
      <c r="B654" s="75"/>
      <c r="C654" s="553"/>
      <c r="D654" s="554"/>
      <c r="E654" s="312"/>
      <c r="F654" s="312"/>
      <c r="H654" s="312"/>
      <c r="I654" s="312"/>
      <c r="J654" s="555"/>
      <c r="L654" s="553"/>
      <c r="N654" s="24"/>
    </row>
    <row r="655">
      <c r="A655" s="75"/>
      <c r="B655" s="75"/>
      <c r="C655" s="553"/>
      <c r="D655" s="554"/>
      <c r="E655" s="312"/>
      <c r="F655" s="312"/>
      <c r="H655" s="312"/>
      <c r="I655" s="312"/>
      <c r="J655" s="555"/>
      <c r="L655" s="553"/>
      <c r="N655" s="24"/>
    </row>
    <row r="656">
      <c r="A656" s="75"/>
      <c r="B656" s="75"/>
      <c r="C656" s="553"/>
      <c r="D656" s="554"/>
      <c r="E656" s="312"/>
      <c r="F656" s="312"/>
      <c r="H656" s="312"/>
      <c r="I656" s="312"/>
      <c r="J656" s="555"/>
      <c r="L656" s="553"/>
      <c r="N656" s="24"/>
    </row>
    <row r="657">
      <c r="A657" s="75"/>
      <c r="B657" s="75"/>
      <c r="C657" s="553"/>
      <c r="D657" s="554"/>
      <c r="E657" s="312"/>
      <c r="F657" s="312"/>
      <c r="H657" s="312"/>
      <c r="I657" s="312"/>
      <c r="J657" s="555"/>
      <c r="L657" s="553"/>
      <c r="N657" s="24"/>
    </row>
    <row r="658">
      <c r="A658" s="75"/>
      <c r="B658" s="75"/>
      <c r="C658" s="553"/>
      <c r="D658" s="554"/>
      <c r="E658" s="312"/>
      <c r="F658" s="312"/>
      <c r="H658" s="312"/>
      <c r="I658" s="312"/>
      <c r="J658" s="555"/>
      <c r="L658" s="553"/>
      <c r="N658" s="24"/>
    </row>
    <row r="659">
      <c r="A659" s="75"/>
      <c r="B659" s="75"/>
      <c r="C659" s="553"/>
      <c r="D659" s="554"/>
      <c r="E659" s="312"/>
      <c r="F659" s="312"/>
      <c r="H659" s="312"/>
      <c r="I659" s="312"/>
      <c r="J659" s="555"/>
      <c r="L659" s="553"/>
      <c r="N659" s="24"/>
    </row>
    <row r="660">
      <c r="A660" s="75"/>
      <c r="B660" s="75"/>
      <c r="C660" s="553"/>
      <c r="D660" s="554"/>
      <c r="E660" s="312"/>
      <c r="F660" s="312"/>
      <c r="H660" s="312"/>
      <c r="I660" s="312"/>
      <c r="J660" s="555"/>
      <c r="L660" s="553"/>
      <c r="N660" s="24"/>
    </row>
    <row r="661">
      <c r="A661" s="75"/>
      <c r="B661" s="75"/>
      <c r="C661" s="553"/>
      <c r="D661" s="554"/>
      <c r="E661" s="312"/>
      <c r="F661" s="312"/>
      <c r="H661" s="312"/>
      <c r="I661" s="312"/>
      <c r="J661" s="555"/>
      <c r="L661" s="553"/>
      <c r="N661" s="24"/>
    </row>
    <row r="662">
      <c r="A662" s="75"/>
      <c r="B662" s="75"/>
      <c r="C662" s="553"/>
      <c r="D662" s="554"/>
      <c r="E662" s="312"/>
      <c r="F662" s="312"/>
      <c r="H662" s="312"/>
      <c r="I662" s="312"/>
      <c r="J662" s="555"/>
      <c r="L662" s="553"/>
      <c r="N662" s="24"/>
    </row>
    <row r="663">
      <c r="A663" s="75"/>
      <c r="B663" s="75"/>
      <c r="C663" s="553"/>
      <c r="D663" s="554"/>
      <c r="E663" s="312"/>
      <c r="F663" s="312"/>
      <c r="H663" s="312"/>
      <c r="I663" s="312"/>
      <c r="J663" s="555"/>
      <c r="L663" s="553"/>
      <c r="N663" s="24"/>
    </row>
    <row r="664">
      <c r="A664" s="75"/>
      <c r="B664" s="75"/>
      <c r="C664" s="553"/>
      <c r="D664" s="554"/>
      <c r="E664" s="312"/>
      <c r="F664" s="312"/>
      <c r="H664" s="312"/>
      <c r="I664" s="312"/>
      <c r="J664" s="555"/>
      <c r="L664" s="553"/>
      <c r="N664" s="24"/>
    </row>
    <row r="665">
      <c r="A665" s="75"/>
      <c r="B665" s="75"/>
      <c r="C665" s="553"/>
      <c r="D665" s="554"/>
      <c r="E665" s="312"/>
      <c r="F665" s="312"/>
      <c r="H665" s="312"/>
      <c r="I665" s="312"/>
      <c r="J665" s="555"/>
      <c r="L665" s="553"/>
      <c r="N665" s="24"/>
    </row>
    <row r="666">
      <c r="A666" s="75"/>
      <c r="B666" s="75"/>
      <c r="C666" s="553"/>
      <c r="D666" s="554"/>
      <c r="E666" s="312"/>
      <c r="F666" s="312"/>
      <c r="H666" s="312"/>
      <c r="I666" s="312"/>
      <c r="J666" s="555"/>
      <c r="L666" s="553"/>
      <c r="N666" s="24"/>
    </row>
    <row r="667">
      <c r="A667" s="75"/>
      <c r="B667" s="75"/>
      <c r="C667" s="553"/>
      <c r="D667" s="554"/>
      <c r="E667" s="312"/>
      <c r="F667" s="312"/>
      <c r="H667" s="312"/>
      <c r="I667" s="312"/>
      <c r="J667" s="555"/>
      <c r="L667" s="553"/>
      <c r="N667" s="24"/>
    </row>
    <row r="668">
      <c r="A668" s="75"/>
      <c r="B668" s="75"/>
      <c r="C668" s="553"/>
      <c r="D668" s="554"/>
      <c r="E668" s="312"/>
      <c r="F668" s="312"/>
      <c r="H668" s="312"/>
      <c r="I668" s="312"/>
      <c r="J668" s="555"/>
      <c r="L668" s="553"/>
      <c r="N668" s="24"/>
    </row>
    <row r="669">
      <c r="A669" s="75"/>
      <c r="B669" s="75"/>
      <c r="C669" s="553"/>
      <c r="D669" s="554"/>
      <c r="E669" s="312"/>
      <c r="F669" s="312"/>
      <c r="H669" s="312"/>
      <c r="I669" s="312"/>
      <c r="J669" s="555"/>
      <c r="L669" s="553"/>
      <c r="N669" s="24"/>
    </row>
    <row r="670">
      <c r="A670" s="75"/>
      <c r="B670" s="75"/>
      <c r="C670" s="553"/>
      <c r="D670" s="554"/>
      <c r="E670" s="312"/>
      <c r="F670" s="312"/>
      <c r="H670" s="312"/>
      <c r="I670" s="312"/>
      <c r="J670" s="555"/>
      <c r="L670" s="553"/>
      <c r="N670" s="24"/>
    </row>
    <row r="671">
      <c r="A671" s="75"/>
      <c r="B671" s="75"/>
      <c r="C671" s="553"/>
      <c r="D671" s="554"/>
      <c r="E671" s="312"/>
      <c r="F671" s="312"/>
      <c r="H671" s="312"/>
      <c r="I671" s="312"/>
      <c r="J671" s="555"/>
      <c r="L671" s="553"/>
      <c r="N671" s="24"/>
    </row>
    <row r="672">
      <c r="A672" s="75"/>
      <c r="B672" s="75"/>
      <c r="C672" s="553"/>
      <c r="D672" s="554"/>
      <c r="E672" s="312"/>
      <c r="F672" s="312"/>
      <c r="H672" s="312"/>
      <c r="I672" s="312"/>
      <c r="J672" s="555"/>
      <c r="L672" s="553"/>
      <c r="N672" s="24"/>
    </row>
    <row r="673">
      <c r="A673" s="75"/>
      <c r="B673" s="75"/>
      <c r="C673" s="553"/>
      <c r="D673" s="554"/>
      <c r="E673" s="312"/>
      <c r="F673" s="312"/>
      <c r="H673" s="312"/>
      <c r="I673" s="312"/>
      <c r="J673" s="555"/>
      <c r="L673" s="553"/>
      <c r="N673" s="24"/>
    </row>
    <row r="674">
      <c r="A674" s="75"/>
      <c r="B674" s="75"/>
      <c r="C674" s="553"/>
      <c r="D674" s="554"/>
      <c r="E674" s="312"/>
      <c r="F674" s="312"/>
      <c r="H674" s="312"/>
      <c r="I674" s="312"/>
      <c r="J674" s="555"/>
      <c r="L674" s="553"/>
      <c r="N674" s="24"/>
    </row>
    <row r="675">
      <c r="A675" s="75"/>
      <c r="B675" s="75"/>
      <c r="C675" s="553"/>
      <c r="D675" s="554"/>
      <c r="E675" s="312"/>
      <c r="F675" s="312"/>
      <c r="H675" s="312"/>
      <c r="I675" s="312"/>
      <c r="J675" s="555"/>
      <c r="L675" s="553"/>
      <c r="N675" s="24"/>
    </row>
    <row r="676">
      <c r="A676" s="75"/>
      <c r="B676" s="75"/>
      <c r="C676" s="553"/>
      <c r="D676" s="554"/>
      <c r="E676" s="312"/>
      <c r="F676" s="312"/>
      <c r="H676" s="312"/>
      <c r="I676" s="312"/>
      <c r="J676" s="555"/>
      <c r="L676" s="553"/>
      <c r="N676" s="24"/>
    </row>
    <row r="677">
      <c r="A677" s="75"/>
      <c r="B677" s="75"/>
      <c r="C677" s="553"/>
      <c r="D677" s="554"/>
      <c r="E677" s="312"/>
      <c r="F677" s="312"/>
      <c r="H677" s="312"/>
      <c r="I677" s="312"/>
      <c r="J677" s="555"/>
      <c r="L677" s="553"/>
      <c r="N677" s="24"/>
    </row>
    <row r="678">
      <c r="A678" s="75"/>
      <c r="B678" s="75"/>
      <c r="C678" s="553"/>
      <c r="D678" s="554"/>
      <c r="E678" s="312"/>
      <c r="F678" s="312"/>
      <c r="H678" s="312"/>
      <c r="I678" s="312"/>
      <c r="J678" s="555"/>
      <c r="L678" s="553"/>
      <c r="N678" s="24"/>
    </row>
    <row r="679">
      <c r="A679" s="75"/>
      <c r="B679" s="75"/>
      <c r="C679" s="553"/>
      <c r="D679" s="554"/>
      <c r="E679" s="312"/>
      <c r="F679" s="312"/>
      <c r="H679" s="312"/>
      <c r="I679" s="312"/>
      <c r="J679" s="555"/>
      <c r="L679" s="553"/>
      <c r="N679" s="24"/>
    </row>
    <row r="680">
      <c r="A680" s="75"/>
      <c r="B680" s="75"/>
      <c r="C680" s="553"/>
      <c r="D680" s="554"/>
      <c r="E680" s="312"/>
      <c r="F680" s="312"/>
      <c r="H680" s="312"/>
      <c r="I680" s="312"/>
      <c r="J680" s="555"/>
      <c r="L680" s="553"/>
      <c r="N680" s="24"/>
    </row>
    <row r="681">
      <c r="A681" s="75"/>
      <c r="B681" s="75"/>
      <c r="C681" s="553"/>
      <c r="D681" s="554"/>
      <c r="E681" s="312"/>
      <c r="F681" s="312"/>
      <c r="H681" s="312"/>
      <c r="I681" s="312"/>
      <c r="J681" s="555"/>
      <c r="L681" s="553"/>
      <c r="N681" s="24"/>
    </row>
    <row r="682">
      <c r="A682" s="75"/>
      <c r="B682" s="75"/>
      <c r="C682" s="553"/>
      <c r="D682" s="554"/>
      <c r="E682" s="312"/>
      <c r="F682" s="312"/>
      <c r="H682" s="312"/>
      <c r="I682" s="312"/>
      <c r="J682" s="555"/>
      <c r="L682" s="553"/>
      <c r="N682" s="24"/>
    </row>
    <row r="683">
      <c r="A683" s="75"/>
      <c r="B683" s="75"/>
      <c r="C683" s="553"/>
      <c r="D683" s="554"/>
      <c r="E683" s="312"/>
      <c r="F683" s="312"/>
      <c r="H683" s="312"/>
      <c r="I683" s="312"/>
      <c r="J683" s="555"/>
      <c r="L683" s="553"/>
      <c r="N683" s="24"/>
    </row>
    <row r="684">
      <c r="A684" s="75"/>
      <c r="B684" s="75"/>
      <c r="C684" s="553"/>
      <c r="D684" s="554"/>
      <c r="E684" s="312"/>
      <c r="F684" s="312"/>
      <c r="H684" s="312"/>
      <c r="I684" s="312"/>
      <c r="J684" s="555"/>
      <c r="L684" s="553"/>
      <c r="N684" s="24"/>
    </row>
    <row r="685">
      <c r="A685" s="75"/>
      <c r="B685" s="75"/>
      <c r="C685" s="553"/>
      <c r="D685" s="554"/>
      <c r="E685" s="312"/>
      <c r="F685" s="312"/>
      <c r="H685" s="312"/>
      <c r="I685" s="312"/>
      <c r="J685" s="555"/>
      <c r="L685" s="553"/>
      <c r="N685" s="24"/>
    </row>
    <row r="686">
      <c r="A686" s="75"/>
      <c r="B686" s="75"/>
      <c r="C686" s="553"/>
      <c r="D686" s="554"/>
      <c r="E686" s="312"/>
      <c r="F686" s="312"/>
      <c r="H686" s="312"/>
      <c r="I686" s="312"/>
      <c r="J686" s="555"/>
      <c r="L686" s="553"/>
      <c r="N686" s="24"/>
    </row>
    <row r="687">
      <c r="A687" s="75"/>
      <c r="B687" s="75"/>
      <c r="C687" s="553"/>
      <c r="D687" s="554"/>
      <c r="E687" s="312"/>
      <c r="F687" s="312"/>
      <c r="H687" s="312"/>
      <c r="I687" s="312"/>
      <c r="J687" s="555"/>
      <c r="L687" s="553"/>
      <c r="N687" s="24"/>
    </row>
    <row r="688">
      <c r="A688" s="75"/>
      <c r="B688" s="75"/>
      <c r="C688" s="553"/>
      <c r="D688" s="554"/>
      <c r="E688" s="312"/>
      <c r="F688" s="312"/>
      <c r="H688" s="312"/>
      <c r="I688" s="312"/>
      <c r="J688" s="555"/>
      <c r="L688" s="553"/>
      <c r="N688" s="24"/>
    </row>
    <row r="689">
      <c r="A689" s="75"/>
      <c r="B689" s="75"/>
      <c r="C689" s="553"/>
      <c r="D689" s="554"/>
      <c r="E689" s="312"/>
      <c r="F689" s="312"/>
      <c r="H689" s="312"/>
      <c r="I689" s="312"/>
      <c r="J689" s="555"/>
      <c r="L689" s="553"/>
      <c r="N689" s="24"/>
    </row>
    <row r="690">
      <c r="A690" s="75"/>
      <c r="B690" s="75"/>
      <c r="C690" s="553"/>
      <c r="D690" s="554"/>
      <c r="E690" s="312"/>
      <c r="F690" s="312"/>
      <c r="H690" s="312"/>
      <c r="I690" s="312"/>
      <c r="J690" s="555"/>
      <c r="L690" s="553"/>
      <c r="N690" s="24"/>
    </row>
    <row r="691">
      <c r="A691" s="75"/>
      <c r="B691" s="75"/>
      <c r="C691" s="553"/>
      <c r="D691" s="554"/>
      <c r="E691" s="312"/>
      <c r="F691" s="312"/>
      <c r="H691" s="312"/>
      <c r="I691" s="312"/>
      <c r="J691" s="555"/>
      <c r="L691" s="553"/>
      <c r="N691" s="24"/>
    </row>
    <row r="692">
      <c r="A692" s="75"/>
      <c r="B692" s="75"/>
      <c r="C692" s="553"/>
      <c r="D692" s="554"/>
      <c r="E692" s="312"/>
      <c r="F692" s="312"/>
      <c r="H692" s="312"/>
      <c r="I692" s="312"/>
      <c r="J692" s="555"/>
      <c r="L692" s="553"/>
      <c r="N692" s="24"/>
    </row>
    <row r="693">
      <c r="A693" s="75"/>
      <c r="B693" s="75"/>
      <c r="C693" s="553"/>
      <c r="D693" s="554"/>
      <c r="E693" s="312"/>
      <c r="F693" s="312"/>
      <c r="H693" s="312"/>
      <c r="I693" s="312"/>
      <c r="J693" s="555"/>
      <c r="L693" s="553"/>
      <c r="N693" s="24"/>
    </row>
    <row r="694">
      <c r="A694" s="75"/>
      <c r="B694" s="75"/>
      <c r="C694" s="553"/>
      <c r="D694" s="554"/>
      <c r="E694" s="312"/>
      <c r="F694" s="312"/>
      <c r="H694" s="312"/>
      <c r="I694" s="312"/>
      <c r="J694" s="555"/>
      <c r="L694" s="553"/>
      <c r="N694" s="24"/>
    </row>
    <row r="695">
      <c r="A695" s="75"/>
      <c r="B695" s="75"/>
      <c r="C695" s="553"/>
      <c r="D695" s="554"/>
      <c r="E695" s="312"/>
      <c r="F695" s="312"/>
      <c r="H695" s="312"/>
      <c r="I695" s="312"/>
      <c r="J695" s="555"/>
      <c r="L695" s="553"/>
      <c r="N695" s="24"/>
    </row>
    <row r="696">
      <c r="A696" s="75"/>
      <c r="B696" s="75"/>
      <c r="C696" s="553"/>
      <c r="D696" s="554"/>
      <c r="E696" s="312"/>
      <c r="F696" s="312"/>
      <c r="H696" s="312"/>
      <c r="I696" s="312"/>
      <c r="J696" s="555"/>
      <c r="L696" s="553"/>
      <c r="N696" s="24"/>
    </row>
    <row r="697">
      <c r="A697" s="75"/>
      <c r="B697" s="75"/>
      <c r="C697" s="553"/>
      <c r="D697" s="554"/>
      <c r="E697" s="312"/>
      <c r="F697" s="312"/>
      <c r="H697" s="312"/>
      <c r="I697" s="312"/>
      <c r="J697" s="555"/>
      <c r="L697" s="553"/>
      <c r="N697" s="24"/>
    </row>
    <row r="698">
      <c r="A698" s="75"/>
      <c r="B698" s="75"/>
      <c r="C698" s="553"/>
      <c r="D698" s="554"/>
      <c r="E698" s="312"/>
      <c r="F698" s="312"/>
      <c r="H698" s="312"/>
      <c r="I698" s="312"/>
      <c r="J698" s="555"/>
      <c r="L698" s="553"/>
      <c r="N698" s="24"/>
    </row>
    <row r="699">
      <c r="A699" s="75"/>
      <c r="B699" s="75"/>
      <c r="C699" s="553"/>
      <c r="D699" s="554"/>
      <c r="E699" s="312"/>
      <c r="F699" s="312"/>
      <c r="H699" s="312"/>
      <c r="I699" s="312"/>
      <c r="J699" s="555"/>
      <c r="L699" s="553"/>
      <c r="N699" s="24"/>
    </row>
    <row r="700">
      <c r="A700" s="75"/>
      <c r="B700" s="75"/>
      <c r="C700" s="553"/>
      <c r="D700" s="554"/>
      <c r="E700" s="312"/>
      <c r="F700" s="312"/>
      <c r="H700" s="312"/>
      <c r="I700" s="312"/>
      <c r="J700" s="555"/>
      <c r="L700" s="553"/>
      <c r="N700" s="24"/>
    </row>
    <row r="701">
      <c r="A701" s="75"/>
      <c r="B701" s="75"/>
      <c r="C701" s="553"/>
      <c r="D701" s="554"/>
      <c r="E701" s="312"/>
      <c r="F701" s="312"/>
      <c r="H701" s="312"/>
      <c r="I701" s="312"/>
      <c r="J701" s="555"/>
      <c r="L701" s="553"/>
      <c r="N701" s="24"/>
    </row>
    <row r="702">
      <c r="A702" s="75"/>
      <c r="B702" s="75"/>
      <c r="C702" s="553"/>
      <c r="D702" s="554"/>
      <c r="E702" s="312"/>
      <c r="F702" s="312"/>
      <c r="H702" s="312"/>
      <c r="I702" s="312"/>
      <c r="J702" s="555"/>
      <c r="L702" s="553"/>
      <c r="N702" s="24"/>
    </row>
    <row r="703">
      <c r="A703" s="75"/>
      <c r="B703" s="75"/>
      <c r="C703" s="553"/>
      <c r="D703" s="554"/>
      <c r="E703" s="312"/>
      <c r="F703" s="312"/>
      <c r="H703" s="312"/>
      <c r="I703" s="312"/>
      <c r="J703" s="555"/>
      <c r="L703" s="553"/>
      <c r="N703" s="24"/>
    </row>
    <row r="704">
      <c r="A704" s="75"/>
      <c r="B704" s="75"/>
      <c r="C704" s="553"/>
      <c r="D704" s="554"/>
      <c r="E704" s="312"/>
      <c r="F704" s="312"/>
      <c r="H704" s="312"/>
      <c r="I704" s="312"/>
      <c r="J704" s="555"/>
      <c r="L704" s="553"/>
      <c r="N704" s="24"/>
    </row>
    <row r="705">
      <c r="A705" s="75"/>
      <c r="B705" s="75"/>
      <c r="C705" s="553"/>
      <c r="D705" s="554"/>
      <c r="E705" s="312"/>
      <c r="F705" s="312"/>
      <c r="H705" s="312"/>
      <c r="I705" s="312"/>
      <c r="J705" s="555"/>
      <c r="L705" s="553"/>
      <c r="N705" s="24"/>
    </row>
    <row r="706">
      <c r="A706" s="75"/>
      <c r="B706" s="75"/>
      <c r="C706" s="553"/>
      <c r="D706" s="554"/>
      <c r="E706" s="312"/>
      <c r="F706" s="312"/>
      <c r="H706" s="312"/>
      <c r="I706" s="312"/>
      <c r="J706" s="555"/>
      <c r="L706" s="553"/>
      <c r="N706" s="24"/>
    </row>
    <row r="707">
      <c r="A707" s="75"/>
      <c r="B707" s="75"/>
      <c r="C707" s="553"/>
      <c r="D707" s="554"/>
      <c r="E707" s="312"/>
      <c r="F707" s="312"/>
      <c r="H707" s="312"/>
      <c r="I707" s="312"/>
      <c r="J707" s="555"/>
      <c r="L707" s="553"/>
      <c r="N707" s="24"/>
    </row>
    <row r="708">
      <c r="A708" s="75"/>
      <c r="B708" s="75"/>
      <c r="C708" s="553"/>
      <c r="D708" s="554"/>
      <c r="E708" s="312"/>
      <c r="F708" s="312"/>
      <c r="H708" s="312"/>
      <c r="I708" s="312"/>
      <c r="J708" s="555"/>
      <c r="L708" s="553"/>
      <c r="N708" s="24"/>
    </row>
    <row r="709">
      <c r="A709" s="75"/>
      <c r="B709" s="75"/>
      <c r="C709" s="553"/>
      <c r="D709" s="554"/>
      <c r="E709" s="312"/>
      <c r="F709" s="312"/>
      <c r="H709" s="312"/>
      <c r="I709" s="312"/>
      <c r="J709" s="555"/>
      <c r="L709" s="553"/>
      <c r="N709" s="24"/>
    </row>
    <row r="710">
      <c r="A710" s="75"/>
      <c r="B710" s="75"/>
      <c r="C710" s="553"/>
      <c r="D710" s="554"/>
      <c r="E710" s="312"/>
      <c r="F710" s="312"/>
      <c r="H710" s="312"/>
      <c r="I710" s="312"/>
      <c r="J710" s="555"/>
      <c r="L710" s="553"/>
      <c r="N710" s="24"/>
    </row>
    <row r="711">
      <c r="A711" s="75"/>
      <c r="B711" s="75"/>
      <c r="C711" s="553"/>
      <c r="D711" s="554"/>
      <c r="E711" s="312"/>
      <c r="F711" s="312"/>
      <c r="H711" s="312"/>
      <c r="I711" s="312"/>
      <c r="J711" s="555"/>
      <c r="L711" s="553"/>
      <c r="N711" s="24"/>
    </row>
    <row r="712">
      <c r="A712" s="75"/>
      <c r="B712" s="75"/>
      <c r="C712" s="553"/>
      <c r="D712" s="554"/>
      <c r="E712" s="312"/>
      <c r="F712" s="312"/>
      <c r="H712" s="312"/>
      <c r="I712" s="312"/>
      <c r="J712" s="555"/>
      <c r="L712" s="553"/>
      <c r="N712" s="24"/>
    </row>
    <row r="713">
      <c r="A713" s="75"/>
      <c r="B713" s="75"/>
      <c r="C713" s="553"/>
      <c r="D713" s="554"/>
      <c r="E713" s="312"/>
      <c r="F713" s="312"/>
      <c r="H713" s="312"/>
      <c r="I713" s="312"/>
      <c r="J713" s="555"/>
      <c r="L713" s="553"/>
      <c r="N713" s="24"/>
    </row>
    <row r="714">
      <c r="A714" s="75"/>
      <c r="B714" s="75"/>
      <c r="C714" s="553"/>
      <c r="D714" s="554"/>
      <c r="E714" s="312"/>
      <c r="F714" s="312"/>
      <c r="H714" s="312"/>
      <c r="I714" s="312"/>
      <c r="J714" s="555"/>
      <c r="L714" s="553"/>
      <c r="N714" s="24"/>
    </row>
    <row r="715">
      <c r="A715" s="75"/>
      <c r="B715" s="75"/>
      <c r="C715" s="553"/>
      <c r="D715" s="554"/>
      <c r="E715" s="312"/>
      <c r="F715" s="312"/>
      <c r="H715" s="312"/>
      <c r="I715" s="312"/>
      <c r="J715" s="555"/>
      <c r="L715" s="553"/>
      <c r="N715" s="24"/>
    </row>
    <row r="716">
      <c r="A716" s="75"/>
      <c r="B716" s="75"/>
      <c r="C716" s="553"/>
      <c r="D716" s="554"/>
      <c r="E716" s="312"/>
      <c r="F716" s="312"/>
      <c r="H716" s="312"/>
      <c r="I716" s="312"/>
      <c r="J716" s="555"/>
      <c r="L716" s="553"/>
      <c r="N716" s="24"/>
    </row>
    <row r="717">
      <c r="A717" s="75"/>
      <c r="B717" s="75"/>
      <c r="C717" s="553"/>
      <c r="D717" s="554"/>
      <c r="E717" s="312"/>
      <c r="F717" s="312"/>
      <c r="H717" s="312"/>
      <c r="I717" s="312"/>
      <c r="J717" s="555"/>
      <c r="L717" s="553"/>
      <c r="N717" s="24"/>
    </row>
    <row r="718">
      <c r="A718" s="75"/>
      <c r="B718" s="75"/>
      <c r="C718" s="553"/>
      <c r="D718" s="554"/>
      <c r="E718" s="312"/>
      <c r="F718" s="312"/>
      <c r="H718" s="312"/>
      <c r="I718" s="312"/>
      <c r="J718" s="555"/>
      <c r="L718" s="553"/>
      <c r="N718" s="24"/>
    </row>
    <row r="719">
      <c r="A719" s="75"/>
      <c r="B719" s="75"/>
      <c r="C719" s="553"/>
      <c r="D719" s="554"/>
      <c r="E719" s="312"/>
      <c r="F719" s="312"/>
      <c r="H719" s="312"/>
      <c r="I719" s="312"/>
      <c r="J719" s="555"/>
      <c r="L719" s="553"/>
      <c r="N719" s="24"/>
    </row>
    <row r="720">
      <c r="A720" s="75"/>
      <c r="B720" s="75"/>
      <c r="C720" s="553"/>
      <c r="D720" s="554"/>
      <c r="E720" s="312"/>
      <c r="F720" s="312"/>
      <c r="H720" s="312"/>
      <c r="I720" s="312"/>
      <c r="J720" s="555"/>
      <c r="L720" s="553"/>
      <c r="N720" s="24"/>
    </row>
    <row r="721">
      <c r="A721" s="75"/>
      <c r="B721" s="75"/>
      <c r="C721" s="553"/>
      <c r="D721" s="554"/>
      <c r="E721" s="312"/>
      <c r="F721" s="312"/>
      <c r="H721" s="312"/>
      <c r="I721" s="312"/>
      <c r="J721" s="555"/>
      <c r="L721" s="553"/>
      <c r="N721" s="24"/>
    </row>
    <row r="722">
      <c r="A722" s="75"/>
      <c r="B722" s="75"/>
      <c r="C722" s="553"/>
      <c r="D722" s="554"/>
      <c r="E722" s="312"/>
      <c r="F722" s="312"/>
      <c r="H722" s="312"/>
      <c r="I722" s="312"/>
      <c r="J722" s="555"/>
      <c r="L722" s="553"/>
      <c r="N722" s="24"/>
    </row>
    <row r="723">
      <c r="A723" s="75"/>
      <c r="B723" s="75"/>
      <c r="C723" s="553"/>
      <c r="D723" s="554"/>
      <c r="E723" s="312"/>
      <c r="F723" s="312"/>
      <c r="H723" s="312"/>
      <c r="I723" s="312"/>
      <c r="J723" s="555"/>
      <c r="L723" s="553"/>
      <c r="N723" s="24"/>
    </row>
    <row r="724">
      <c r="A724" s="75"/>
      <c r="B724" s="75"/>
      <c r="C724" s="553"/>
      <c r="D724" s="554"/>
      <c r="E724" s="312"/>
      <c r="F724" s="312"/>
      <c r="H724" s="312"/>
      <c r="I724" s="312"/>
      <c r="J724" s="555"/>
      <c r="L724" s="553"/>
      <c r="N724" s="24"/>
    </row>
    <row r="725">
      <c r="A725" s="75"/>
      <c r="B725" s="75"/>
      <c r="C725" s="553"/>
      <c r="D725" s="554"/>
      <c r="E725" s="312"/>
      <c r="F725" s="312"/>
      <c r="H725" s="312"/>
      <c r="I725" s="312"/>
      <c r="J725" s="555"/>
      <c r="L725" s="553"/>
      <c r="N725" s="24"/>
    </row>
    <row r="726">
      <c r="A726" s="75"/>
      <c r="B726" s="75"/>
      <c r="C726" s="553"/>
      <c r="D726" s="554"/>
      <c r="E726" s="312"/>
      <c r="F726" s="312"/>
      <c r="H726" s="312"/>
      <c r="I726" s="312"/>
      <c r="J726" s="555"/>
      <c r="L726" s="553"/>
      <c r="N726" s="24"/>
    </row>
    <row r="727">
      <c r="A727" s="75"/>
      <c r="B727" s="75"/>
      <c r="C727" s="553"/>
      <c r="D727" s="554"/>
      <c r="E727" s="312"/>
      <c r="F727" s="312"/>
      <c r="H727" s="312"/>
      <c r="I727" s="312"/>
      <c r="J727" s="555"/>
      <c r="L727" s="553"/>
      <c r="N727" s="24"/>
    </row>
    <row r="728">
      <c r="A728" s="75"/>
      <c r="B728" s="75"/>
      <c r="C728" s="553"/>
      <c r="D728" s="554"/>
      <c r="E728" s="312"/>
      <c r="F728" s="312"/>
      <c r="H728" s="312"/>
      <c r="I728" s="312"/>
      <c r="J728" s="555"/>
      <c r="L728" s="553"/>
      <c r="N728" s="24"/>
    </row>
    <row r="729">
      <c r="A729" s="75"/>
      <c r="B729" s="75"/>
      <c r="C729" s="553"/>
      <c r="D729" s="554"/>
      <c r="E729" s="312"/>
      <c r="F729" s="312"/>
      <c r="H729" s="312"/>
      <c r="I729" s="312"/>
      <c r="J729" s="555"/>
      <c r="L729" s="553"/>
      <c r="N729" s="24"/>
    </row>
    <row r="730">
      <c r="A730" s="75"/>
      <c r="B730" s="75"/>
      <c r="C730" s="553"/>
      <c r="D730" s="554"/>
      <c r="E730" s="312"/>
      <c r="F730" s="312"/>
      <c r="H730" s="312"/>
      <c r="I730" s="312"/>
      <c r="J730" s="555"/>
      <c r="L730" s="553"/>
      <c r="N730" s="24"/>
    </row>
    <row r="731">
      <c r="A731" s="75"/>
      <c r="B731" s="75"/>
      <c r="C731" s="553"/>
      <c r="D731" s="554"/>
      <c r="E731" s="312"/>
      <c r="F731" s="312"/>
      <c r="H731" s="312"/>
      <c r="I731" s="312"/>
      <c r="J731" s="555"/>
      <c r="L731" s="553"/>
      <c r="N731" s="24"/>
    </row>
    <row r="732">
      <c r="A732" s="75"/>
      <c r="B732" s="75"/>
      <c r="C732" s="553"/>
      <c r="D732" s="554"/>
      <c r="E732" s="312"/>
      <c r="F732" s="312"/>
      <c r="H732" s="312"/>
      <c r="I732" s="312"/>
      <c r="J732" s="555"/>
      <c r="L732" s="553"/>
      <c r="N732" s="24"/>
    </row>
    <row r="733">
      <c r="A733" s="75"/>
      <c r="B733" s="75"/>
      <c r="C733" s="553"/>
      <c r="D733" s="554"/>
      <c r="E733" s="312"/>
      <c r="F733" s="312"/>
      <c r="H733" s="312"/>
      <c r="I733" s="312"/>
      <c r="J733" s="555"/>
      <c r="L733" s="553"/>
      <c r="N733" s="24"/>
    </row>
    <row r="734">
      <c r="A734" s="75"/>
      <c r="B734" s="75"/>
      <c r="C734" s="553"/>
      <c r="D734" s="554"/>
      <c r="E734" s="312"/>
      <c r="F734" s="312"/>
      <c r="H734" s="312"/>
      <c r="I734" s="312"/>
      <c r="J734" s="555"/>
      <c r="L734" s="553"/>
      <c r="N734" s="24"/>
    </row>
    <row r="735">
      <c r="A735" s="75"/>
      <c r="B735" s="75"/>
      <c r="C735" s="553"/>
      <c r="D735" s="554"/>
      <c r="E735" s="312"/>
      <c r="F735" s="312"/>
      <c r="H735" s="312"/>
      <c r="I735" s="312"/>
      <c r="J735" s="555"/>
      <c r="L735" s="553"/>
      <c r="N735" s="24"/>
    </row>
    <row r="736">
      <c r="A736" s="75"/>
      <c r="B736" s="75"/>
      <c r="C736" s="553"/>
      <c r="D736" s="554"/>
      <c r="E736" s="312"/>
      <c r="F736" s="312"/>
      <c r="H736" s="312"/>
      <c r="I736" s="312"/>
      <c r="J736" s="555"/>
      <c r="L736" s="553"/>
      <c r="N736" s="24"/>
    </row>
    <row r="737">
      <c r="A737" s="75"/>
      <c r="B737" s="75"/>
      <c r="C737" s="553"/>
      <c r="D737" s="554"/>
      <c r="E737" s="312"/>
      <c r="F737" s="312"/>
      <c r="H737" s="312"/>
      <c r="I737" s="312"/>
      <c r="J737" s="555"/>
      <c r="L737" s="553"/>
      <c r="N737" s="24"/>
    </row>
    <row r="738">
      <c r="A738" s="75"/>
      <c r="B738" s="75"/>
      <c r="C738" s="553"/>
      <c r="D738" s="554"/>
      <c r="E738" s="312"/>
      <c r="F738" s="312"/>
      <c r="H738" s="312"/>
      <c r="I738" s="312"/>
      <c r="J738" s="555"/>
      <c r="L738" s="553"/>
      <c r="N738" s="24"/>
    </row>
    <row r="739">
      <c r="A739" s="75"/>
      <c r="B739" s="75"/>
      <c r="C739" s="553"/>
      <c r="D739" s="554"/>
      <c r="E739" s="312"/>
      <c r="F739" s="312"/>
      <c r="H739" s="312"/>
      <c r="I739" s="312"/>
      <c r="J739" s="555"/>
      <c r="L739" s="553"/>
      <c r="N739" s="24"/>
    </row>
    <row r="740">
      <c r="A740" s="75"/>
      <c r="B740" s="75"/>
      <c r="C740" s="553"/>
      <c r="D740" s="554"/>
      <c r="E740" s="312"/>
      <c r="F740" s="312"/>
      <c r="H740" s="312"/>
      <c r="I740" s="312"/>
      <c r="J740" s="555"/>
      <c r="L740" s="553"/>
      <c r="N740" s="24"/>
    </row>
    <row r="741">
      <c r="A741" s="75"/>
      <c r="B741" s="75"/>
      <c r="C741" s="553"/>
      <c r="D741" s="554"/>
      <c r="E741" s="312"/>
      <c r="F741" s="312"/>
      <c r="H741" s="312"/>
      <c r="I741" s="312"/>
      <c r="J741" s="555"/>
      <c r="L741" s="553"/>
      <c r="N741" s="24"/>
    </row>
    <row r="742">
      <c r="A742" s="75"/>
      <c r="B742" s="75"/>
      <c r="C742" s="553"/>
      <c r="D742" s="554"/>
      <c r="E742" s="312"/>
      <c r="F742" s="312"/>
      <c r="H742" s="312"/>
      <c r="I742" s="312"/>
      <c r="J742" s="555"/>
      <c r="L742" s="553"/>
      <c r="N742" s="24"/>
    </row>
    <row r="743">
      <c r="A743" s="75"/>
      <c r="B743" s="75"/>
      <c r="C743" s="553"/>
      <c r="D743" s="554"/>
      <c r="E743" s="312"/>
      <c r="F743" s="312"/>
      <c r="H743" s="312"/>
      <c r="I743" s="312"/>
      <c r="J743" s="555"/>
      <c r="L743" s="553"/>
      <c r="N743" s="24"/>
    </row>
    <row r="744">
      <c r="A744" s="75"/>
      <c r="B744" s="75"/>
      <c r="C744" s="553"/>
      <c r="D744" s="554"/>
      <c r="E744" s="312"/>
      <c r="F744" s="312"/>
      <c r="H744" s="312"/>
      <c r="I744" s="312"/>
      <c r="J744" s="555"/>
      <c r="L744" s="553"/>
      <c r="N744" s="24"/>
    </row>
    <row r="745">
      <c r="A745" s="75"/>
      <c r="B745" s="75"/>
      <c r="C745" s="553"/>
      <c r="D745" s="554"/>
      <c r="E745" s="312"/>
      <c r="F745" s="312"/>
      <c r="H745" s="312"/>
      <c r="I745" s="312"/>
      <c r="J745" s="555"/>
      <c r="L745" s="553"/>
      <c r="N745" s="24"/>
    </row>
    <row r="746">
      <c r="A746" s="75"/>
      <c r="B746" s="75"/>
      <c r="C746" s="553"/>
      <c r="D746" s="554"/>
      <c r="E746" s="312"/>
      <c r="F746" s="312"/>
      <c r="H746" s="312"/>
      <c r="I746" s="312"/>
      <c r="J746" s="555"/>
      <c r="L746" s="553"/>
      <c r="N746" s="24"/>
    </row>
    <row r="747">
      <c r="A747" s="75"/>
      <c r="B747" s="75"/>
      <c r="C747" s="553"/>
      <c r="D747" s="554"/>
      <c r="E747" s="312"/>
      <c r="F747" s="312"/>
      <c r="H747" s="312"/>
      <c r="I747" s="312"/>
      <c r="J747" s="555"/>
      <c r="L747" s="553"/>
      <c r="N747" s="24"/>
    </row>
    <row r="748">
      <c r="A748" s="75"/>
      <c r="B748" s="75"/>
      <c r="C748" s="553"/>
      <c r="D748" s="554"/>
      <c r="E748" s="312"/>
      <c r="F748" s="312"/>
      <c r="H748" s="312"/>
      <c r="I748" s="312"/>
      <c r="J748" s="555"/>
      <c r="L748" s="553"/>
      <c r="N748" s="24"/>
    </row>
    <row r="749">
      <c r="A749" s="75"/>
      <c r="B749" s="75"/>
      <c r="C749" s="553"/>
      <c r="D749" s="554"/>
      <c r="E749" s="312"/>
      <c r="F749" s="312"/>
      <c r="H749" s="312"/>
      <c r="I749" s="312"/>
      <c r="J749" s="555"/>
      <c r="L749" s="553"/>
      <c r="N749" s="24"/>
    </row>
    <row r="750">
      <c r="A750" s="75"/>
      <c r="B750" s="75"/>
      <c r="C750" s="553"/>
      <c r="D750" s="554"/>
      <c r="E750" s="312"/>
      <c r="F750" s="312"/>
      <c r="H750" s="312"/>
      <c r="I750" s="312"/>
      <c r="J750" s="555"/>
      <c r="L750" s="553"/>
      <c r="N750" s="24"/>
    </row>
    <row r="751">
      <c r="A751" s="75"/>
      <c r="B751" s="75"/>
      <c r="C751" s="553"/>
      <c r="D751" s="554"/>
      <c r="E751" s="312"/>
      <c r="F751" s="312"/>
      <c r="H751" s="312"/>
      <c r="I751" s="312"/>
      <c r="J751" s="555"/>
      <c r="L751" s="553"/>
      <c r="N751" s="24"/>
    </row>
    <row r="752">
      <c r="A752" s="75"/>
      <c r="B752" s="75"/>
      <c r="C752" s="553"/>
      <c r="D752" s="554"/>
      <c r="E752" s="312"/>
      <c r="F752" s="312"/>
      <c r="H752" s="312"/>
      <c r="I752" s="312"/>
      <c r="J752" s="555"/>
      <c r="L752" s="553"/>
      <c r="N752" s="24"/>
    </row>
    <row r="753">
      <c r="A753" s="75"/>
      <c r="B753" s="75"/>
      <c r="C753" s="553"/>
      <c r="D753" s="554"/>
      <c r="E753" s="312"/>
      <c r="F753" s="312"/>
      <c r="H753" s="312"/>
      <c r="I753" s="312"/>
      <c r="J753" s="555"/>
      <c r="L753" s="553"/>
      <c r="N753" s="24"/>
    </row>
    <row r="754">
      <c r="A754" s="75"/>
      <c r="B754" s="75"/>
      <c r="C754" s="553"/>
      <c r="D754" s="554"/>
      <c r="E754" s="312"/>
      <c r="F754" s="312"/>
      <c r="H754" s="312"/>
      <c r="I754" s="312"/>
      <c r="J754" s="555"/>
      <c r="L754" s="553"/>
      <c r="N754" s="24"/>
    </row>
    <row r="755">
      <c r="A755" s="75"/>
      <c r="B755" s="75"/>
      <c r="C755" s="553"/>
      <c r="D755" s="554"/>
      <c r="E755" s="312"/>
      <c r="F755" s="312"/>
      <c r="H755" s="312"/>
      <c r="I755" s="312"/>
      <c r="J755" s="555"/>
      <c r="L755" s="553"/>
      <c r="N755" s="24"/>
    </row>
    <row r="756">
      <c r="A756" s="75"/>
      <c r="B756" s="75"/>
      <c r="C756" s="553"/>
      <c r="D756" s="554"/>
      <c r="E756" s="312"/>
      <c r="F756" s="312"/>
      <c r="H756" s="312"/>
      <c r="I756" s="312"/>
      <c r="J756" s="555"/>
      <c r="L756" s="553"/>
      <c r="N756" s="24"/>
    </row>
    <row r="757">
      <c r="A757" s="75"/>
      <c r="B757" s="75"/>
      <c r="C757" s="553"/>
      <c r="D757" s="554"/>
      <c r="E757" s="312"/>
      <c r="F757" s="312"/>
      <c r="H757" s="312"/>
      <c r="I757" s="312"/>
      <c r="J757" s="555"/>
      <c r="L757" s="553"/>
      <c r="N757" s="24"/>
    </row>
    <row r="758">
      <c r="A758" s="75"/>
      <c r="B758" s="75"/>
      <c r="C758" s="553"/>
      <c r="D758" s="554"/>
      <c r="E758" s="312"/>
      <c r="F758" s="312"/>
      <c r="H758" s="312"/>
      <c r="I758" s="312"/>
      <c r="J758" s="555"/>
      <c r="L758" s="553"/>
      <c r="N758" s="24"/>
    </row>
    <row r="759">
      <c r="A759" s="75"/>
      <c r="B759" s="75"/>
      <c r="C759" s="553"/>
      <c r="D759" s="554"/>
      <c r="E759" s="312"/>
      <c r="F759" s="312"/>
      <c r="H759" s="312"/>
      <c r="I759" s="312"/>
      <c r="J759" s="555"/>
      <c r="L759" s="553"/>
      <c r="N759" s="24"/>
    </row>
    <row r="760">
      <c r="A760" s="75"/>
      <c r="B760" s="75"/>
      <c r="C760" s="553"/>
      <c r="D760" s="554"/>
      <c r="E760" s="312"/>
      <c r="F760" s="312"/>
      <c r="H760" s="312"/>
      <c r="I760" s="312"/>
      <c r="J760" s="555"/>
      <c r="L760" s="553"/>
      <c r="N760" s="24"/>
    </row>
    <row r="761">
      <c r="A761" s="75"/>
      <c r="B761" s="75"/>
      <c r="C761" s="553"/>
      <c r="D761" s="554"/>
      <c r="E761" s="312"/>
      <c r="F761" s="312"/>
      <c r="H761" s="312"/>
      <c r="I761" s="312"/>
      <c r="J761" s="555"/>
      <c r="L761" s="553"/>
      <c r="N761" s="24"/>
    </row>
    <row r="762">
      <c r="A762" s="75"/>
      <c r="B762" s="75"/>
      <c r="C762" s="553"/>
      <c r="D762" s="554"/>
      <c r="E762" s="312"/>
      <c r="F762" s="312"/>
      <c r="H762" s="312"/>
      <c r="I762" s="312"/>
      <c r="J762" s="555"/>
      <c r="L762" s="553"/>
      <c r="N762" s="24"/>
    </row>
    <row r="763">
      <c r="A763" s="75"/>
      <c r="B763" s="75"/>
      <c r="C763" s="553"/>
      <c r="D763" s="554"/>
      <c r="E763" s="312"/>
      <c r="F763" s="312"/>
      <c r="H763" s="312"/>
      <c r="I763" s="312"/>
      <c r="J763" s="555"/>
      <c r="L763" s="553"/>
      <c r="N763" s="24"/>
    </row>
    <row r="764">
      <c r="A764" s="75"/>
      <c r="B764" s="75"/>
      <c r="C764" s="553"/>
      <c r="D764" s="554"/>
      <c r="E764" s="312"/>
      <c r="F764" s="312"/>
      <c r="H764" s="312"/>
      <c r="I764" s="312"/>
      <c r="J764" s="555"/>
      <c r="L764" s="553"/>
      <c r="N764" s="24"/>
    </row>
    <row r="765">
      <c r="A765" s="75"/>
      <c r="B765" s="75"/>
      <c r="C765" s="553"/>
      <c r="D765" s="554"/>
      <c r="E765" s="312"/>
      <c r="F765" s="312"/>
      <c r="H765" s="312"/>
      <c r="I765" s="312"/>
      <c r="J765" s="555"/>
      <c r="L765" s="553"/>
      <c r="N765" s="24"/>
    </row>
    <row r="766">
      <c r="A766" s="75"/>
      <c r="B766" s="75"/>
      <c r="C766" s="553"/>
      <c r="D766" s="554"/>
      <c r="E766" s="312"/>
      <c r="F766" s="312"/>
      <c r="H766" s="312"/>
      <c r="I766" s="312"/>
      <c r="J766" s="555"/>
      <c r="L766" s="553"/>
      <c r="N766" s="24"/>
    </row>
    <row r="767">
      <c r="A767" s="75"/>
      <c r="B767" s="75"/>
      <c r="C767" s="553"/>
      <c r="D767" s="554"/>
      <c r="E767" s="312"/>
      <c r="F767" s="312"/>
      <c r="H767" s="312"/>
      <c r="I767" s="312"/>
      <c r="J767" s="555"/>
      <c r="L767" s="553"/>
      <c r="N767" s="24"/>
    </row>
    <row r="768">
      <c r="A768" s="75"/>
      <c r="B768" s="75"/>
      <c r="C768" s="553"/>
      <c r="D768" s="554"/>
      <c r="E768" s="312"/>
      <c r="F768" s="312"/>
      <c r="H768" s="312"/>
      <c r="I768" s="312"/>
      <c r="J768" s="555"/>
      <c r="L768" s="553"/>
      <c r="N768" s="24"/>
    </row>
    <row r="769">
      <c r="A769" s="75"/>
      <c r="B769" s="75"/>
      <c r="C769" s="553"/>
      <c r="D769" s="554"/>
      <c r="E769" s="312"/>
      <c r="F769" s="312"/>
      <c r="H769" s="312"/>
      <c r="I769" s="312"/>
      <c r="J769" s="555"/>
      <c r="L769" s="553"/>
      <c r="N769" s="24"/>
    </row>
    <row r="770">
      <c r="A770" s="75"/>
      <c r="B770" s="75"/>
      <c r="C770" s="553"/>
      <c r="D770" s="554"/>
      <c r="E770" s="312"/>
      <c r="F770" s="312"/>
      <c r="H770" s="312"/>
      <c r="I770" s="312"/>
      <c r="J770" s="555"/>
      <c r="L770" s="553"/>
      <c r="N770" s="24"/>
    </row>
    <row r="771">
      <c r="A771" s="75"/>
      <c r="B771" s="75"/>
      <c r="C771" s="553"/>
      <c r="D771" s="554"/>
      <c r="E771" s="312"/>
      <c r="F771" s="312"/>
      <c r="H771" s="312"/>
      <c r="I771" s="312"/>
      <c r="J771" s="555"/>
      <c r="L771" s="553"/>
      <c r="N771" s="24"/>
    </row>
    <row r="772">
      <c r="A772" s="75"/>
      <c r="B772" s="75"/>
      <c r="C772" s="553"/>
      <c r="D772" s="554"/>
      <c r="E772" s="312"/>
      <c r="F772" s="312"/>
      <c r="H772" s="312"/>
      <c r="I772" s="312"/>
      <c r="J772" s="555"/>
      <c r="L772" s="553"/>
      <c r="N772" s="24"/>
    </row>
    <row r="773">
      <c r="A773" s="75"/>
      <c r="B773" s="75"/>
      <c r="C773" s="553"/>
      <c r="D773" s="554"/>
      <c r="E773" s="312"/>
      <c r="F773" s="312"/>
      <c r="H773" s="312"/>
      <c r="I773" s="312"/>
      <c r="J773" s="555"/>
      <c r="L773" s="553"/>
      <c r="N773" s="24"/>
    </row>
    <row r="774">
      <c r="A774" s="75"/>
      <c r="B774" s="75"/>
      <c r="C774" s="553"/>
      <c r="D774" s="554"/>
      <c r="E774" s="312"/>
      <c r="F774" s="312"/>
      <c r="H774" s="312"/>
      <c r="I774" s="312"/>
      <c r="J774" s="555"/>
      <c r="L774" s="553"/>
      <c r="N774" s="24"/>
    </row>
    <row r="775">
      <c r="A775" s="75"/>
      <c r="B775" s="75"/>
      <c r="C775" s="553"/>
      <c r="D775" s="554"/>
      <c r="E775" s="312"/>
      <c r="F775" s="312"/>
      <c r="H775" s="312"/>
      <c r="I775" s="312"/>
      <c r="J775" s="555"/>
      <c r="L775" s="553"/>
      <c r="N775" s="24"/>
    </row>
    <row r="776">
      <c r="A776" s="75"/>
      <c r="B776" s="75"/>
      <c r="C776" s="553"/>
      <c r="D776" s="554"/>
      <c r="E776" s="312"/>
      <c r="F776" s="312"/>
      <c r="H776" s="312"/>
      <c r="I776" s="312"/>
      <c r="J776" s="555"/>
      <c r="L776" s="553"/>
      <c r="N776" s="24"/>
    </row>
    <row r="777">
      <c r="A777" s="75"/>
      <c r="B777" s="75"/>
      <c r="C777" s="553"/>
      <c r="D777" s="554"/>
      <c r="E777" s="312"/>
      <c r="F777" s="312"/>
      <c r="H777" s="312"/>
      <c r="I777" s="312"/>
      <c r="J777" s="555"/>
      <c r="L777" s="553"/>
      <c r="N777" s="24"/>
    </row>
    <row r="778">
      <c r="A778" s="75"/>
      <c r="B778" s="75"/>
      <c r="C778" s="553"/>
      <c r="D778" s="554"/>
      <c r="E778" s="312"/>
      <c r="F778" s="312"/>
      <c r="H778" s="312"/>
      <c r="I778" s="312"/>
      <c r="J778" s="555"/>
      <c r="L778" s="553"/>
      <c r="N778" s="24"/>
    </row>
    <row r="779">
      <c r="A779" s="75"/>
      <c r="B779" s="75"/>
      <c r="C779" s="553"/>
      <c r="D779" s="554"/>
      <c r="E779" s="312"/>
      <c r="F779" s="312"/>
      <c r="H779" s="312"/>
      <c r="I779" s="312"/>
      <c r="J779" s="555"/>
      <c r="L779" s="553"/>
      <c r="N779" s="24"/>
    </row>
    <row r="780">
      <c r="A780" s="75"/>
      <c r="B780" s="75"/>
      <c r="C780" s="553"/>
      <c r="D780" s="554"/>
      <c r="E780" s="312"/>
      <c r="F780" s="312"/>
      <c r="H780" s="312"/>
      <c r="I780" s="312"/>
      <c r="J780" s="555"/>
      <c r="L780" s="553"/>
      <c r="N780" s="24"/>
    </row>
    <row r="781">
      <c r="A781" s="75"/>
      <c r="B781" s="75"/>
      <c r="C781" s="553"/>
      <c r="D781" s="554"/>
      <c r="E781" s="312"/>
      <c r="F781" s="312"/>
      <c r="H781" s="312"/>
      <c r="I781" s="312"/>
      <c r="J781" s="555"/>
      <c r="L781" s="553"/>
      <c r="N781" s="24"/>
    </row>
    <row r="782">
      <c r="A782" s="75"/>
      <c r="B782" s="75"/>
      <c r="C782" s="553"/>
      <c r="D782" s="554"/>
      <c r="E782" s="312"/>
      <c r="F782" s="312"/>
      <c r="H782" s="312"/>
      <c r="I782" s="312"/>
      <c r="J782" s="555"/>
      <c r="L782" s="553"/>
      <c r="N782" s="24"/>
    </row>
    <row r="783">
      <c r="A783" s="75"/>
      <c r="B783" s="75"/>
      <c r="C783" s="553"/>
      <c r="D783" s="554"/>
      <c r="E783" s="312"/>
      <c r="F783" s="312"/>
      <c r="H783" s="312"/>
      <c r="I783" s="312"/>
      <c r="J783" s="555"/>
      <c r="L783" s="553"/>
      <c r="N783" s="24"/>
    </row>
    <row r="784">
      <c r="A784" s="75"/>
      <c r="B784" s="75"/>
      <c r="C784" s="553"/>
      <c r="D784" s="554"/>
      <c r="E784" s="312"/>
      <c r="F784" s="312"/>
      <c r="H784" s="312"/>
      <c r="I784" s="312"/>
      <c r="J784" s="555"/>
      <c r="L784" s="553"/>
      <c r="N784" s="24"/>
    </row>
    <row r="785">
      <c r="A785" s="75"/>
      <c r="B785" s="75"/>
      <c r="C785" s="553"/>
      <c r="D785" s="554"/>
      <c r="E785" s="312"/>
      <c r="F785" s="312"/>
      <c r="H785" s="312"/>
      <c r="I785" s="312"/>
      <c r="J785" s="555"/>
      <c r="L785" s="553"/>
      <c r="N785" s="24"/>
    </row>
    <row r="786">
      <c r="A786" s="75"/>
      <c r="B786" s="75"/>
      <c r="C786" s="553"/>
      <c r="D786" s="554"/>
      <c r="E786" s="312"/>
      <c r="F786" s="312"/>
      <c r="H786" s="312"/>
      <c r="I786" s="312"/>
      <c r="J786" s="555"/>
      <c r="L786" s="553"/>
      <c r="N786" s="24"/>
    </row>
    <row r="787">
      <c r="A787" s="75"/>
      <c r="B787" s="75"/>
      <c r="C787" s="553"/>
      <c r="D787" s="554"/>
      <c r="E787" s="312"/>
      <c r="F787" s="312"/>
      <c r="H787" s="312"/>
      <c r="I787" s="312"/>
      <c r="J787" s="555"/>
      <c r="L787" s="553"/>
      <c r="N787" s="24"/>
    </row>
    <row r="788">
      <c r="A788" s="75"/>
      <c r="B788" s="75"/>
      <c r="C788" s="553"/>
      <c r="D788" s="554"/>
      <c r="E788" s="312"/>
      <c r="F788" s="312"/>
      <c r="H788" s="312"/>
      <c r="I788" s="312"/>
      <c r="J788" s="555"/>
      <c r="L788" s="553"/>
      <c r="N788" s="24"/>
    </row>
    <row r="789">
      <c r="A789" s="75"/>
      <c r="B789" s="75"/>
      <c r="C789" s="553"/>
      <c r="D789" s="554"/>
      <c r="E789" s="312"/>
      <c r="F789" s="312"/>
      <c r="H789" s="312"/>
      <c r="I789" s="312"/>
      <c r="J789" s="555"/>
      <c r="L789" s="553"/>
      <c r="N789" s="24"/>
    </row>
    <row r="790">
      <c r="A790" s="75"/>
      <c r="B790" s="75"/>
      <c r="C790" s="553"/>
      <c r="D790" s="554"/>
      <c r="E790" s="312"/>
      <c r="F790" s="312"/>
      <c r="H790" s="312"/>
      <c r="I790" s="312"/>
      <c r="J790" s="555"/>
      <c r="L790" s="553"/>
      <c r="N790" s="24"/>
    </row>
    <row r="791">
      <c r="A791" s="75"/>
      <c r="B791" s="75"/>
      <c r="C791" s="553"/>
      <c r="D791" s="554"/>
      <c r="E791" s="312"/>
      <c r="F791" s="312"/>
      <c r="H791" s="312"/>
      <c r="I791" s="312"/>
      <c r="J791" s="555"/>
      <c r="L791" s="553"/>
      <c r="N791" s="24"/>
    </row>
    <row r="792">
      <c r="A792" s="75"/>
      <c r="B792" s="75"/>
      <c r="C792" s="553"/>
      <c r="D792" s="554"/>
      <c r="E792" s="312"/>
      <c r="F792" s="312"/>
      <c r="H792" s="312"/>
      <c r="I792" s="312"/>
      <c r="J792" s="555"/>
      <c r="L792" s="553"/>
      <c r="N792" s="24"/>
    </row>
    <row r="793">
      <c r="A793" s="75"/>
      <c r="B793" s="75"/>
      <c r="C793" s="553"/>
      <c r="D793" s="554"/>
      <c r="E793" s="312"/>
      <c r="F793" s="312"/>
      <c r="H793" s="312"/>
      <c r="I793" s="312"/>
      <c r="J793" s="555"/>
      <c r="L793" s="553"/>
      <c r="N793" s="24"/>
    </row>
    <row r="794">
      <c r="A794" s="75"/>
      <c r="B794" s="75"/>
      <c r="C794" s="553"/>
      <c r="D794" s="554"/>
      <c r="E794" s="312"/>
      <c r="F794" s="312"/>
      <c r="H794" s="312"/>
      <c r="I794" s="312"/>
      <c r="J794" s="555"/>
      <c r="L794" s="553"/>
      <c r="N794" s="24"/>
    </row>
    <row r="795">
      <c r="A795" s="75"/>
      <c r="B795" s="75"/>
      <c r="C795" s="553"/>
      <c r="D795" s="554"/>
      <c r="E795" s="312"/>
      <c r="F795" s="312"/>
      <c r="H795" s="312"/>
      <c r="I795" s="312"/>
      <c r="J795" s="555"/>
      <c r="L795" s="553"/>
      <c r="N795" s="24"/>
    </row>
    <row r="796">
      <c r="A796" s="75"/>
      <c r="B796" s="75"/>
      <c r="C796" s="553"/>
      <c r="D796" s="554"/>
      <c r="E796" s="312"/>
      <c r="F796" s="312"/>
      <c r="H796" s="312"/>
      <c r="I796" s="312"/>
      <c r="J796" s="555"/>
      <c r="L796" s="553"/>
      <c r="N796" s="24"/>
    </row>
    <row r="797">
      <c r="A797" s="75"/>
      <c r="B797" s="75"/>
      <c r="C797" s="553"/>
      <c r="D797" s="554"/>
      <c r="E797" s="312"/>
      <c r="F797" s="312"/>
      <c r="H797" s="312"/>
      <c r="I797" s="312"/>
      <c r="J797" s="555"/>
      <c r="L797" s="553"/>
      <c r="N797" s="24"/>
    </row>
    <row r="798">
      <c r="A798" s="75"/>
      <c r="B798" s="75"/>
      <c r="C798" s="553"/>
      <c r="D798" s="554"/>
      <c r="E798" s="312"/>
      <c r="F798" s="312"/>
      <c r="H798" s="312"/>
      <c r="I798" s="312"/>
      <c r="J798" s="555"/>
      <c r="L798" s="553"/>
      <c r="N798" s="24"/>
    </row>
    <row r="799">
      <c r="A799" s="75"/>
      <c r="B799" s="75"/>
      <c r="C799" s="553"/>
      <c r="D799" s="554"/>
      <c r="E799" s="312"/>
      <c r="F799" s="312"/>
      <c r="H799" s="312"/>
      <c r="I799" s="312"/>
      <c r="J799" s="555"/>
      <c r="L799" s="553"/>
      <c r="N799" s="24"/>
    </row>
    <row r="800">
      <c r="A800" s="75"/>
      <c r="B800" s="75"/>
      <c r="C800" s="553"/>
      <c r="D800" s="554"/>
      <c r="E800" s="312"/>
      <c r="F800" s="312"/>
      <c r="H800" s="312"/>
      <c r="I800" s="312"/>
      <c r="J800" s="555"/>
      <c r="L800" s="553"/>
      <c r="N800" s="24"/>
    </row>
    <row r="801">
      <c r="A801" s="75"/>
      <c r="B801" s="75"/>
      <c r="C801" s="553"/>
      <c r="D801" s="554"/>
      <c r="E801" s="312"/>
      <c r="F801" s="312"/>
      <c r="H801" s="312"/>
      <c r="I801" s="312"/>
      <c r="J801" s="555"/>
      <c r="L801" s="553"/>
      <c r="N801" s="24"/>
    </row>
    <row r="802">
      <c r="A802" s="75"/>
      <c r="B802" s="75"/>
      <c r="C802" s="553"/>
      <c r="D802" s="554"/>
      <c r="E802" s="312"/>
      <c r="F802" s="312"/>
      <c r="H802" s="312"/>
      <c r="I802" s="312"/>
      <c r="J802" s="555"/>
      <c r="L802" s="553"/>
      <c r="N802" s="24"/>
    </row>
    <row r="803">
      <c r="A803" s="75"/>
      <c r="B803" s="75"/>
      <c r="C803" s="553"/>
      <c r="D803" s="554"/>
      <c r="E803" s="312"/>
      <c r="F803" s="312"/>
      <c r="H803" s="312"/>
      <c r="I803" s="312"/>
      <c r="J803" s="555"/>
      <c r="L803" s="553"/>
      <c r="N803" s="24"/>
    </row>
    <row r="804">
      <c r="A804" s="75"/>
      <c r="B804" s="75"/>
      <c r="C804" s="553"/>
      <c r="D804" s="554"/>
      <c r="E804" s="312"/>
      <c r="F804" s="312"/>
      <c r="H804" s="312"/>
      <c r="I804" s="312"/>
      <c r="J804" s="555"/>
      <c r="L804" s="553"/>
      <c r="N804" s="24"/>
    </row>
    <row r="805">
      <c r="A805" s="75"/>
      <c r="B805" s="75"/>
      <c r="C805" s="553"/>
      <c r="D805" s="554"/>
      <c r="E805" s="312"/>
      <c r="F805" s="312"/>
      <c r="H805" s="312"/>
      <c r="I805" s="312"/>
      <c r="J805" s="555"/>
      <c r="L805" s="553"/>
      <c r="N805" s="24"/>
    </row>
    <row r="806">
      <c r="A806" s="75"/>
      <c r="B806" s="75"/>
      <c r="C806" s="553"/>
      <c r="D806" s="554"/>
      <c r="E806" s="312"/>
      <c r="F806" s="312"/>
      <c r="H806" s="312"/>
      <c r="I806" s="312"/>
      <c r="J806" s="555"/>
      <c r="L806" s="553"/>
      <c r="N806" s="24"/>
    </row>
    <row r="807">
      <c r="A807" s="75"/>
      <c r="B807" s="75"/>
      <c r="C807" s="553"/>
      <c r="D807" s="554"/>
      <c r="E807" s="312"/>
      <c r="F807" s="312"/>
      <c r="H807" s="312"/>
      <c r="I807" s="312"/>
      <c r="J807" s="555"/>
      <c r="L807" s="553"/>
      <c r="N807" s="24"/>
    </row>
    <row r="808">
      <c r="A808" s="75"/>
      <c r="B808" s="75"/>
      <c r="C808" s="553"/>
      <c r="D808" s="554"/>
      <c r="E808" s="312"/>
      <c r="F808" s="312"/>
      <c r="H808" s="312"/>
      <c r="I808" s="312"/>
      <c r="J808" s="555"/>
      <c r="L808" s="553"/>
      <c r="N808" s="24"/>
    </row>
    <row r="809">
      <c r="A809" s="75"/>
      <c r="B809" s="75"/>
      <c r="C809" s="553"/>
      <c r="D809" s="554"/>
      <c r="E809" s="312"/>
      <c r="F809" s="312"/>
      <c r="H809" s="312"/>
      <c r="I809" s="312"/>
      <c r="J809" s="555"/>
      <c r="L809" s="553"/>
      <c r="N809" s="24"/>
    </row>
    <row r="810">
      <c r="A810" s="75"/>
      <c r="B810" s="75"/>
      <c r="C810" s="553"/>
      <c r="D810" s="554"/>
      <c r="E810" s="312"/>
      <c r="F810" s="312"/>
      <c r="H810" s="312"/>
      <c r="I810" s="312"/>
      <c r="J810" s="555"/>
      <c r="L810" s="553"/>
      <c r="N810" s="24"/>
    </row>
    <row r="811">
      <c r="A811" s="75"/>
      <c r="B811" s="75"/>
      <c r="C811" s="553"/>
      <c r="D811" s="554"/>
      <c r="E811" s="312"/>
      <c r="F811" s="312"/>
      <c r="H811" s="312"/>
      <c r="I811" s="312"/>
      <c r="J811" s="555"/>
      <c r="L811" s="553"/>
      <c r="N811" s="24"/>
    </row>
    <row r="812">
      <c r="A812" s="75"/>
      <c r="B812" s="75"/>
      <c r="C812" s="553"/>
      <c r="D812" s="554"/>
      <c r="E812" s="312"/>
      <c r="F812" s="312"/>
      <c r="H812" s="312"/>
      <c r="I812" s="312"/>
      <c r="J812" s="555"/>
      <c r="L812" s="553"/>
      <c r="N812" s="24"/>
    </row>
    <row r="813">
      <c r="A813" s="75"/>
      <c r="B813" s="75"/>
      <c r="C813" s="553"/>
      <c r="D813" s="554"/>
      <c r="E813" s="312"/>
      <c r="F813" s="312"/>
      <c r="H813" s="312"/>
      <c r="I813" s="312"/>
      <c r="J813" s="555"/>
      <c r="L813" s="553"/>
      <c r="N813" s="24"/>
    </row>
    <row r="814">
      <c r="A814" s="75"/>
      <c r="B814" s="75"/>
      <c r="C814" s="553"/>
      <c r="D814" s="554"/>
      <c r="E814" s="312"/>
      <c r="F814" s="312"/>
      <c r="H814" s="312"/>
      <c r="I814" s="312"/>
      <c r="J814" s="555"/>
      <c r="L814" s="553"/>
      <c r="N814" s="24"/>
    </row>
    <row r="815">
      <c r="A815" s="75"/>
      <c r="B815" s="75"/>
      <c r="C815" s="553"/>
      <c r="D815" s="554"/>
      <c r="E815" s="312"/>
      <c r="F815" s="312"/>
      <c r="H815" s="312"/>
      <c r="I815" s="312"/>
      <c r="J815" s="555"/>
      <c r="L815" s="553"/>
      <c r="N815" s="24"/>
    </row>
    <row r="816">
      <c r="A816" s="75"/>
      <c r="B816" s="75"/>
      <c r="C816" s="553"/>
      <c r="D816" s="554"/>
      <c r="E816" s="312"/>
      <c r="F816" s="312"/>
      <c r="H816" s="312"/>
      <c r="I816" s="312"/>
      <c r="J816" s="555"/>
      <c r="L816" s="553"/>
      <c r="N816" s="24"/>
    </row>
    <row r="817">
      <c r="A817" s="75"/>
      <c r="B817" s="75"/>
      <c r="C817" s="553"/>
      <c r="D817" s="554"/>
      <c r="E817" s="312"/>
      <c r="F817" s="312"/>
      <c r="H817" s="312"/>
      <c r="I817" s="312"/>
      <c r="J817" s="555"/>
      <c r="L817" s="553"/>
      <c r="N817" s="24"/>
    </row>
    <row r="818">
      <c r="A818" s="75"/>
      <c r="B818" s="75"/>
      <c r="C818" s="553"/>
      <c r="D818" s="554"/>
      <c r="E818" s="312"/>
      <c r="F818" s="312"/>
      <c r="H818" s="312"/>
      <c r="I818" s="312"/>
      <c r="J818" s="555"/>
      <c r="L818" s="553"/>
      <c r="N818" s="24"/>
    </row>
    <row r="819">
      <c r="A819" s="75"/>
      <c r="B819" s="75"/>
      <c r="C819" s="553"/>
      <c r="D819" s="554"/>
      <c r="E819" s="312"/>
      <c r="F819" s="312"/>
      <c r="H819" s="312"/>
      <c r="I819" s="312"/>
      <c r="J819" s="555"/>
      <c r="L819" s="553"/>
      <c r="N819" s="24"/>
    </row>
    <row r="820">
      <c r="A820" s="75"/>
      <c r="B820" s="75"/>
      <c r="C820" s="553"/>
      <c r="D820" s="554"/>
      <c r="E820" s="312"/>
      <c r="F820" s="312"/>
      <c r="H820" s="312"/>
      <c r="I820" s="312"/>
      <c r="J820" s="555"/>
      <c r="L820" s="553"/>
      <c r="N820" s="24"/>
    </row>
    <row r="821">
      <c r="A821" s="75"/>
      <c r="B821" s="75"/>
      <c r="C821" s="553"/>
      <c r="D821" s="554"/>
      <c r="E821" s="312"/>
      <c r="F821" s="312"/>
      <c r="H821" s="312"/>
      <c r="I821" s="312"/>
      <c r="J821" s="555"/>
      <c r="L821" s="553"/>
      <c r="N821" s="24"/>
    </row>
    <row r="822">
      <c r="A822" s="75"/>
      <c r="B822" s="75"/>
      <c r="C822" s="553"/>
      <c r="D822" s="554"/>
      <c r="E822" s="312"/>
      <c r="F822" s="312"/>
      <c r="H822" s="312"/>
      <c r="I822" s="312"/>
      <c r="J822" s="555"/>
      <c r="L822" s="553"/>
      <c r="N822" s="24"/>
    </row>
    <row r="823">
      <c r="A823" s="75"/>
      <c r="B823" s="75"/>
      <c r="C823" s="553"/>
      <c r="D823" s="554"/>
      <c r="E823" s="312"/>
      <c r="F823" s="312"/>
      <c r="H823" s="312"/>
      <c r="I823" s="312"/>
      <c r="J823" s="555"/>
      <c r="L823" s="553"/>
      <c r="N823" s="24"/>
    </row>
    <row r="824">
      <c r="A824" s="75"/>
      <c r="B824" s="75"/>
      <c r="C824" s="553"/>
      <c r="D824" s="554"/>
      <c r="E824" s="312"/>
      <c r="F824" s="312"/>
      <c r="H824" s="312"/>
      <c r="I824" s="312"/>
      <c r="J824" s="555"/>
      <c r="L824" s="553"/>
      <c r="N824" s="24"/>
    </row>
    <row r="825">
      <c r="A825" s="75"/>
      <c r="B825" s="75"/>
      <c r="C825" s="553"/>
      <c r="D825" s="554"/>
      <c r="E825" s="312"/>
      <c r="F825" s="312"/>
      <c r="H825" s="312"/>
      <c r="I825" s="312"/>
      <c r="J825" s="555"/>
      <c r="L825" s="553"/>
      <c r="N825" s="24"/>
    </row>
    <row r="826">
      <c r="A826" s="75"/>
      <c r="B826" s="75"/>
      <c r="C826" s="553"/>
      <c r="D826" s="554"/>
      <c r="E826" s="312"/>
      <c r="F826" s="312"/>
      <c r="H826" s="312"/>
      <c r="I826" s="312"/>
      <c r="J826" s="555"/>
      <c r="L826" s="553"/>
      <c r="N826" s="24"/>
    </row>
    <row r="827">
      <c r="A827" s="75"/>
      <c r="B827" s="75"/>
      <c r="C827" s="553"/>
      <c r="D827" s="554"/>
      <c r="E827" s="312"/>
      <c r="F827" s="312"/>
      <c r="H827" s="312"/>
      <c r="I827" s="312"/>
      <c r="J827" s="555"/>
      <c r="L827" s="553"/>
      <c r="N827" s="24"/>
    </row>
    <row r="828">
      <c r="A828" s="75"/>
      <c r="B828" s="75"/>
      <c r="C828" s="553"/>
      <c r="D828" s="554"/>
      <c r="E828" s="312"/>
      <c r="F828" s="312"/>
      <c r="H828" s="312"/>
      <c r="I828" s="312"/>
      <c r="J828" s="555"/>
      <c r="L828" s="553"/>
      <c r="N828" s="24"/>
    </row>
    <row r="829">
      <c r="A829" s="75"/>
      <c r="B829" s="75"/>
      <c r="C829" s="553"/>
      <c r="D829" s="554"/>
      <c r="E829" s="312"/>
      <c r="F829" s="312"/>
      <c r="H829" s="312"/>
      <c r="I829" s="312"/>
      <c r="J829" s="555"/>
      <c r="L829" s="553"/>
      <c r="N829" s="24"/>
    </row>
    <row r="830">
      <c r="A830" s="75"/>
      <c r="B830" s="75"/>
      <c r="C830" s="553"/>
      <c r="D830" s="554"/>
      <c r="E830" s="312"/>
      <c r="F830" s="312"/>
      <c r="H830" s="312"/>
      <c r="I830" s="312"/>
      <c r="J830" s="555"/>
      <c r="L830" s="553"/>
      <c r="N830" s="24"/>
    </row>
    <row r="831">
      <c r="A831" s="75"/>
      <c r="B831" s="75"/>
      <c r="C831" s="553"/>
      <c r="D831" s="554"/>
      <c r="E831" s="312"/>
      <c r="F831" s="312"/>
      <c r="H831" s="312"/>
      <c r="I831" s="312"/>
      <c r="J831" s="555"/>
      <c r="L831" s="553"/>
      <c r="N831" s="24"/>
    </row>
    <row r="832">
      <c r="A832" s="75"/>
      <c r="B832" s="75"/>
      <c r="C832" s="553"/>
      <c r="D832" s="554"/>
      <c r="E832" s="312"/>
      <c r="F832" s="312"/>
      <c r="H832" s="312"/>
      <c r="I832" s="312"/>
      <c r="J832" s="555"/>
      <c r="L832" s="553"/>
      <c r="N832" s="24"/>
    </row>
    <row r="833">
      <c r="A833" s="75"/>
      <c r="B833" s="75"/>
      <c r="C833" s="553"/>
      <c r="D833" s="554"/>
      <c r="E833" s="312"/>
      <c r="F833" s="312"/>
      <c r="H833" s="312"/>
      <c r="I833" s="312"/>
      <c r="J833" s="555"/>
      <c r="L833" s="553"/>
      <c r="N833" s="24"/>
    </row>
    <row r="834">
      <c r="A834" s="75"/>
      <c r="B834" s="75"/>
      <c r="C834" s="553"/>
      <c r="D834" s="554"/>
      <c r="E834" s="312"/>
      <c r="F834" s="312"/>
      <c r="H834" s="312"/>
      <c r="I834" s="312"/>
      <c r="J834" s="555"/>
      <c r="L834" s="553"/>
      <c r="N834" s="24"/>
    </row>
    <row r="835">
      <c r="A835" s="75"/>
      <c r="B835" s="75"/>
      <c r="C835" s="553"/>
      <c r="D835" s="554"/>
      <c r="E835" s="312"/>
      <c r="F835" s="312"/>
      <c r="H835" s="312"/>
      <c r="I835" s="312"/>
      <c r="J835" s="555"/>
      <c r="L835" s="553"/>
      <c r="N835" s="24"/>
    </row>
    <row r="836">
      <c r="A836" s="75"/>
      <c r="B836" s="75"/>
      <c r="C836" s="553"/>
      <c r="D836" s="554"/>
      <c r="E836" s="312"/>
      <c r="F836" s="312"/>
      <c r="H836" s="312"/>
      <c r="I836" s="312"/>
      <c r="J836" s="555"/>
      <c r="L836" s="553"/>
      <c r="N836" s="24"/>
    </row>
    <row r="837">
      <c r="A837" s="75"/>
      <c r="B837" s="75"/>
      <c r="C837" s="553"/>
      <c r="D837" s="554"/>
      <c r="E837" s="312"/>
      <c r="F837" s="312"/>
      <c r="H837" s="312"/>
      <c r="I837" s="312"/>
      <c r="J837" s="555"/>
      <c r="L837" s="553"/>
      <c r="N837" s="24"/>
    </row>
    <row r="838">
      <c r="A838" s="75"/>
      <c r="B838" s="75"/>
      <c r="C838" s="553"/>
      <c r="D838" s="554"/>
      <c r="E838" s="312"/>
      <c r="F838" s="312"/>
      <c r="H838" s="312"/>
      <c r="I838" s="312"/>
      <c r="J838" s="555"/>
      <c r="L838" s="553"/>
      <c r="N838" s="24"/>
    </row>
    <row r="839">
      <c r="A839" s="75"/>
      <c r="B839" s="75"/>
      <c r="C839" s="553"/>
      <c r="D839" s="554"/>
      <c r="E839" s="312"/>
      <c r="F839" s="312"/>
      <c r="H839" s="312"/>
      <c r="I839" s="312"/>
      <c r="J839" s="555"/>
      <c r="L839" s="553"/>
      <c r="N839" s="24"/>
    </row>
    <row r="840">
      <c r="A840" s="75"/>
      <c r="B840" s="75"/>
      <c r="C840" s="553"/>
      <c r="D840" s="554"/>
      <c r="E840" s="312"/>
      <c r="F840" s="312"/>
      <c r="H840" s="312"/>
      <c r="I840" s="312"/>
      <c r="J840" s="555"/>
      <c r="L840" s="553"/>
      <c r="N840" s="24"/>
    </row>
    <row r="841">
      <c r="A841" s="75"/>
      <c r="B841" s="75"/>
      <c r="C841" s="553"/>
      <c r="D841" s="554"/>
      <c r="E841" s="312"/>
      <c r="F841" s="312"/>
      <c r="H841" s="312"/>
      <c r="I841" s="312"/>
      <c r="J841" s="555"/>
      <c r="L841" s="553"/>
      <c r="N841" s="24"/>
    </row>
    <row r="842">
      <c r="A842" s="75"/>
      <c r="B842" s="75"/>
      <c r="C842" s="553"/>
      <c r="D842" s="554"/>
      <c r="E842" s="312"/>
      <c r="F842" s="312"/>
      <c r="H842" s="312"/>
      <c r="I842" s="312"/>
      <c r="J842" s="555"/>
      <c r="L842" s="553"/>
      <c r="N842" s="24"/>
    </row>
    <row r="843">
      <c r="A843" s="75"/>
      <c r="B843" s="75"/>
      <c r="C843" s="553"/>
      <c r="D843" s="554"/>
      <c r="E843" s="312"/>
      <c r="F843" s="312"/>
      <c r="H843" s="312"/>
      <c r="I843" s="312"/>
      <c r="J843" s="555"/>
      <c r="L843" s="553"/>
      <c r="N843" s="24"/>
    </row>
    <row r="844">
      <c r="A844" s="75"/>
      <c r="B844" s="75"/>
      <c r="C844" s="553"/>
      <c r="D844" s="554"/>
      <c r="E844" s="312"/>
      <c r="F844" s="312"/>
      <c r="H844" s="312"/>
      <c r="I844" s="312"/>
      <c r="J844" s="555"/>
      <c r="L844" s="553"/>
      <c r="N844" s="24"/>
    </row>
    <row r="845">
      <c r="A845" s="75"/>
      <c r="B845" s="75"/>
      <c r="C845" s="553"/>
      <c r="D845" s="554"/>
      <c r="E845" s="312"/>
      <c r="F845" s="312"/>
      <c r="H845" s="312"/>
      <c r="I845" s="312"/>
      <c r="J845" s="555"/>
      <c r="L845" s="553"/>
      <c r="N845" s="24"/>
    </row>
    <row r="846">
      <c r="A846" s="75"/>
      <c r="B846" s="75"/>
      <c r="C846" s="553"/>
      <c r="D846" s="554"/>
      <c r="E846" s="312"/>
      <c r="F846" s="312"/>
      <c r="H846" s="312"/>
      <c r="I846" s="312"/>
      <c r="J846" s="555"/>
      <c r="L846" s="553"/>
      <c r="N846" s="24"/>
    </row>
    <row r="847">
      <c r="A847" s="75"/>
      <c r="B847" s="75"/>
      <c r="C847" s="553"/>
      <c r="D847" s="554"/>
      <c r="E847" s="312"/>
      <c r="F847" s="312"/>
      <c r="H847" s="312"/>
      <c r="I847" s="312"/>
      <c r="J847" s="555"/>
      <c r="L847" s="553"/>
      <c r="N847" s="24"/>
    </row>
    <row r="848">
      <c r="A848" s="75"/>
      <c r="B848" s="75"/>
      <c r="C848" s="553"/>
      <c r="D848" s="554"/>
      <c r="E848" s="312"/>
      <c r="F848" s="312"/>
      <c r="H848" s="312"/>
      <c r="I848" s="312"/>
      <c r="J848" s="555"/>
      <c r="L848" s="553"/>
      <c r="N848" s="24"/>
    </row>
    <row r="849">
      <c r="A849" s="75"/>
      <c r="B849" s="75"/>
      <c r="C849" s="553"/>
      <c r="D849" s="554"/>
      <c r="E849" s="312"/>
      <c r="F849" s="312"/>
      <c r="H849" s="312"/>
      <c r="I849" s="312"/>
      <c r="J849" s="555"/>
      <c r="L849" s="553"/>
      <c r="N849" s="24"/>
    </row>
    <row r="850">
      <c r="A850" s="75"/>
      <c r="B850" s="75"/>
      <c r="C850" s="553"/>
      <c r="D850" s="554"/>
      <c r="E850" s="312"/>
      <c r="F850" s="312"/>
      <c r="H850" s="312"/>
      <c r="I850" s="312"/>
      <c r="J850" s="555"/>
      <c r="L850" s="553"/>
      <c r="N850" s="24"/>
    </row>
    <row r="851">
      <c r="A851" s="75"/>
      <c r="B851" s="75"/>
      <c r="C851" s="553"/>
      <c r="D851" s="554"/>
      <c r="E851" s="312"/>
      <c r="F851" s="312"/>
      <c r="H851" s="312"/>
      <c r="I851" s="312"/>
      <c r="J851" s="555"/>
      <c r="L851" s="553"/>
      <c r="N851" s="24"/>
    </row>
    <row r="852">
      <c r="A852" s="75"/>
      <c r="B852" s="75"/>
      <c r="C852" s="553"/>
      <c r="D852" s="554"/>
      <c r="E852" s="312"/>
      <c r="F852" s="312"/>
      <c r="H852" s="312"/>
      <c r="I852" s="312"/>
      <c r="J852" s="555"/>
      <c r="L852" s="553"/>
      <c r="N852" s="24"/>
    </row>
    <row r="853">
      <c r="A853" s="75"/>
      <c r="B853" s="75"/>
      <c r="C853" s="553"/>
      <c r="D853" s="554"/>
      <c r="E853" s="312"/>
      <c r="F853" s="312"/>
      <c r="H853" s="312"/>
      <c r="I853" s="312"/>
      <c r="J853" s="555"/>
      <c r="L853" s="553"/>
      <c r="N853" s="24"/>
    </row>
    <row r="854">
      <c r="A854" s="75"/>
      <c r="B854" s="75"/>
      <c r="C854" s="553"/>
      <c r="D854" s="554"/>
      <c r="E854" s="312"/>
      <c r="F854" s="312"/>
      <c r="H854" s="312"/>
      <c r="I854" s="312"/>
      <c r="J854" s="555"/>
      <c r="L854" s="553"/>
      <c r="N854" s="24"/>
    </row>
    <row r="855">
      <c r="A855" s="75"/>
      <c r="B855" s="75"/>
      <c r="C855" s="553"/>
      <c r="D855" s="554"/>
      <c r="E855" s="312"/>
      <c r="F855" s="312"/>
      <c r="H855" s="312"/>
      <c r="I855" s="312"/>
      <c r="J855" s="555"/>
      <c r="L855" s="553"/>
      <c r="N855" s="24"/>
    </row>
    <row r="856">
      <c r="A856" s="75"/>
      <c r="B856" s="75"/>
      <c r="C856" s="553"/>
      <c r="D856" s="554"/>
      <c r="E856" s="312"/>
      <c r="F856" s="312"/>
      <c r="H856" s="312"/>
      <c r="I856" s="312"/>
      <c r="J856" s="555"/>
      <c r="L856" s="553"/>
      <c r="N856" s="24"/>
    </row>
    <row r="857">
      <c r="A857" s="75"/>
      <c r="B857" s="75"/>
      <c r="C857" s="553"/>
      <c r="D857" s="554"/>
      <c r="E857" s="312"/>
      <c r="F857" s="312"/>
      <c r="H857" s="312"/>
      <c r="I857" s="312"/>
      <c r="J857" s="555"/>
      <c r="L857" s="553"/>
      <c r="N857" s="24"/>
    </row>
    <row r="858">
      <c r="A858" s="75"/>
      <c r="B858" s="75"/>
      <c r="C858" s="553"/>
      <c r="D858" s="554"/>
      <c r="E858" s="312"/>
      <c r="F858" s="312"/>
      <c r="H858" s="312"/>
      <c r="I858" s="312"/>
      <c r="J858" s="555"/>
      <c r="L858" s="553"/>
      <c r="N858" s="24"/>
    </row>
    <row r="859">
      <c r="A859" s="75"/>
      <c r="B859" s="75"/>
      <c r="C859" s="553"/>
      <c r="D859" s="554"/>
      <c r="E859" s="312"/>
      <c r="F859" s="312"/>
      <c r="H859" s="312"/>
      <c r="I859" s="312"/>
      <c r="J859" s="555"/>
      <c r="L859" s="553"/>
      <c r="N859" s="24"/>
    </row>
    <row r="860">
      <c r="A860" s="75"/>
      <c r="B860" s="75"/>
      <c r="C860" s="553"/>
      <c r="D860" s="554"/>
      <c r="E860" s="312"/>
      <c r="F860" s="312"/>
      <c r="H860" s="312"/>
      <c r="I860" s="312"/>
      <c r="J860" s="555"/>
      <c r="L860" s="553"/>
      <c r="N860" s="24"/>
    </row>
    <row r="861">
      <c r="A861" s="75"/>
      <c r="B861" s="75"/>
      <c r="C861" s="553"/>
      <c r="D861" s="554"/>
      <c r="E861" s="312"/>
      <c r="F861" s="312"/>
      <c r="H861" s="312"/>
      <c r="I861" s="312"/>
      <c r="J861" s="555"/>
      <c r="L861" s="553"/>
      <c r="N861" s="24"/>
    </row>
    <row r="862">
      <c r="A862" s="75"/>
      <c r="B862" s="75"/>
      <c r="C862" s="553"/>
      <c r="D862" s="554"/>
      <c r="E862" s="312"/>
      <c r="F862" s="312"/>
      <c r="H862" s="312"/>
      <c r="I862" s="312"/>
      <c r="J862" s="555"/>
      <c r="L862" s="553"/>
      <c r="N862" s="24"/>
    </row>
    <row r="863">
      <c r="A863" s="75"/>
      <c r="B863" s="75"/>
      <c r="C863" s="553"/>
      <c r="D863" s="554"/>
      <c r="E863" s="312"/>
      <c r="F863" s="312"/>
      <c r="H863" s="312"/>
      <c r="I863" s="312"/>
      <c r="J863" s="555"/>
      <c r="L863" s="553"/>
      <c r="N863" s="24"/>
    </row>
    <row r="864">
      <c r="A864" s="75"/>
      <c r="B864" s="75"/>
      <c r="C864" s="553"/>
      <c r="D864" s="554"/>
      <c r="E864" s="312"/>
      <c r="F864" s="312"/>
      <c r="H864" s="312"/>
      <c r="I864" s="312"/>
      <c r="J864" s="555"/>
      <c r="L864" s="553"/>
      <c r="N864" s="24"/>
    </row>
    <row r="865">
      <c r="A865" s="75"/>
      <c r="B865" s="75"/>
      <c r="C865" s="553"/>
      <c r="D865" s="554"/>
      <c r="E865" s="312"/>
      <c r="F865" s="312"/>
      <c r="H865" s="312"/>
      <c r="I865" s="312"/>
      <c r="J865" s="555"/>
      <c r="L865" s="553"/>
      <c r="N865" s="24"/>
    </row>
    <row r="866">
      <c r="A866" s="75"/>
      <c r="B866" s="75"/>
      <c r="C866" s="553"/>
      <c r="D866" s="554"/>
      <c r="E866" s="312"/>
      <c r="F866" s="312"/>
      <c r="H866" s="312"/>
      <c r="I866" s="312"/>
      <c r="J866" s="555"/>
      <c r="L866" s="553"/>
      <c r="N866" s="24"/>
    </row>
    <row r="867">
      <c r="A867" s="75"/>
      <c r="B867" s="75"/>
      <c r="C867" s="553"/>
      <c r="D867" s="554"/>
      <c r="E867" s="312"/>
      <c r="F867" s="312"/>
      <c r="H867" s="312"/>
      <c r="I867" s="312"/>
      <c r="J867" s="555"/>
      <c r="L867" s="553"/>
      <c r="N867" s="24"/>
    </row>
    <row r="868">
      <c r="A868" s="75"/>
      <c r="B868" s="75"/>
      <c r="C868" s="553"/>
      <c r="D868" s="554"/>
      <c r="E868" s="312"/>
      <c r="F868" s="312"/>
      <c r="H868" s="312"/>
      <c r="I868" s="312"/>
      <c r="J868" s="555"/>
      <c r="L868" s="553"/>
      <c r="N868" s="24"/>
    </row>
    <row r="869">
      <c r="A869" s="75"/>
      <c r="B869" s="75"/>
      <c r="C869" s="553"/>
      <c r="D869" s="554"/>
      <c r="E869" s="312"/>
      <c r="F869" s="312"/>
      <c r="H869" s="312"/>
      <c r="I869" s="312"/>
      <c r="J869" s="555"/>
      <c r="L869" s="553"/>
      <c r="N869" s="24"/>
    </row>
    <row r="870">
      <c r="A870" s="75"/>
      <c r="B870" s="75"/>
      <c r="C870" s="553"/>
      <c r="D870" s="554"/>
      <c r="E870" s="312"/>
      <c r="F870" s="312"/>
      <c r="H870" s="312"/>
      <c r="I870" s="312"/>
      <c r="J870" s="555"/>
      <c r="L870" s="553"/>
      <c r="N870" s="24"/>
    </row>
    <row r="871">
      <c r="A871" s="75"/>
      <c r="B871" s="75"/>
      <c r="C871" s="553"/>
      <c r="D871" s="554"/>
      <c r="E871" s="312"/>
      <c r="F871" s="312"/>
      <c r="H871" s="312"/>
      <c r="I871" s="312"/>
      <c r="J871" s="555"/>
      <c r="L871" s="553"/>
      <c r="N871" s="24"/>
    </row>
    <row r="872">
      <c r="A872" s="75"/>
      <c r="B872" s="75"/>
      <c r="C872" s="553"/>
      <c r="D872" s="554"/>
      <c r="E872" s="312"/>
      <c r="F872" s="312"/>
      <c r="H872" s="312"/>
      <c r="I872" s="312"/>
      <c r="J872" s="555"/>
      <c r="L872" s="553"/>
      <c r="N872" s="24"/>
    </row>
    <row r="873">
      <c r="A873" s="75"/>
      <c r="B873" s="75"/>
      <c r="C873" s="553"/>
      <c r="D873" s="554"/>
      <c r="E873" s="312"/>
      <c r="F873" s="312"/>
      <c r="H873" s="312"/>
      <c r="I873" s="312"/>
      <c r="J873" s="555"/>
      <c r="L873" s="553"/>
      <c r="N873" s="24"/>
    </row>
    <row r="874">
      <c r="A874" s="75"/>
      <c r="B874" s="75"/>
      <c r="C874" s="553"/>
      <c r="D874" s="554"/>
      <c r="E874" s="312"/>
      <c r="F874" s="312"/>
      <c r="H874" s="312"/>
      <c r="I874" s="312"/>
      <c r="J874" s="555"/>
      <c r="L874" s="553"/>
      <c r="N874" s="24"/>
    </row>
    <row r="875">
      <c r="A875" s="75"/>
      <c r="B875" s="75"/>
      <c r="C875" s="553"/>
      <c r="D875" s="554"/>
      <c r="E875" s="312"/>
      <c r="F875" s="312"/>
      <c r="H875" s="312"/>
      <c r="I875" s="312"/>
      <c r="J875" s="555"/>
      <c r="L875" s="553"/>
      <c r="N875" s="24"/>
    </row>
    <row r="876">
      <c r="A876" s="75"/>
      <c r="B876" s="75"/>
      <c r="C876" s="553"/>
      <c r="D876" s="554"/>
      <c r="E876" s="312"/>
      <c r="F876" s="312"/>
      <c r="H876" s="312"/>
      <c r="I876" s="312"/>
      <c r="J876" s="555"/>
      <c r="L876" s="553"/>
      <c r="N876" s="24"/>
    </row>
    <row r="877">
      <c r="A877" s="75"/>
      <c r="B877" s="75"/>
      <c r="C877" s="553"/>
      <c r="D877" s="554"/>
      <c r="E877" s="312"/>
      <c r="F877" s="312"/>
      <c r="H877" s="312"/>
      <c r="I877" s="312"/>
      <c r="J877" s="555"/>
      <c r="L877" s="553"/>
      <c r="N877" s="24"/>
    </row>
    <row r="878">
      <c r="A878" s="75"/>
      <c r="B878" s="75"/>
      <c r="C878" s="553"/>
      <c r="D878" s="554"/>
      <c r="E878" s="312"/>
      <c r="F878" s="312"/>
      <c r="H878" s="312"/>
      <c r="I878" s="312"/>
      <c r="J878" s="555"/>
      <c r="L878" s="553"/>
      <c r="N878" s="24"/>
    </row>
    <row r="879">
      <c r="A879" s="75"/>
      <c r="B879" s="75"/>
      <c r="C879" s="553"/>
      <c r="D879" s="554"/>
      <c r="E879" s="312"/>
      <c r="F879" s="312"/>
      <c r="H879" s="312"/>
      <c r="I879" s="312"/>
      <c r="J879" s="555"/>
      <c r="L879" s="553"/>
      <c r="N879" s="24"/>
    </row>
    <row r="880">
      <c r="A880" s="75"/>
      <c r="B880" s="75"/>
      <c r="C880" s="553"/>
      <c r="D880" s="554"/>
      <c r="E880" s="312"/>
      <c r="F880" s="312"/>
      <c r="H880" s="312"/>
      <c r="I880" s="312"/>
      <c r="J880" s="555"/>
      <c r="L880" s="553"/>
      <c r="N880" s="24"/>
    </row>
    <row r="881">
      <c r="A881" s="75"/>
      <c r="B881" s="75"/>
      <c r="C881" s="553"/>
      <c r="D881" s="554"/>
      <c r="E881" s="312"/>
      <c r="F881" s="312"/>
      <c r="H881" s="312"/>
      <c r="I881" s="312"/>
      <c r="J881" s="555"/>
      <c r="L881" s="553"/>
      <c r="N881" s="24"/>
    </row>
    <row r="882">
      <c r="A882" s="75"/>
      <c r="B882" s="75"/>
      <c r="C882" s="553"/>
      <c r="D882" s="554"/>
      <c r="E882" s="312"/>
      <c r="F882" s="312"/>
      <c r="H882" s="312"/>
      <c r="I882" s="312"/>
      <c r="J882" s="555"/>
      <c r="L882" s="553"/>
      <c r="N882" s="24"/>
    </row>
    <row r="883">
      <c r="A883" s="75"/>
      <c r="B883" s="75"/>
      <c r="C883" s="553"/>
      <c r="D883" s="554"/>
      <c r="E883" s="312"/>
      <c r="F883" s="312"/>
      <c r="H883" s="312"/>
      <c r="I883" s="312"/>
      <c r="J883" s="555"/>
      <c r="L883" s="553"/>
      <c r="N883" s="24"/>
    </row>
    <row r="884">
      <c r="A884" s="75"/>
      <c r="B884" s="75"/>
      <c r="C884" s="553"/>
      <c r="D884" s="554"/>
      <c r="E884" s="312"/>
      <c r="F884" s="312"/>
      <c r="H884" s="312"/>
      <c r="I884" s="312"/>
      <c r="J884" s="555"/>
      <c r="L884" s="553"/>
      <c r="N884" s="24"/>
    </row>
    <row r="885">
      <c r="A885" s="75"/>
      <c r="B885" s="75"/>
      <c r="C885" s="553"/>
      <c r="D885" s="554"/>
      <c r="E885" s="312"/>
      <c r="F885" s="312"/>
      <c r="H885" s="312"/>
      <c r="I885" s="312"/>
      <c r="J885" s="555"/>
      <c r="L885" s="553"/>
      <c r="N885" s="24"/>
    </row>
    <row r="886">
      <c r="A886" s="75"/>
      <c r="B886" s="75"/>
      <c r="C886" s="553"/>
      <c r="D886" s="554"/>
      <c r="E886" s="312"/>
      <c r="F886" s="312"/>
      <c r="H886" s="312"/>
      <c r="I886" s="312"/>
      <c r="J886" s="555"/>
      <c r="L886" s="553"/>
      <c r="N886" s="24"/>
    </row>
    <row r="887">
      <c r="A887" s="75"/>
      <c r="B887" s="75"/>
      <c r="C887" s="553"/>
      <c r="D887" s="554"/>
      <c r="E887" s="312"/>
      <c r="F887" s="312"/>
      <c r="H887" s="312"/>
      <c r="I887" s="312"/>
      <c r="J887" s="555"/>
      <c r="L887" s="553"/>
      <c r="N887" s="24"/>
    </row>
    <row r="888">
      <c r="A888" s="75"/>
      <c r="B888" s="75"/>
      <c r="C888" s="553"/>
      <c r="D888" s="554"/>
      <c r="E888" s="312"/>
      <c r="F888" s="312"/>
      <c r="H888" s="312"/>
      <c r="I888" s="312"/>
      <c r="J888" s="555"/>
      <c r="L888" s="553"/>
      <c r="N888" s="24"/>
    </row>
    <row r="889">
      <c r="A889" s="75"/>
      <c r="B889" s="75"/>
      <c r="C889" s="553"/>
      <c r="D889" s="554"/>
      <c r="E889" s="312"/>
      <c r="F889" s="312"/>
      <c r="H889" s="312"/>
      <c r="I889" s="312"/>
      <c r="J889" s="555"/>
      <c r="L889" s="553"/>
      <c r="N889" s="24"/>
    </row>
    <row r="890">
      <c r="A890" s="75"/>
      <c r="B890" s="75"/>
      <c r="C890" s="553"/>
      <c r="D890" s="554"/>
      <c r="E890" s="312"/>
      <c r="F890" s="312"/>
      <c r="H890" s="312"/>
      <c r="I890" s="312"/>
      <c r="J890" s="555"/>
      <c r="L890" s="553"/>
      <c r="N890" s="24"/>
    </row>
    <row r="891">
      <c r="A891" s="75"/>
      <c r="B891" s="75"/>
      <c r="C891" s="553"/>
      <c r="D891" s="554"/>
      <c r="E891" s="312"/>
      <c r="F891" s="312"/>
      <c r="H891" s="312"/>
      <c r="I891" s="312"/>
      <c r="J891" s="555"/>
      <c r="L891" s="553"/>
      <c r="N891" s="24"/>
    </row>
    <row r="892">
      <c r="A892" s="75"/>
      <c r="B892" s="75"/>
      <c r="C892" s="553"/>
      <c r="D892" s="554"/>
      <c r="E892" s="312"/>
      <c r="F892" s="312"/>
      <c r="H892" s="312"/>
      <c r="I892" s="312"/>
      <c r="J892" s="555"/>
      <c r="L892" s="553"/>
      <c r="N892" s="24"/>
    </row>
    <row r="893">
      <c r="A893" s="75"/>
      <c r="B893" s="75"/>
      <c r="C893" s="553"/>
      <c r="D893" s="554"/>
      <c r="E893" s="312"/>
      <c r="F893" s="312"/>
      <c r="H893" s="312"/>
      <c r="I893" s="312"/>
      <c r="J893" s="555"/>
      <c r="L893" s="553"/>
      <c r="N893" s="24"/>
    </row>
    <row r="894">
      <c r="A894" s="75"/>
      <c r="B894" s="75"/>
      <c r="C894" s="553"/>
      <c r="D894" s="554"/>
      <c r="E894" s="312"/>
      <c r="F894" s="312"/>
      <c r="H894" s="312"/>
      <c r="I894" s="312"/>
      <c r="J894" s="555"/>
      <c r="L894" s="553"/>
      <c r="N894" s="24"/>
    </row>
    <row r="895">
      <c r="A895" s="75"/>
      <c r="B895" s="75"/>
      <c r="C895" s="553"/>
      <c r="D895" s="554"/>
      <c r="E895" s="312"/>
      <c r="F895" s="312"/>
      <c r="H895" s="312"/>
      <c r="I895" s="312"/>
      <c r="J895" s="555"/>
      <c r="L895" s="553"/>
      <c r="N895" s="24"/>
    </row>
    <row r="896">
      <c r="A896" s="75"/>
      <c r="B896" s="75"/>
      <c r="C896" s="553"/>
      <c r="D896" s="554"/>
      <c r="E896" s="312"/>
      <c r="F896" s="312"/>
      <c r="H896" s="312"/>
      <c r="I896" s="312"/>
      <c r="J896" s="555"/>
      <c r="L896" s="553"/>
      <c r="N896" s="24"/>
    </row>
    <row r="897">
      <c r="A897" s="75"/>
      <c r="B897" s="75"/>
      <c r="C897" s="553"/>
      <c r="D897" s="554"/>
      <c r="E897" s="312"/>
      <c r="F897" s="312"/>
      <c r="H897" s="312"/>
      <c r="I897" s="312"/>
      <c r="J897" s="555"/>
      <c r="L897" s="553"/>
      <c r="N897" s="24"/>
    </row>
    <row r="898">
      <c r="A898" s="75"/>
      <c r="B898" s="75"/>
      <c r="C898" s="553"/>
      <c r="D898" s="554"/>
      <c r="E898" s="312"/>
      <c r="F898" s="312"/>
      <c r="H898" s="312"/>
      <c r="I898" s="312"/>
      <c r="J898" s="555"/>
      <c r="L898" s="553"/>
      <c r="N898" s="24"/>
    </row>
    <row r="899">
      <c r="A899" s="75"/>
      <c r="B899" s="75"/>
      <c r="C899" s="553"/>
      <c r="D899" s="554"/>
      <c r="E899" s="312"/>
      <c r="F899" s="312"/>
      <c r="H899" s="312"/>
      <c r="I899" s="312"/>
      <c r="J899" s="555"/>
      <c r="L899" s="553"/>
      <c r="N899" s="24"/>
    </row>
    <row r="900">
      <c r="A900" s="75"/>
      <c r="B900" s="75"/>
      <c r="C900" s="553"/>
      <c r="D900" s="554"/>
      <c r="E900" s="312"/>
      <c r="F900" s="312"/>
      <c r="H900" s="312"/>
      <c r="I900" s="312"/>
      <c r="J900" s="555"/>
      <c r="L900" s="553"/>
      <c r="N900" s="24"/>
    </row>
    <row r="901">
      <c r="A901" s="75"/>
      <c r="B901" s="75"/>
      <c r="C901" s="553"/>
      <c r="D901" s="554"/>
      <c r="E901" s="312"/>
      <c r="F901" s="312"/>
      <c r="H901" s="312"/>
      <c r="I901" s="312"/>
      <c r="J901" s="555"/>
      <c r="L901" s="553"/>
      <c r="N901" s="24"/>
    </row>
    <row r="902">
      <c r="A902" s="75"/>
      <c r="B902" s="75"/>
      <c r="C902" s="553"/>
      <c r="D902" s="554"/>
      <c r="E902" s="312"/>
      <c r="F902" s="312"/>
      <c r="H902" s="312"/>
      <c r="I902" s="312"/>
      <c r="J902" s="555"/>
      <c r="L902" s="553"/>
      <c r="N902" s="24"/>
    </row>
    <row r="903">
      <c r="A903" s="75"/>
      <c r="B903" s="75"/>
      <c r="C903" s="553"/>
      <c r="D903" s="554"/>
      <c r="E903" s="312"/>
      <c r="F903" s="312"/>
      <c r="H903" s="312"/>
      <c r="I903" s="312"/>
      <c r="J903" s="555"/>
      <c r="L903" s="553"/>
      <c r="N903" s="24"/>
    </row>
    <row r="904">
      <c r="A904" s="75"/>
      <c r="B904" s="75"/>
      <c r="C904" s="553"/>
      <c r="D904" s="554"/>
      <c r="E904" s="312"/>
      <c r="F904" s="312"/>
      <c r="H904" s="312"/>
      <c r="I904" s="312"/>
      <c r="J904" s="555"/>
      <c r="L904" s="553"/>
      <c r="N904" s="24"/>
    </row>
    <row r="905">
      <c r="A905" s="75"/>
      <c r="B905" s="75"/>
      <c r="C905" s="553"/>
      <c r="D905" s="554"/>
      <c r="E905" s="312"/>
      <c r="F905" s="312"/>
      <c r="H905" s="312"/>
      <c r="I905" s="312"/>
      <c r="J905" s="555"/>
      <c r="L905" s="553"/>
      <c r="N905" s="24"/>
    </row>
    <row r="906">
      <c r="A906" s="75"/>
      <c r="B906" s="75"/>
      <c r="C906" s="553"/>
      <c r="D906" s="554"/>
      <c r="E906" s="312"/>
      <c r="F906" s="312"/>
      <c r="H906" s="312"/>
      <c r="I906" s="312"/>
      <c r="J906" s="555"/>
      <c r="L906" s="553"/>
      <c r="N906" s="24"/>
    </row>
    <row r="907">
      <c r="A907" s="75"/>
      <c r="B907" s="75"/>
      <c r="C907" s="553"/>
      <c r="D907" s="554"/>
      <c r="E907" s="312"/>
      <c r="F907" s="312"/>
      <c r="H907" s="312"/>
      <c r="I907" s="312"/>
      <c r="J907" s="555"/>
      <c r="L907" s="553"/>
      <c r="N907" s="24"/>
    </row>
    <row r="908">
      <c r="A908" s="75"/>
      <c r="B908" s="75"/>
      <c r="C908" s="553"/>
      <c r="D908" s="554"/>
      <c r="E908" s="312"/>
      <c r="F908" s="312"/>
      <c r="H908" s="312"/>
      <c r="I908" s="312"/>
      <c r="J908" s="555"/>
      <c r="L908" s="553"/>
      <c r="N908" s="24"/>
    </row>
    <row r="909">
      <c r="A909" s="75"/>
      <c r="B909" s="75"/>
      <c r="C909" s="553"/>
      <c r="D909" s="554"/>
      <c r="E909" s="312"/>
      <c r="F909" s="312"/>
      <c r="H909" s="312"/>
      <c r="I909" s="312"/>
      <c r="J909" s="555"/>
      <c r="L909" s="553"/>
      <c r="N909" s="24"/>
    </row>
    <row r="910">
      <c r="A910" s="75"/>
      <c r="B910" s="75"/>
      <c r="C910" s="553"/>
      <c r="D910" s="554"/>
      <c r="E910" s="312"/>
      <c r="F910" s="312"/>
      <c r="H910" s="312"/>
      <c r="I910" s="312"/>
      <c r="J910" s="555"/>
      <c r="L910" s="553"/>
      <c r="N910" s="24"/>
    </row>
    <row r="911">
      <c r="A911" s="75"/>
      <c r="B911" s="75"/>
      <c r="C911" s="553"/>
      <c r="D911" s="554"/>
      <c r="E911" s="312"/>
      <c r="F911" s="312"/>
      <c r="H911" s="312"/>
      <c r="I911" s="312"/>
      <c r="J911" s="555"/>
      <c r="L911" s="553"/>
      <c r="N911" s="24"/>
    </row>
    <row r="912">
      <c r="A912" s="75"/>
      <c r="B912" s="75"/>
      <c r="C912" s="553"/>
      <c r="D912" s="554"/>
      <c r="E912" s="312"/>
      <c r="F912" s="312"/>
      <c r="H912" s="312"/>
      <c r="I912" s="312"/>
      <c r="J912" s="555"/>
      <c r="L912" s="553"/>
      <c r="N912" s="24"/>
    </row>
    <row r="913">
      <c r="A913" s="75"/>
      <c r="B913" s="75"/>
      <c r="C913" s="553"/>
      <c r="D913" s="554"/>
      <c r="E913" s="312"/>
      <c r="F913" s="312"/>
      <c r="H913" s="312"/>
      <c r="I913" s="312"/>
      <c r="J913" s="555"/>
      <c r="L913" s="553"/>
      <c r="N913" s="24"/>
    </row>
    <row r="914">
      <c r="A914" s="75"/>
      <c r="B914" s="75"/>
      <c r="C914" s="553"/>
      <c r="D914" s="554"/>
      <c r="E914" s="312"/>
      <c r="F914" s="312"/>
      <c r="H914" s="312"/>
      <c r="I914" s="312"/>
      <c r="J914" s="555"/>
      <c r="L914" s="553"/>
      <c r="N914" s="24"/>
    </row>
    <row r="915">
      <c r="A915" s="75"/>
      <c r="B915" s="75"/>
      <c r="C915" s="553"/>
      <c r="D915" s="554"/>
      <c r="E915" s="312"/>
      <c r="F915" s="312"/>
      <c r="H915" s="312"/>
      <c r="I915" s="312"/>
      <c r="J915" s="555"/>
      <c r="L915" s="553"/>
      <c r="N915" s="24"/>
    </row>
    <row r="916">
      <c r="A916" s="75"/>
      <c r="B916" s="75"/>
      <c r="C916" s="553"/>
      <c r="D916" s="554"/>
      <c r="E916" s="312"/>
      <c r="F916" s="312"/>
      <c r="H916" s="312"/>
      <c r="I916" s="312"/>
      <c r="J916" s="555"/>
      <c r="L916" s="553"/>
      <c r="N916" s="24"/>
    </row>
    <row r="917">
      <c r="A917" s="75"/>
      <c r="B917" s="75"/>
      <c r="C917" s="553"/>
      <c r="D917" s="554"/>
      <c r="E917" s="312"/>
      <c r="F917" s="312"/>
      <c r="H917" s="312"/>
      <c r="I917" s="312"/>
      <c r="J917" s="555"/>
      <c r="L917" s="553"/>
      <c r="N917" s="24"/>
    </row>
    <row r="918">
      <c r="A918" s="75"/>
      <c r="B918" s="75"/>
      <c r="C918" s="553"/>
      <c r="D918" s="554"/>
      <c r="E918" s="312"/>
      <c r="F918" s="312"/>
      <c r="H918" s="312"/>
      <c r="I918" s="312"/>
      <c r="J918" s="555"/>
      <c r="L918" s="553"/>
      <c r="N918" s="24"/>
    </row>
    <row r="919">
      <c r="A919" s="75"/>
      <c r="B919" s="75"/>
      <c r="C919" s="553"/>
      <c r="D919" s="554"/>
      <c r="E919" s="312"/>
      <c r="F919" s="312"/>
      <c r="H919" s="312"/>
      <c r="I919" s="312"/>
      <c r="J919" s="555"/>
      <c r="L919" s="553"/>
      <c r="N919" s="24"/>
    </row>
    <row r="920">
      <c r="A920" s="75"/>
      <c r="B920" s="75"/>
      <c r="C920" s="553"/>
      <c r="D920" s="554"/>
      <c r="E920" s="312"/>
      <c r="F920" s="312"/>
      <c r="H920" s="312"/>
      <c r="I920" s="312"/>
      <c r="J920" s="555"/>
      <c r="L920" s="553"/>
      <c r="N920" s="24"/>
    </row>
    <row r="921">
      <c r="A921" s="75"/>
      <c r="B921" s="75"/>
      <c r="C921" s="553"/>
      <c r="D921" s="554"/>
      <c r="E921" s="312"/>
      <c r="F921" s="312"/>
      <c r="H921" s="312"/>
      <c r="I921" s="312"/>
      <c r="J921" s="555"/>
      <c r="L921" s="553"/>
      <c r="N921" s="24"/>
    </row>
    <row r="922">
      <c r="A922" s="75"/>
      <c r="B922" s="75"/>
      <c r="C922" s="553"/>
      <c r="D922" s="554"/>
      <c r="E922" s="312"/>
      <c r="F922" s="312"/>
      <c r="H922" s="312"/>
      <c r="I922" s="312"/>
      <c r="J922" s="555"/>
      <c r="L922" s="553"/>
      <c r="N922" s="24"/>
    </row>
    <row r="923">
      <c r="A923" s="75"/>
      <c r="B923" s="75"/>
      <c r="C923" s="553"/>
      <c r="D923" s="554"/>
      <c r="E923" s="312"/>
      <c r="F923" s="312"/>
      <c r="H923" s="312"/>
      <c r="I923" s="312"/>
      <c r="J923" s="555"/>
      <c r="L923" s="553"/>
      <c r="N923" s="24"/>
    </row>
    <row r="924">
      <c r="A924" s="75"/>
      <c r="B924" s="75"/>
      <c r="C924" s="553"/>
      <c r="D924" s="554"/>
      <c r="E924" s="312"/>
      <c r="F924" s="312"/>
      <c r="H924" s="312"/>
      <c r="I924" s="312"/>
      <c r="J924" s="555"/>
      <c r="L924" s="553"/>
      <c r="N924" s="24"/>
    </row>
    <row r="925">
      <c r="A925" s="75"/>
      <c r="B925" s="75"/>
      <c r="C925" s="553"/>
      <c r="D925" s="554"/>
      <c r="E925" s="312"/>
      <c r="F925" s="312"/>
      <c r="H925" s="312"/>
      <c r="I925" s="312"/>
      <c r="J925" s="555"/>
      <c r="L925" s="553"/>
      <c r="N925" s="24"/>
    </row>
    <row r="926">
      <c r="A926" s="75"/>
      <c r="B926" s="75"/>
      <c r="C926" s="553"/>
      <c r="D926" s="554"/>
      <c r="E926" s="312"/>
      <c r="F926" s="312"/>
      <c r="H926" s="312"/>
      <c r="I926" s="312"/>
      <c r="J926" s="555"/>
      <c r="L926" s="553"/>
      <c r="N926" s="24"/>
    </row>
    <row r="927">
      <c r="A927" s="75"/>
      <c r="B927" s="75"/>
      <c r="C927" s="553"/>
      <c r="D927" s="554"/>
      <c r="E927" s="312"/>
      <c r="F927" s="312"/>
      <c r="H927" s="312"/>
      <c r="I927" s="312"/>
      <c r="J927" s="555"/>
      <c r="L927" s="553"/>
      <c r="N927" s="24"/>
    </row>
    <row r="928">
      <c r="A928" s="75"/>
      <c r="B928" s="75"/>
      <c r="C928" s="553"/>
      <c r="D928" s="554"/>
      <c r="E928" s="312"/>
      <c r="F928" s="312"/>
      <c r="H928" s="312"/>
      <c r="I928" s="312"/>
      <c r="J928" s="555"/>
      <c r="L928" s="553"/>
      <c r="N928" s="24"/>
    </row>
    <row r="929">
      <c r="A929" s="75"/>
      <c r="B929" s="75"/>
      <c r="C929" s="553"/>
      <c r="D929" s="554"/>
      <c r="E929" s="312"/>
      <c r="F929" s="312"/>
      <c r="H929" s="312"/>
      <c r="I929" s="312"/>
      <c r="J929" s="555"/>
      <c r="L929" s="553"/>
      <c r="N929" s="24"/>
    </row>
    <row r="930">
      <c r="A930" s="75"/>
      <c r="B930" s="75"/>
      <c r="C930" s="553"/>
      <c r="D930" s="554"/>
      <c r="E930" s="312"/>
      <c r="F930" s="312"/>
      <c r="H930" s="312"/>
      <c r="I930" s="312"/>
      <c r="J930" s="555"/>
      <c r="L930" s="553"/>
      <c r="N930" s="24"/>
    </row>
    <row r="931">
      <c r="A931" s="75"/>
      <c r="B931" s="75"/>
      <c r="C931" s="553"/>
      <c r="D931" s="554"/>
      <c r="E931" s="312"/>
      <c r="F931" s="312"/>
      <c r="H931" s="312"/>
      <c r="I931" s="312"/>
      <c r="J931" s="555"/>
      <c r="L931" s="553"/>
      <c r="N931" s="24"/>
    </row>
    <row r="932">
      <c r="A932" s="75"/>
      <c r="B932" s="75"/>
      <c r="C932" s="553"/>
      <c r="D932" s="554"/>
      <c r="E932" s="312"/>
      <c r="F932" s="312"/>
      <c r="H932" s="312"/>
      <c r="I932" s="312"/>
      <c r="J932" s="555"/>
      <c r="L932" s="553"/>
      <c r="N932" s="24"/>
    </row>
    <row r="933">
      <c r="A933" s="75"/>
      <c r="B933" s="75"/>
      <c r="C933" s="553"/>
      <c r="D933" s="554"/>
      <c r="E933" s="312"/>
      <c r="F933" s="312"/>
      <c r="H933" s="312"/>
      <c r="I933" s="312"/>
      <c r="J933" s="555"/>
      <c r="L933" s="553"/>
      <c r="N933" s="24"/>
    </row>
    <row r="934">
      <c r="A934" s="75"/>
      <c r="B934" s="75"/>
      <c r="C934" s="553"/>
      <c r="D934" s="554"/>
      <c r="E934" s="312"/>
      <c r="F934" s="312"/>
      <c r="H934" s="312"/>
      <c r="I934" s="312"/>
      <c r="J934" s="555"/>
      <c r="L934" s="553"/>
      <c r="N934" s="24"/>
    </row>
    <row r="935">
      <c r="A935" s="75"/>
      <c r="B935" s="75"/>
      <c r="C935" s="553"/>
      <c r="D935" s="554"/>
      <c r="E935" s="312"/>
      <c r="F935" s="312"/>
      <c r="H935" s="312"/>
      <c r="I935" s="312"/>
      <c r="J935" s="555"/>
      <c r="L935" s="553"/>
      <c r="N935" s="24"/>
    </row>
    <row r="936">
      <c r="A936" s="75"/>
      <c r="B936" s="75"/>
      <c r="C936" s="553"/>
      <c r="D936" s="554"/>
      <c r="E936" s="312"/>
      <c r="F936" s="312"/>
      <c r="H936" s="312"/>
      <c r="I936" s="312"/>
      <c r="J936" s="555"/>
      <c r="L936" s="553"/>
      <c r="N936" s="24"/>
    </row>
    <row r="937">
      <c r="A937" s="75"/>
      <c r="B937" s="75"/>
      <c r="C937" s="553"/>
      <c r="D937" s="554"/>
      <c r="E937" s="312"/>
      <c r="F937" s="312"/>
      <c r="H937" s="312"/>
      <c r="I937" s="312"/>
      <c r="J937" s="555"/>
      <c r="L937" s="553"/>
      <c r="N937" s="24"/>
    </row>
    <row r="938">
      <c r="A938" s="75"/>
      <c r="B938" s="75"/>
      <c r="C938" s="553"/>
      <c r="D938" s="554"/>
      <c r="E938" s="312"/>
      <c r="F938" s="312"/>
      <c r="H938" s="312"/>
      <c r="I938" s="312"/>
      <c r="J938" s="555"/>
      <c r="L938" s="553"/>
      <c r="N938" s="24"/>
    </row>
    <row r="939">
      <c r="A939" s="75"/>
      <c r="B939" s="75"/>
      <c r="C939" s="553"/>
      <c r="D939" s="554"/>
      <c r="E939" s="312"/>
      <c r="F939" s="312"/>
      <c r="H939" s="312"/>
      <c r="I939" s="312"/>
      <c r="J939" s="555"/>
      <c r="L939" s="553"/>
      <c r="N939" s="24"/>
    </row>
    <row r="940">
      <c r="A940" s="75"/>
      <c r="B940" s="75"/>
      <c r="C940" s="553"/>
      <c r="D940" s="554"/>
      <c r="E940" s="312"/>
      <c r="F940" s="312"/>
      <c r="H940" s="312"/>
      <c r="I940" s="312"/>
      <c r="J940" s="555"/>
      <c r="L940" s="553"/>
      <c r="N940" s="24"/>
    </row>
    <row r="941">
      <c r="A941" s="75"/>
      <c r="B941" s="75"/>
      <c r="C941" s="553"/>
      <c r="D941" s="554"/>
      <c r="E941" s="312"/>
      <c r="F941" s="312"/>
      <c r="H941" s="312"/>
      <c r="I941" s="312"/>
      <c r="J941" s="555"/>
      <c r="L941" s="553"/>
      <c r="N941" s="24"/>
    </row>
    <row r="942">
      <c r="A942" s="75"/>
      <c r="B942" s="75"/>
      <c r="C942" s="553"/>
      <c r="D942" s="554"/>
      <c r="E942" s="312"/>
      <c r="F942" s="312"/>
      <c r="H942" s="312"/>
      <c r="I942" s="312"/>
      <c r="J942" s="555"/>
      <c r="L942" s="553"/>
      <c r="N942" s="24"/>
    </row>
    <row r="943">
      <c r="A943" s="75"/>
      <c r="B943" s="75"/>
      <c r="C943" s="553"/>
      <c r="D943" s="554"/>
      <c r="E943" s="312"/>
      <c r="F943" s="312"/>
      <c r="H943" s="312"/>
      <c r="I943" s="312"/>
      <c r="J943" s="555"/>
      <c r="L943" s="553"/>
      <c r="N943" s="24"/>
    </row>
    <row r="944">
      <c r="A944" s="75"/>
      <c r="B944" s="75"/>
      <c r="C944" s="553"/>
      <c r="D944" s="554"/>
      <c r="E944" s="312"/>
      <c r="F944" s="312"/>
      <c r="H944" s="312"/>
      <c r="I944" s="312"/>
      <c r="J944" s="555"/>
      <c r="L944" s="553"/>
      <c r="N944" s="24"/>
    </row>
    <row r="945">
      <c r="A945" s="75"/>
      <c r="B945" s="75"/>
      <c r="C945" s="553"/>
      <c r="D945" s="554"/>
      <c r="E945" s="312"/>
      <c r="F945" s="312"/>
      <c r="H945" s="312"/>
      <c r="I945" s="312"/>
      <c r="J945" s="555"/>
      <c r="L945" s="553"/>
      <c r="N945" s="24"/>
    </row>
    <row r="946">
      <c r="A946" s="75"/>
      <c r="B946" s="75"/>
      <c r="C946" s="553"/>
      <c r="D946" s="554"/>
      <c r="E946" s="312"/>
      <c r="F946" s="312"/>
      <c r="H946" s="312"/>
      <c r="I946" s="312"/>
      <c r="J946" s="555"/>
      <c r="L946" s="553"/>
      <c r="N946" s="24"/>
    </row>
    <row r="947">
      <c r="A947" s="75"/>
      <c r="B947" s="75"/>
      <c r="C947" s="553"/>
      <c r="D947" s="554"/>
      <c r="E947" s="312"/>
      <c r="F947" s="312"/>
      <c r="H947" s="312"/>
      <c r="I947" s="312"/>
      <c r="J947" s="555"/>
      <c r="L947" s="553"/>
      <c r="N947" s="24"/>
    </row>
    <row r="948">
      <c r="A948" s="75"/>
      <c r="B948" s="75"/>
      <c r="C948" s="553"/>
      <c r="D948" s="554"/>
      <c r="E948" s="312"/>
      <c r="F948" s="312"/>
      <c r="H948" s="312"/>
      <c r="I948" s="312"/>
      <c r="J948" s="555"/>
      <c r="L948" s="553"/>
      <c r="N948" s="24"/>
    </row>
    <row r="949">
      <c r="A949" s="75"/>
      <c r="B949" s="75"/>
      <c r="C949" s="553"/>
      <c r="D949" s="554"/>
      <c r="E949" s="312"/>
      <c r="F949" s="312"/>
      <c r="H949" s="312"/>
      <c r="I949" s="312"/>
      <c r="J949" s="555"/>
      <c r="L949" s="553"/>
      <c r="N949" s="24"/>
    </row>
    <row r="950">
      <c r="A950" s="75"/>
      <c r="B950" s="75"/>
      <c r="C950" s="553"/>
      <c r="D950" s="554"/>
      <c r="E950" s="312"/>
      <c r="F950" s="312"/>
      <c r="H950" s="312"/>
      <c r="I950" s="312"/>
      <c r="J950" s="555"/>
      <c r="L950" s="553"/>
      <c r="N950" s="24"/>
    </row>
    <row r="951">
      <c r="A951" s="75"/>
      <c r="B951" s="75"/>
      <c r="C951" s="553"/>
      <c r="D951" s="554"/>
      <c r="E951" s="312"/>
      <c r="F951" s="312"/>
      <c r="H951" s="312"/>
      <c r="I951" s="312"/>
      <c r="J951" s="555"/>
      <c r="L951" s="553"/>
      <c r="N951" s="24"/>
    </row>
    <row r="952">
      <c r="A952" s="75"/>
      <c r="B952" s="75"/>
      <c r="C952" s="553"/>
      <c r="D952" s="554"/>
      <c r="E952" s="312"/>
      <c r="F952" s="312"/>
      <c r="H952" s="312"/>
      <c r="I952" s="312"/>
      <c r="J952" s="555"/>
      <c r="L952" s="553"/>
      <c r="N952" s="24"/>
    </row>
    <row r="953">
      <c r="A953" s="75"/>
      <c r="B953" s="75"/>
      <c r="C953" s="553"/>
      <c r="D953" s="554"/>
      <c r="E953" s="312"/>
      <c r="F953" s="312"/>
      <c r="H953" s="312"/>
      <c r="I953" s="312"/>
      <c r="J953" s="555"/>
      <c r="L953" s="553"/>
      <c r="N953" s="24"/>
    </row>
    <row r="954">
      <c r="A954" s="75"/>
      <c r="B954" s="75"/>
      <c r="C954" s="553"/>
      <c r="D954" s="554"/>
      <c r="E954" s="312"/>
      <c r="F954" s="312"/>
      <c r="H954" s="312"/>
      <c r="I954" s="312"/>
      <c r="J954" s="555"/>
      <c r="L954" s="553"/>
      <c r="N954" s="24"/>
    </row>
    <row r="955">
      <c r="A955" s="75"/>
      <c r="B955" s="75"/>
      <c r="C955" s="553"/>
      <c r="D955" s="554"/>
      <c r="E955" s="312"/>
      <c r="F955" s="312"/>
      <c r="H955" s="312"/>
      <c r="I955" s="312"/>
      <c r="J955" s="555"/>
      <c r="L955" s="553"/>
      <c r="N955" s="24"/>
    </row>
    <row r="956">
      <c r="A956" s="75"/>
      <c r="B956" s="75"/>
      <c r="C956" s="553"/>
      <c r="D956" s="554"/>
      <c r="E956" s="312"/>
      <c r="F956" s="312"/>
      <c r="H956" s="312"/>
      <c r="I956" s="312"/>
      <c r="J956" s="555"/>
      <c r="L956" s="553"/>
      <c r="N956" s="24"/>
    </row>
    <row r="957">
      <c r="A957" s="75"/>
      <c r="B957" s="75"/>
      <c r="C957" s="553"/>
      <c r="D957" s="554"/>
      <c r="E957" s="312"/>
      <c r="F957" s="312"/>
      <c r="H957" s="312"/>
      <c r="I957" s="312"/>
      <c r="J957" s="555"/>
      <c r="L957" s="553"/>
      <c r="N957" s="24"/>
    </row>
    <row r="958">
      <c r="A958" s="75"/>
      <c r="B958" s="75"/>
      <c r="C958" s="553"/>
      <c r="D958" s="554"/>
      <c r="E958" s="312"/>
      <c r="F958" s="312"/>
      <c r="H958" s="312"/>
      <c r="I958" s="312"/>
      <c r="J958" s="555"/>
      <c r="L958" s="553"/>
      <c r="N958" s="24"/>
    </row>
    <row r="959">
      <c r="A959" s="75"/>
      <c r="B959" s="75"/>
      <c r="C959" s="553"/>
      <c r="D959" s="554"/>
      <c r="E959" s="312"/>
      <c r="F959" s="312"/>
      <c r="H959" s="312"/>
      <c r="I959" s="312"/>
      <c r="J959" s="555"/>
      <c r="L959" s="553"/>
      <c r="N959" s="24"/>
    </row>
    <row r="960">
      <c r="A960" s="75"/>
      <c r="B960" s="75"/>
      <c r="C960" s="553"/>
      <c r="D960" s="554"/>
      <c r="E960" s="312"/>
      <c r="F960" s="312"/>
      <c r="H960" s="312"/>
      <c r="I960" s="312"/>
      <c r="J960" s="555"/>
      <c r="L960" s="553"/>
      <c r="N960" s="24"/>
    </row>
    <row r="961">
      <c r="A961" s="75"/>
      <c r="B961" s="75"/>
      <c r="C961" s="553"/>
      <c r="D961" s="554"/>
      <c r="E961" s="312"/>
      <c r="F961" s="312"/>
      <c r="H961" s="312"/>
      <c r="I961" s="312"/>
      <c r="J961" s="555"/>
      <c r="L961" s="553"/>
      <c r="N961" s="24"/>
    </row>
    <row r="962">
      <c r="A962" s="75"/>
      <c r="B962" s="75"/>
      <c r="C962" s="553"/>
      <c r="D962" s="554"/>
      <c r="E962" s="312"/>
      <c r="F962" s="312"/>
      <c r="H962" s="312"/>
      <c r="I962" s="312"/>
      <c r="J962" s="555"/>
      <c r="L962" s="553"/>
      <c r="N962" s="24"/>
    </row>
    <row r="963">
      <c r="A963" s="75"/>
      <c r="B963" s="75"/>
      <c r="C963" s="553"/>
      <c r="D963" s="554"/>
      <c r="E963" s="312"/>
      <c r="F963" s="312"/>
      <c r="H963" s="312"/>
      <c r="I963" s="312"/>
      <c r="J963" s="555"/>
      <c r="L963" s="553"/>
      <c r="N963" s="24"/>
    </row>
    <row r="964">
      <c r="A964" s="75"/>
      <c r="B964" s="75"/>
      <c r="C964" s="553"/>
      <c r="D964" s="554"/>
      <c r="E964" s="312"/>
      <c r="F964" s="312"/>
      <c r="H964" s="312"/>
      <c r="I964" s="312"/>
      <c r="J964" s="555"/>
      <c r="L964" s="553"/>
      <c r="N964" s="24"/>
    </row>
    <row r="965">
      <c r="A965" s="75"/>
      <c r="B965" s="75"/>
      <c r="C965" s="553"/>
      <c r="D965" s="554"/>
      <c r="E965" s="312"/>
      <c r="F965" s="312"/>
      <c r="H965" s="312"/>
      <c r="I965" s="312"/>
      <c r="J965" s="555"/>
      <c r="L965" s="553"/>
      <c r="N965" s="24"/>
    </row>
    <row r="966">
      <c r="A966" s="75"/>
      <c r="B966" s="75"/>
      <c r="C966" s="553"/>
      <c r="D966" s="554"/>
      <c r="E966" s="312"/>
      <c r="F966" s="312"/>
      <c r="H966" s="312"/>
      <c r="I966" s="312"/>
      <c r="J966" s="555"/>
      <c r="L966" s="553"/>
      <c r="N966" s="24"/>
    </row>
    <row r="967">
      <c r="A967" s="75"/>
      <c r="B967" s="75"/>
      <c r="C967" s="553"/>
      <c r="D967" s="554"/>
      <c r="E967" s="312"/>
      <c r="F967" s="312"/>
      <c r="H967" s="312"/>
      <c r="I967" s="312"/>
      <c r="J967" s="555"/>
      <c r="L967" s="553"/>
      <c r="N967" s="24"/>
    </row>
    <row r="968">
      <c r="A968" s="75"/>
      <c r="B968" s="75"/>
      <c r="C968" s="553"/>
      <c r="D968" s="554"/>
      <c r="E968" s="312"/>
      <c r="F968" s="312"/>
      <c r="H968" s="312"/>
      <c r="I968" s="312"/>
      <c r="J968" s="555"/>
      <c r="L968" s="553"/>
      <c r="N968" s="24"/>
    </row>
    <row r="969">
      <c r="A969" s="75"/>
      <c r="B969" s="75"/>
      <c r="C969" s="553"/>
      <c r="D969" s="554"/>
      <c r="E969" s="312"/>
      <c r="F969" s="312"/>
      <c r="H969" s="312"/>
      <c r="I969" s="312"/>
      <c r="J969" s="555"/>
      <c r="L969" s="553"/>
      <c r="N969" s="24"/>
    </row>
    <row r="970">
      <c r="A970" s="75"/>
      <c r="B970" s="75"/>
      <c r="C970" s="553"/>
      <c r="D970" s="554"/>
      <c r="E970" s="312"/>
      <c r="F970" s="312"/>
      <c r="H970" s="312"/>
      <c r="I970" s="312"/>
      <c r="J970" s="555"/>
      <c r="L970" s="553"/>
      <c r="N970" s="24"/>
    </row>
    <row r="971">
      <c r="A971" s="75"/>
      <c r="B971" s="75"/>
      <c r="C971" s="553"/>
      <c r="D971" s="554"/>
      <c r="E971" s="312"/>
      <c r="F971" s="312"/>
      <c r="H971" s="312"/>
      <c r="I971" s="312"/>
      <c r="J971" s="555"/>
      <c r="L971" s="553"/>
      <c r="N971" s="24"/>
    </row>
    <row r="972">
      <c r="A972" s="75"/>
      <c r="B972" s="75"/>
      <c r="C972" s="553"/>
      <c r="D972" s="554"/>
      <c r="E972" s="312"/>
      <c r="F972" s="312"/>
      <c r="H972" s="312"/>
      <c r="I972" s="312"/>
      <c r="J972" s="555"/>
      <c r="L972" s="553"/>
      <c r="N972" s="24"/>
    </row>
    <row r="973">
      <c r="A973" s="75"/>
      <c r="B973" s="75"/>
      <c r="C973" s="553"/>
      <c r="D973" s="554"/>
      <c r="E973" s="312"/>
      <c r="F973" s="312"/>
      <c r="H973" s="312"/>
      <c r="I973" s="312"/>
      <c r="J973" s="555"/>
      <c r="L973" s="553"/>
      <c r="N973" s="24"/>
    </row>
    <row r="974">
      <c r="A974" s="75"/>
      <c r="B974" s="75"/>
      <c r="C974" s="553"/>
      <c r="D974" s="554"/>
      <c r="E974" s="312"/>
      <c r="F974" s="312"/>
      <c r="H974" s="312"/>
      <c r="I974" s="312"/>
      <c r="J974" s="555"/>
      <c r="L974" s="553"/>
      <c r="N974" s="24"/>
    </row>
    <row r="975">
      <c r="A975" s="75"/>
      <c r="B975" s="75"/>
      <c r="C975" s="553"/>
      <c r="D975" s="554"/>
      <c r="E975" s="312"/>
      <c r="F975" s="312"/>
      <c r="H975" s="312"/>
      <c r="I975" s="312"/>
      <c r="J975" s="555"/>
      <c r="L975" s="553"/>
      <c r="N975" s="24"/>
    </row>
    <row r="976">
      <c r="A976" s="75"/>
      <c r="B976" s="75"/>
      <c r="C976" s="553"/>
      <c r="D976" s="554"/>
      <c r="E976" s="312"/>
      <c r="F976" s="312"/>
      <c r="H976" s="312"/>
      <c r="I976" s="312"/>
      <c r="J976" s="555"/>
      <c r="L976" s="553"/>
      <c r="N976" s="24"/>
    </row>
    <row r="977">
      <c r="A977" s="75"/>
      <c r="B977" s="75"/>
      <c r="C977" s="553"/>
      <c r="D977" s="554"/>
      <c r="E977" s="312"/>
      <c r="F977" s="312"/>
      <c r="H977" s="312"/>
      <c r="I977" s="312"/>
      <c r="J977" s="555"/>
      <c r="L977" s="553"/>
      <c r="N977" s="24"/>
    </row>
    <row r="978">
      <c r="A978" s="75"/>
      <c r="B978" s="75"/>
      <c r="C978" s="553"/>
      <c r="D978" s="554"/>
      <c r="E978" s="312"/>
      <c r="F978" s="312"/>
      <c r="H978" s="312"/>
      <c r="I978" s="312"/>
      <c r="J978" s="555"/>
      <c r="L978" s="553"/>
      <c r="N978" s="24"/>
    </row>
    <row r="979">
      <c r="A979" s="75"/>
      <c r="B979" s="75"/>
      <c r="C979" s="553"/>
      <c r="D979" s="554"/>
      <c r="E979" s="312"/>
      <c r="F979" s="312"/>
      <c r="H979" s="312"/>
      <c r="I979" s="312"/>
      <c r="J979" s="555"/>
      <c r="L979" s="553"/>
      <c r="N979" s="24"/>
    </row>
    <row r="980">
      <c r="A980" s="75"/>
      <c r="B980" s="75"/>
      <c r="C980" s="553"/>
      <c r="D980" s="554"/>
      <c r="E980" s="312"/>
      <c r="F980" s="312"/>
      <c r="H980" s="312"/>
      <c r="I980" s="312"/>
      <c r="J980" s="555"/>
      <c r="L980" s="553"/>
      <c r="N980" s="24"/>
    </row>
    <row r="981">
      <c r="A981" s="75"/>
      <c r="B981" s="75"/>
      <c r="C981" s="553"/>
      <c r="D981" s="554"/>
      <c r="E981" s="312"/>
      <c r="F981" s="312"/>
      <c r="H981" s="312"/>
      <c r="I981" s="312"/>
      <c r="J981" s="555"/>
      <c r="L981" s="553"/>
      <c r="N981" s="24"/>
    </row>
    <row r="982">
      <c r="A982" s="75"/>
      <c r="B982" s="75"/>
      <c r="C982" s="553"/>
      <c r="D982" s="554"/>
      <c r="E982" s="312"/>
      <c r="F982" s="312"/>
      <c r="H982" s="312"/>
      <c r="I982" s="312"/>
      <c r="J982" s="555"/>
      <c r="L982" s="553"/>
      <c r="N982" s="24"/>
    </row>
    <row r="983">
      <c r="A983" s="75"/>
      <c r="B983" s="75"/>
      <c r="C983" s="553"/>
      <c r="D983" s="554"/>
      <c r="E983" s="312"/>
      <c r="F983" s="312"/>
      <c r="H983" s="312"/>
      <c r="I983" s="312"/>
      <c r="J983" s="555"/>
      <c r="L983" s="553"/>
      <c r="N983" s="24"/>
    </row>
    <row r="984">
      <c r="A984" s="75"/>
      <c r="B984" s="75"/>
      <c r="C984" s="553"/>
      <c r="D984" s="554"/>
      <c r="E984" s="312"/>
      <c r="F984" s="312"/>
      <c r="H984" s="312"/>
      <c r="I984" s="312"/>
      <c r="J984" s="555"/>
      <c r="L984" s="553"/>
      <c r="N984" s="24"/>
    </row>
    <row r="985">
      <c r="A985" s="75"/>
      <c r="B985" s="75"/>
      <c r="C985" s="553"/>
      <c r="D985" s="554"/>
      <c r="E985" s="312"/>
      <c r="F985" s="312"/>
      <c r="H985" s="312"/>
      <c r="I985" s="312"/>
      <c r="J985" s="555"/>
      <c r="L985" s="553"/>
      <c r="N985" s="24"/>
    </row>
    <row r="986">
      <c r="A986" s="75"/>
      <c r="B986" s="75"/>
      <c r="C986" s="553"/>
      <c r="D986" s="554"/>
      <c r="E986" s="312"/>
      <c r="F986" s="312"/>
      <c r="H986" s="312"/>
      <c r="I986" s="312"/>
      <c r="J986" s="555"/>
      <c r="L986" s="553"/>
      <c r="N986" s="24"/>
    </row>
    <row r="987">
      <c r="A987" s="75"/>
      <c r="B987" s="75"/>
      <c r="C987" s="553"/>
      <c r="D987" s="554"/>
      <c r="E987" s="312"/>
      <c r="F987" s="312"/>
      <c r="H987" s="312"/>
      <c r="I987" s="312"/>
      <c r="J987" s="555"/>
      <c r="L987" s="553"/>
      <c r="N987" s="24"/>
    </row>
    <row r="988">
      <c r="A988" s="75"/>
      <c r="B988" s="75"/>
      <c r="C988" s="553"/>
      <c r="D988" s="554"/>
      <c r="E988" s="312"/>
      <c r="F988" s="312"/>
      <c r="H988" s="312"/>
      <c r="I988" s="312"/>
      <c r="J988" s="555"/>
      <c r="L988" s="553"/>
      <c r="N988" s="24"/>
    </row>
    <row r="989">
      <c r="A989" s="75"/>
      <c r="B989" s="75"/>
      <c r="C989" s="553"/>
      <c r="D989" s="554"/>
      <c r="E989" s="312"/>
      <c r="F989" s="312"/>
      <c r="H989" s="312"/>
      <c r="I989" s="312"/>
      <c r="J989" s="555"/>
      <c r="L989" s="553"/>
      <c r="N989" s="24"/>
    </row>
    <row r="990">
      <c r="A990" s="75"/>
      <c r="B990" s="75"/>
      <c r="C990" s="553"/>
      <c r="D990" s="554"/>
      <c r="E990" s="312"/>
      <c r="F990" s="312"/>
      <c r="H990" s="312"/>
      <c r="I990" s="312"/>
      <c r="J990" s="555"/>
      <c r="L990" s="553"/>
      <c r="N990" s="24"/>
    </row>
    <row r="991">
      <c r="A991" s="75"/>
      <c r="B991" s="75"/>
      <c r="C991" s="553"/>
      <c r="D991" s="554"/>
      <c r="E991" s="312"/>
      <c r="F991" s="312"/>
      <c r="H991" s="312"/>
      <c r="I991" s="312"/>
      <c r="J991" s="555"/>
      <c r="L991" s="553"/>
      <c r="N991" s="24"/>
    </row>
    <row r="992">
      <c r="A992" s="75"/>
      <c r="B992" s="75"/>
      <c r="C992" s="553"/>
      <c r="D992" s="554"/>
      <c r="E992" s="312"/>
      <c r="F992" s="312"/>
      <c r="H992" s="312"/>
      <c r="I992" s="312"/>
      <c r="J992" s="555"/>
      <c r="L992" s="553"/>
      <c r="N992" s="24"/>
    </row>
    <row r="993">
      <c r="A993" s="75"/>
      <c r="B993" s="75"/>
      <c r="C993" s="553"/>
      <c r="D993" s="554"/>
      <c r="E993" s="312"/>
      <c r="F993" s="312"/>
      <c r="H993" s="312"/>
      <c r="I993" s="312"/>
      <c r="J993" s="555"/>
      <c r="L993" s="553"/>
      <c r="N993" s="24"/>
    </row>
    <row r="994">
      <c r="A994" s="75"/>
      <c r="B994" s="75"/>
      <c r="C994" s="553"/>
      <c r="D994" s="554"/>
      <c r="E994" s="312"/>
      <c r="F994" s="312"/>
      <c r="H994" s="312"/>
      <c r="I994" s="312"/>
      <c r="J994" s="555"/>
      <c r="L994" s="553"/>
      <c r="N994" s="24"/>
    </row>
    <row r="995">
      <c r="A995" s="75"/>
      <c r="B995" s="75"/>
      <c r="C995" s="553"/>
      <c r="D995" s="554"/>
      <c r="E995" s="312"/>
      <c r="F995" s="312"/>
      <c r="H995" s="312"/>
      <c r="I995" s="312"/>
      <c r="J995" s="555"/>
      <c r="L995" s="553"/>
      <c r="N995" s="24"/>
    </row>
    <row r="996">
      <c r="A996" s="75"/>
      <c r="B996" s="75"/>
      <c r="C996" s="553"/>
      <c r="D996" s="554"/>
      <c r="E996" s="312"/>
      <c r="F996" s="312"/>
      <c r="H996" s="312"/>
      <c r="I996" s="312"/>
      <c r="J996" s="555"/>
      <c r="L996" s="553"/>
      <c r="N996" s="24"/>
    </row>
    <row r="997">
      <c r="A997" s="75"/>
      <c r="B997" s="75"/>
      <c r="C997" s="553"/>
      <c r="D997" s="554"/>
      <c r="E997" s="312"/>
      <c r="F997" s="312"/>
      <c r="H997" s="312"/>
      <c r="I997" s="312"/>
      <c r="J997" s="555"/>
      <c r="L997" s="553"/>
      <c r="N997" s="24"/>
    </row>
    <row r="998">
      <c r="A998" s="75"/>
      <c r="B998" s="75"/>
      <c r="C998" s="553"/>
      <c r="D998" s="554"/>
      <c r="E998" s="312"/>
      <c r="F998" s="312"/>
      <c r="H998" s="312"/>
      <c r="I998" s="312"/>
      <c r="J998" s="555"/>
      <c r="L998" s="553"/>
      <c r="N998" s="24"/>
    </row>
    <row r="999">
      <c r="A999" s="75"/>
      <c r="B999" s="75"/>
      <c r="C999" s="553"/>
      <c r="D999" s="554"/>
      <c r="E999" s="312"/>
      <c r="F999" s="312"/>
      <c r="H999" s="312"/>
      <c r="I999" s="312"/>
      <c r="J999" s="555"/>
      <c r="L999" s="553"/>
      <c r="N999" s="24"/>
    </row>
    <row r="1000">
      <c r="A1000" s="75"/>
      <c r="B1000" s="75"/>
      <c r="C1000" s="553"/>
      <c r="D1000" s="554"/>
      <c r="E1000" s="312"/>
      <c r="F1000" s="312"/>
      <c r="H1000" s="312"/>
      <c r="I1000" s="312"/>
      <c r="J1000" s="555"/>
      <c r="L1000" s="553"/>
      <c r="N1000" s="24"/>
    </row>
    <row r="1001">
      <c r="A1001" s="75"/>
      <c r="B1001" s="75"/>
      <c r="C1001" s="553"/>
      <c r="D1001" s="554"/>
      <c r="E1001" s="312"/>
      <c r="F1001" s="312"/>
      <c r="H1001" s="312"/>
      <c r="I1001" s="312"/>
      <c r="J1001" s="555"/>
      <c r="L1001" s="553"/>
      <c r="N1001" s="24"/>
    </row>
    <row r="1002">
      <c r="A1002" s="75"/>
      <c r="B1002" s="75"/>
      <c r="C1002" s="553"/>
      <c r="D1002" s="554"/>
      <c r="E1002" s="312"/>
      <c r="F1002" s="312"/>
      <c r="H1002" s="312"/>
      <c r="I1002" s="312"/>
      <c r="J1002" s="555"/>
      <c r="L1002" s="553"/>
      <c r="N1002" s="24"/>
    </row>
    <row r="1003">
      <c r="A1003" s="75"/>
      <c r="B1003" s="75"/>
      <c r="C1003" s="553"/>
      <c r="D1003" s="554"/>
      <c r="E1003" s="312"/>
      <c r="F1003" s="312"/>
      <c r="H1003" s="312"/>
      <c r="I1003" s="312"/>
      <c r="J1003" s="555"/>
      <c r="L1003" s="553"/>
      <c r="N1003" s="24"/>
    </row>
    <row r="1004">
      <c r="A1004" s="75"/>
      <c r="B1004" s="75"/>
      <c r="C1004" s="553"/>
      <c r="D1004" s="554"/>
      <c r="E1004" s="312"/>
      <c r="F1004" s="312"/>
      <c r="H1004" s="312"/>
      <c r="I1004" s="312"/>
      <c r="J1004" s="555"/>
      <c r="L1004" s="553"/>
      <c r="N1004" s="24"/>
    </row>
    <row r="1005">
      <c r="A1005" s="75"/>
      <c r="B1005" s="75"/>
      <c r="C1005" s="553"/>
      <c r="D1005" s="554"/>
      <c r="E1005" s="312"/>
      <c r="F1005" s="312"/>
      <c r="H1005" s="312"/>
      <c r="I1005" s="312"/>
      <c r="J1005" s="555"/>
      <c r="L1005" s="553"/>
      <c r="N1005" s="24"/>
    </row>
    <row r="1006">
      <c r="A1006" s="75"/>
      <c r="B1006" s="75"/>
      <c r="C1006" s="553"/>
      <c r="D1006" s="554"/>
      <c r="E1006" s="312"/>
      <c r="F1006" s="312"/>
      <c r="H1006" s="312"/>
      <c r="I1006" s="312"/>
      <c r="J1006" s="555"/>
      <c r="L1006" s="553"/>
      <c r="N1006" s="24"/>
    </row>
    <row r="1007">
      <c r="A1007" s="75"/>
      <c r="B1007" s="75"/>
      <c r="C1007" s="553"/>
      <c r="D1007" s="554"/>
      <c r="E1007" s="312"/>
      <c r="F1007" s="312"/>
      <c r="H1007" s="312"/>
      <c r="I1007" s="312"/>
      <c r="J1007" s="555"/>
      <c r="L1007" s="553"/>
      <c r="N1007" s="24"/>
    </row>
    <row r="1008">
      <c r="A1008" s="75"/>
      <c r="B1008" s="75"/>
      <c r="C1008" s="553"/>
      <c r="D1008" s="554"/>
      <c r="E1008" s="312"/>
      <c r="F1008" s="312"/>
      <c r="H1008" s="312"/>
      <c r="I1008" s="312"/>
      <c r="J1008" s="555"/>
      <c r="L1008" s="553"/>
      <c r="N1008" s="24"/>
    </row>
    <row r="1009">
      <c r="A1009" s="75"/>
      <c r="B1009" s="75"/>
      <c r="C1009" s="553"/>
      <c r="D1009" s="554"/>
      <c r="E1009" s="312"/>
      <c r="F1009" s="312"/>
      <c r="H1009" s="312"/>
      <c r="I1009" s="312"/>
      <c r="J1009" s="555"/>
      <c r="L1009" s="553"/>
      <c r="N1009" s="24"/>
    </row>
    <row r="1010">
      <c r="A1010" s="75"/>
      <c r="B1010" s="75"/>
      <c r="C1010" s="553"/>
      <c r="D1010" s="554"/>
      <c r="E1010" s="312"/>
      <c r="F1010" s="312"/>
      <c r="H1010" s="312"/>
      <c r="I1010" s="312"/>
      <c r="J1010" s="555"/>
      <c r="L1010" s="553"/>
      <c r="N1010" s="24"/>
    </row>
    <row r="1011">
      <c r="A1011" s="75"/>
      <c r="B1011" s="75"/>
      <c r="C1011" s="553"/>
      <c r="D1011" s="554"/>
      <c r="E1011" s="312"/>
      <c r="F1011" s="312"/>
      <c r="H1011" s="312"/>
      <c r="I1011" s="312"/>
      <c r="J1011" s="555"/>
      <c r="L1011" s="553"/>
      <c r="N1011" s="24"/>
    </row>
    <row r="1012">
      <c r="A1012" s="75"/>
      <c r="B1012" s="75"/>
      <c r="C1012" s="553"/>
      <c r="D1012" s="554"/>
      <c r="E1012" s="312"/>
      <c r="F1012" s="312"/>
      <c r="H1012" s="312"/>
      <c r="I1012" s="312"/>
      <c r="J1012" s="555"/>
      <c r="L1012" s="553"/>
      <c r="N1012" s="24"/>
    </row>
    <row r="1013">
      <c r="A1013" s="75"/>
      <c r="B1013" s="75"/>
      <c r="C1013" s="553"/>
      <c r="D1013" s="554"/>
      <c r="E1013" s="312"/>
      <c r="F1013" s="312"/>
      <c r="H1013" s="312"/>
      <c r="I1013" s="312"/>
      <c r="J1013" s="555"/>
      <c r="L1013" s="553"/>
      <c r="N1013" s="24"/>
    </row>
    <row r="1014">
      <c r="A1014" s="75"/>
      <c r="B1014" s="75"/>
      <c r="C1014" s="553"/>
      <c r="D1014" s="554"/>
      <c r="E1014" s="312"/>
      <c r="F1014" s="312"/>
      <c r="H1014" s="312"/>
      <c r="I1014" s="312"/>
      <c r="J1014" s="555"/>
      <c r="L1014" s="553"/>
      <c r="N1014" s="24"/>
    </row>
    <row r="1015">
      <c r="A1015" s="75"/>
      <c r="B1015" s="75"/>
      <c r="C1015" s="553"/>
      <c r="D1015" s="554"/>
      <c r="E1015" s="312"/>
      <c r="F1015" s="312"/>
      <c r="H1015" s="312"/>
      <c r="I1015" s="312"/>
      <c r="J1015" s="555"/>
      <c r="L1015" s="553"/>
      <c r="N1015" s="24"/>
    </row>
    <row r="1016">
      <c r="A1016" s="75"/>
      <c r="B1016" s="75"/>
      <c r="C1016" s="553"/>
      <c r="D1016" s="554"/>
      <c r="E1016" s="312"/>
      <c r="F1016" s="312"/>
      <c r="H1016" s="312"/>
      <c r="I1016" s="312"/>
      <c r="J1016" s="555"/>
      <c r="L1016" s="553"/>
      <c r="N1016" s="24"/>
    </row>
    <row r="1017">
      <c r="A1017" s="75"/>
      <c r="B1017" s="75"/>
      <c r="C1017" s="553"/>
      <c r="D1017" s="554"/>
      <c r="E1017" s="312"/>
      <c r="F1017" s="312"/>
      <c r="H1017" s="312"/>
      <c r="I1017" s="312"/>
      <c r="J1017" s="555"/>
      <c r="L1017" s="553"/>
      <c r="N1017" s="24"/>
    </row>
    <row r="1018">
      <c r="A1018" s="75"/>
      <c r="B1018" s="75"/>
      <c r="C1018" s="553"/>
      <c r="D1018" s="554"/>
      <c r="E1018" s="312"/>
      <c r="F1018" s="312"/>
      <c r="H1018" s="312"/>
      <c r="I1018" s="312"/>
      <c r="J1018" s="555"/>
      <c r="L1018" s="553"/>
      <c r="N1018" s="24"/>
    </row>
    <row r="1019">
      <c r="A1019" s="75"/>
      <c r="B1019" s="75"/>
      <c r="C1019" s="553"/>
      <c r="D1019" s="554"/>
      <c r="E1019" s="312"/>
      <c r="F1019" s="312"/>
      <c r="H1019" s="312"/>
      <c r="I1019" s="312"/>
      <c r="J1019" s="555"/>
      <c r="L1019" s="553"/>
      <c r="N1019" s="24"/>
    </row>
    <row r="1020">
      <c r="A1020" s="75"/>
      <c r="B1020" s="75"/>
      <c r="C1020" s="553"/>
      <c r="D1020" s="554"/>
      <c r="E1020" s="312"/>
      <c r="F1020" s="312"/>
      <c r="H1020" s="312"/>
      <c r="I1020" s="312"/>
      <c r="J1020" s="555"/>
      <c r="L1020" s="553"/>
      <c r="N1020" s="24"/>
    </row>
    <row r="1021">
      <c r="A1021" s="75"/>
      <c r="B1021" s="75"/>
      <c r="C1021" s="553"/>
      <c r="D1021" s="554"/>
      <c r="E1021" s="312"/>
      <c r="F1021" s="312"/>
      <c r="H1021" s="312"/>
      <c r="I1021" s="312"/>
      <c r="J1021" s="555"/>
      <c r="L1021" s="553"/>
      <c r="N1021" s="24"/>
    </row>
    <row r="1022">
      <c r="A1022" s="75"/>
      <c r="B1022" s="75"/>
      <c r="C1022" s="553"/>
      <c r="D1022" s="554"/>
      <c r="E1022" s="312"/>
      <c r="F1022" s="312"/>
      <c r="H1022" s="312"/>
      <c r="I1022" s="312"/>
      <c r="J1022" s="555"/>
      <c r="L1022" s="553"/>
      <c r="N1022" s="24"/>
    </row>
    <row r="1023">
      <c r="A1023" s="75"/>
      <c r="B1023" s="75"/>
      <c r="C1023" s="553"/>
      <c r="D1023" s="554"/>
      <c r="E1023" s="312"/>
      <c r="F1023" s="312"/>
      <c r="H1023" s="312"/>
      <c r="I1023" s="312"/>
      <c r="J1023" s="555"/>
      <c r="L1023" s="553"/>
      <c r="N1023" s="24"/>
    </row>
    <row r="1024">
      <c r="A1024" s="75"/>
      <c r="B1024" s="75"/>
      <c r="C1024" s="553"/>
      <c r="D1024" s="554"/>
      <c r="E1024" s="312"/>
      <c r="F1024" s="312"/>
      <c r="H1024" s="312"/>
      <c r="I1024" s="312"/>
      <c r="J1024" s="555"/>
      <c r="L1024" s="553"/>
      <c r="N1024" s="24"/>
    </row>
    <row r="1025">
      <c r="A1025" s="75"/>
      <c r="B1025" s="75"/>
      <c r="C1025" s="553"/>
      <c r="D1025" s="554"/>
      <c r="E1025" s="312"/>
      <c r="F1025" s="312"/>
      <c r="H1025" s="312"/>
      <c r="I1025" s="312"/>
      <c r="J1025" s="555"/>
      <c r="L1025" s="553"/>
      <c r="N1025" s="24"/>
    </row>
    <row r="1026">
      <c r="A1026" s="75"/>
      <c r="B1026" s="75"/>
      <c r="C1026" s="553"/>
      <c r="D1026" s="554"/>
      <c r="E1026" s="312"/>
      <c r="F1026" s="312"/>
      <c r="H1026" s="312"/>
      <c r="I1026" s="312"/>
      <c r="J1026" s="555"/>
      <c r="L1026" s="553"/>
      <c r="N1026" s="24"/>
    </row>
    <row r="1027">
      <c r="A1027" s="75"/>
      <c r="B1027" s="75"/>
      <c r="C1027" s="553"/>
      <c r="D1027" s="554"/>
      <c r="E1027" s="312"/>
      <c r="F1027" s="312"/>
      <c r="H1027" s="312"/>
      <c r="I1027" s="312"/>
      <c r="J1027" s="555"/>
      <c r="L1027" s="553"/>
      <c r="N1027" s="24"/>
    </row>
    <row r="1028">
      <c r="A1028" s="75"/>
      <c r="B1028" s="75"/>
      <c r="C1028" s="553"/>
      <c r="D1028" s="554"/>
      <c r="E1028" s="312"/>
      <c r="F1028" s="312"/>
      <c r="H1028" s="312"/>
      <c r="I1028" s="312"/>
      <c r="J1028" s="555"/>
      <c r="L1028" s="553"/>
      <c r="N1028" s="24"/>
    </row>
    <row r="1029">
      <c r="A1029" s="75"/>
      <c r="B1029" s="75"/>
      <c r="C1029" s="553"/>
      <c r="D1029" s="554"/>
      <c r="E1029" s="312"/>
      <c r="F1029" s="312"/>
      <c r="H1029" s="312"/>
      <c r="I1029" s="312"/>
      <c r="J1029" s="555"/>
      <c r="L1029" s="553"/>
      <c r="N1029" s="24"/>
    </row>
    <row r="1030">
      <c r="A1030" s="75"/>
      <c r="B1030" s="75"/>
      <c r="C1030" s="553"/>
      <c r="D1030" s="554"/>
      <c r="E1030" s="312"/>
      <c r="F1030" s="312"/>
      <c r="H1030" s="312"/>
      <c r="I1030" s="312"/>
      <c r="J1030" s="555"/>
      <c r="L1030" s="553"/>
      <c r="N1030" s="24"/>
    </row>
    <row r="1031">
      <c r="A1031" s="75"/>
      <c r="B1031" s="75"/>
      <c r="C1031" s="553"/>
      <c r="D1031" s="554"/>
      <c r="E1031" s="312"/>
      <c r="F1031" s="312"/>
      <c r="H1031" s="312"/>
      <c r="I1031" s="312"/>
      <c r="J1031" s="555"/>
      <c r="L1031" s="553"/>
      <c r="N1031" s="24"/>
    </row>
    <row r="1032">
      <c r="A1032" s="75"/>
      <c r="B1032" s="75"/>
      <c r="C1032" s="553"/>
      <c r="D1032" s="554"/>
      <c r="E1032" s="312"/>
      <c r="F1032" s="312"/>
      <c r="H1032" s="312"/>
      <c r="I1032" s="312"/>
      <c r="J1032" s="555"/>
      <c r="L1032" s="553"/>
      <c r="N1032" s="24"/>
    </row>
    <row r="1033">
      <c r="A1033" s="75"/>
      <c r="B1033" s="75"/>
      <c r="C1033" s="553"/>
      <c r="D1033" s="554"/>
      <c r="E1033" s="312"/>
      <c r="F1033" s="312"/>
      <c r="H1033" s="312"/>
      <c r="I1033" s="312"/>
      <c r="J1033" s="555"/>
      <c r="L1033" s="553"/>
      <c r="N1033" s="24"/>
    </row>
    <row r="1034">
      <c r="A1034" s="75"/>
      <c r="B1034" s="75"/>
      <c r="C1034" s="553"/>
      <c r="D1034" s="554"/>
      <c r="E1034" s="312"/>
      <c r="F1034" s="312"/>
      <c r="H1034" s="312"/>
      <c r="I1034" s="312"/>
      <c r="J1034" s="555"/>
      <c r="L1034" s="553"/>
      <c r="N1034" s="24"/>
    </row>
    <row r="1035">
      <c r="A1035" s="75"/>
      <c r="B1035" s="75"/>
      <c r="C1035" s="553"/>
      <c r="D1035" s="554"/>
      <c r="E1035" s="312"/>
      <c r="F1035" s="312"/>
      <c r="H1035" s="312"/>
      <c r="I1035" s="312"/>
      <c r="J1035" s="555"/>
      <c r="L1035" s="553"/>
      <c r="N1035" s="24"/>
    </row>
    <row r="1036">
      <c r="A1036" s="75"/>
      <c r="B1036" s="75"/>
      <c r="C1036" s="553"/>
      <c r="D1036" s="554"/>
      <c r="E1036" s="312"/>
      <c r="F1036" s="312"/>
      <c r="H1036" s="312"/>
      <c r="I1036" s="312"/>
      <c r="J1036" s="555"/>
      <c r="L1036" s="553"/>
      <c r="N1036" s="24"/>
    </row>
    <row r="1037">
      <c r="A1037" s="75"/>
      <c r="B1037" s="75"/>
      <c r="C1037" s="553"/>
      <c r="D1037" s="554"/>
      <c r="E1037" s="312"/>
      <c r="F1037" s="312"/>
      <c r="H1037" s="312"/>
      <c r="I1037" s="312"/>
      <c r="J1037" s="555"/>
      <c r="L1037" s="553"/>
      <c r="N1037" s="24"/>
    </row>
    <row r="1038">
      <c r="A1038" s="75"/>
      <c r="B1038" s="75"/>
      <c r="C1038" s="553"/>
      <c r="D1038" s="554"/>
      <c r="E1038" s="312"/>
      <c r="F1038" s="312"/>
      <c r="H1038" s="312"/>
      <c r="I1038" s="312"/>
      <c r="J1038" s="555"/>
      <c r="L1038" s="553"/>
      <c r="N1038" s="24"/>
    </row>
    <row r="1039">
      <c r="A1039" s="75"/>
      <c r="B1039" s="75"/>
      <c r="C1039" s="553"/>
      <c r="D1039" s="554"/>
      <c r="E1039" s="312"/>
      <c r="F1039" s="312"/>
      <c r="H1039" s="312"/>
      <c r="I1039" s="312"/>
      <c r="J1039" s="555"/>
      <c r="L1039" s="553"/>
      <c r="N1039" s="24"/>
    </row>
    <row r="1040">
      <c r="A1040" s="75"/>
      <c r="B1040" s="75"/>
      <c r="C1040" s="553"/>
      <c r="D1040" s="554"/>
      <c r="E1040" s="312"/>
      <c r="F1040" s="312"/>
      <c r="H1040" s="312"/>
      <c r="I1040" s="312"/>
      <c r="J1040" s="555"/>
      <c r="L1040" s="553"/>
      <c r="N1040" s="24"/>
    </row>
    <row r="1041">
      <c r="A1041" s="75"/>
      <c r="B1041" s="75"/>
      <c r="C1041" s="553"/>
      <c r="D1041" s="554"/>
      <c r="E1041" s="312"/>
      <c r="F1041" s="312"/>
      <c r="H1041" s="312"/>
      <c r="I1041" s="312"/>
      <c r="J1041" s="555"/>
      <c r="L1041" s="553"/>
      <c r="N1041" s="24"/>
    </row>
    <row r="1042">
      <c r="A1042" s="75"/>
      <c r="B1042" s="75"/>
      <c r="C1042" s="553"/>
      <c r="D1042" s="554"/>
      <c r="E1042" s="312"/>
      <c r="F1042" s="312"/>
      <c r="H1042" s="312"/>
      <c r="I1042" s="312"/>
      <c r="J1042" s="555"/>
      <c r="L1042" s="553"/>
      <c r="N1042" s="24"/>
    </row>
    <row r="1043">
      <c r="A1043" s="75"/>
      <c r="B1043" s="75"/>
      <c r="C1043" s="553"/>
      <c r="D1043" s="554"/>
      <c r="E1043" s="312"/>
      <c r="F1043" s="312"/>
      <c r="H1043" s="312"/>
      <c r="I1043" s="312"/>
      <c r="J1043" s="555"/>
      <c r="L1043" s="553"/>
      <c r="N1043" s="24"/>
    </row>
    <row r="1044">
      <c r="A1044" s="75"/>
      <c r="B1044" s="75"/>
      <c r="C1044" s="553"/>
      <c r="D1044" s="554"/>
      <c r="E1044" s="312"/>
      <c r="F1044" s="312"/>
      <c r="H1044" s="312"/>
      <c r="I1044" s="312"/>
      <c r="J1044" s="555"/>
      <c r="L1044" s="553"/>
      <c r="N1044" s="24"/>
    </row>
    <row r="1045">
      <c r="A1045" s="75"/>
      <c r="B1045" s="75"/>
      <c r="C1045" s="553"/>
      <c r="D1045" s="554"/>
      <c r="E1045" s="312"/>
      <c r="F1045" s="312"/>
      <c r="H1045" s="312"/>
      <c r="I1045" s="312"/>
      <c r="J1045" s="555"/>
      <c r="L1045" s="553"/>
      <c r="N1045" s="24"/>
    </row>
    <row r="1046">
      <c r="A1046" s="75"/>
      <c r="B1046" s="75"/>
      <c r="C1046" s="553"/>
      <c r="D1046" s="554"/>
      <c r="E1046" s="312"/>
      <c r="F1046" s="312"/>
      <c r="H1046" s="312"/>
      <c r="I1046" s="312"/>
      <c r="J1046" s="555"/>
      <c r="L1046" s="553"/>
      <c r="N1046" s="24"/>
    </row>
    <row r="1047">
      <c r="A1047" s="75"/>
      <c r="B1047" s="75"/>
      <c r="C1047" s="553"/>
      <c r="D1047" s="554"/>
      <c r="E1047" s="312"/>
      <c r="F1047" s="312"/>
      <c r="H1047" s="312"/>
      <c r="I1047" s="312"/>
      <c r="J1047" s="555"/>
      <c r="L1047" s="553"/>
      <c r="N1047" s="24"/>
    </row>
    <row r="1048">
      <c r="A1048" s="75"/>
      <c r="B1048" s="75"/>
      <c r="C1048" s="553"/>
      <c r="D1048" s="554"/>
      <c r="E1048" s="312"/>
      <c r="F1048" s="312"/>
      <c r="H1048" s="312"/>
      <c r="I1048" s="312"/>
      <c r="J1048" s="555"/>
      <c r="L1048" s="553"/>
      <c r="N1048" s="24"/>
    </row>
    <row r="1049">
      <c r="A1049" s="75"/>
      <c r="B1049" s="75"/>
      <c r="C1049" s="553"/>
      <c r="D1049" s="554"/>
      <c r="E1049" s="312"/>
      <c r="F1049" s="312"/>
      <c r="H1049" s="312"/>
      <c r="I1049" s="312"/>
      <c r="J1049" s="555"/>
      <c r="L1049" s="553"/>
      <c r="N1049" s="24"/>
    </row>
    <row r="1050">
      <c r="A1050" s="75"/>
      <c r="B1050" s="75"/>
      <c r="C1050" s="553"/>
      <c r="D1050" s="554"/>
      <c r="E1050" s="312"/>
      <c r="F1050" s="312"/>
      <c r="H1050" s="312"/>
      <c r="I1050" s="312"/>
      <c r="J1050" s="555"/>
      <c r="L1050" s="553"/>
      <c r="N1050" s="24"/>
    </row>
    <row r="1051">
      <c r="A1051" s="75"/>
      <c r="B1051" s="75"/>
      <c r="C1051" s="553"/>
      <c r="D1051" s="554"/>
      <c r="E1051" s="312"/>
      <c r="F1051" s="312"/>
      <c r="H1051" s="312"/>
      <c r="I1051" s="312"/>
      <c r="J1051" s="555"/>
      <c r="L1051" s="553"/>
      <c r="N1051" s="24"/>
    </row>
    <row r="1052">
      <c r="A1052" s="75"/>
      <c r="B1052" s="75"/>
      <c r="C1052" s="553"/>
      <c r="D1052" s="554"/>
      <c r="E1052" s="312"/>
      <c r="F1052" s="312"/>
      <c r="H1052" s="312"/>
      <c r="I1052" s="312"/>
      <c r="J1052" s="555"/>
      <c r="L1052" s="553"/>
      <c r="N1052" s="24"/>
    </row>
    <row r="1053">
      <c r="A1053" s="75"/>
      <c r="B1053" s="75"/>
      <c r="C1053" s="553"/>
      <c r="D1053" s="554"/>
      <c r="E1053" s="312"/>
      <c r="F1053" s="312"/>
      <c r="H1053" s="312"/>
      <c r="I1053" s="312"/>
      <c r="J1053" s="555"/>
      <c r="L1053" s="553"/>
      <c r="N1053" s="24"/>
    </row>
    <row r="1054">
      <c r="A1054" s="75"/>
      <c r="B1054" s="75"/>
      <c r="C1054" s="553"/>
      <c r="D1054" s="554"/>
      <c r="E1054" s="312"/>
      <c r="F1054" s="312"/>
      <c r="H1054" s="312"/>
      <c r="I1054" s="312"/>
      <c r="J1054" s="555"/>
      <c r="L1054" s="553"/>
      <c r="N1054" s="24"/>
    </row>
    <row r="1055">
      <c r="A1055" s="75"/>
      <c r="B1055" s="75"/>
      <c r="C1055" s="553"/>
      <c r="D1055" s="554"/>
      <c r="E1055" s="312"/>
      <c r="F1055" s="312"/>
      <c r="H1055" s="312"/>
      <c r="I1055" s="312"/>
      <c r="J1055" s="555"/>
      <c r="L1055" s="553"/>
      <c r="N1055" s="24"/>
    </row>
    <row r="1056">
      <c r="A1056" s="75"/>
      <c r="B1056" s="75"/>
      <c r="C1056" s="553"/>
      <c r="D1056" s="554"/>
      <c r="E1056" s="312"/>
      <c r="F1056" s="312"/>
      <c r="H1056" s="312"/>
      <c r="I1056" s="312"/>
      <c r="J1056" s="555"/>
      <c r="L1056" s="553"/>
      <c r="N1056" s="24"/>
    </row>
    <row r="1057">
      <c r="A1057" s="75"/>
      <c r="B1057" s="75"/>
      <c r="C1057" s="553"/>
      <c r="D1057" s="554"/>
      <c r="E1057" s="312"/>
      <c r="F1057" s="312"/>
      <c r="H1057" s="312"/>
      <c r="I1057" s="312"/>
      <c r="J1057" s="555"/>
      <c r="L1057" s="553"/>
      <c r="N1057" s="24"/>
    </row>
    <row r="1058">
      <c r="A1058" s="75"/>
      <c r="B1058" s="75"/>
      <c r="C1058" s="553"/>
      <c r="D1058" s="554"/>
      <c r="E1058" s="312"/>
      <c r="F1058" s="312"/>
      <c r="H1058" s="312"/>
      <c r="I1058" s="312"/>
      <c r="J1058" s="555"/>
      <c r="L1058" s="553"/>
      <c r="N1058" s="24"/>
    </row>
    <row r="1059">
      <c r="A1059" s="75"/>
      <c r="B1059" s="75"/>
      <c r="C1059" s="553"/>
      <c r="D1059" s="554"/>
      <c r="E1059" s="312"/>
      <c r="F1059" s="312"/>
      <c r="H1059" s="312"/>
      <c r="I1059" s="312"/>
      <c r="J1059" s="555"/>
      <c r="L1059" s="553"/>
      <c r="N1059" s="24"/>
    </row>
    <row r="1060">
      <c r="A1060" s="75"/>
      <c r="B1060" s="75"/>
      <c r="C1060" s="553"/>
      <c r="D1060" s="554"/>
      <c r="E1060" s="312"/>
      <c r="F1060" s="312"/>
      <c r="H1060" s="312"/>
      <c r="I1060" s="312"/>
      <c r="J1060" s="555"/>
      <c r="L1060" s="553"/>
      <c r="N1060" s="24"/>
    </row>
    <row r="1061">
      <c r="A1061" s="75"/>
      <c r="B1061" s="75"/>
      <c r="C1061" s="553"/>
      <c r="D1061" s="554"/>
      <c r="E1061" s="312"/>
      <c r="F1061" s="312"/>
      <c r="H1061" s="312"/>
      <c r="I1061" s="312"/>
      <c r="J1061" s="555"/>
      <c r="L1061" s="553"/>
      <c r="N1061" s="24"/>
    </row>
    <row r="1062">
      <c r="A1062" s="75"/>
      <c r="B1062" s="75"/>
      <c r="C1062" s="553"/>
      <c r="D1062" s="554"/>
      <c r="E1062" s="312"/>
      <c r="F1062" s="312"/>
      <c r="H1062" s="312"/>
      <c r="I1062" s="312"/>
      <c r="J1062" s="555"/>
      <c r="L1062" s="553"/>
      <c r="N1062" s="24"/>
    </row>
    <row r="1063">
      <c r="A1063" s="75"/>
      <c r="B1063" s="75"/>
      <c r="C1063" s="553"/>
      <c r="D1063" s="554"/>
      <c r="E1063" s="312"/>
      <c r="F1063" s="312"/>
      <c r="H1063" s="312"/>
      <c r="I1063" s="312"/>
      <c r="J1063" s="555"/>
      <c r="L1063" s="553"/>
      <c r="N1063" s="24"/>
    </row>
    <row r="1064">
      <c r="A1064" s="75"/>
      <c r="B1064" s="75"/>
      <c r="C1064" s="553"/>
      <c r="D1064" s="554"/>
      <c r="E1064" s="312"/>
      <c r="F1064" s="312"/>
      <c r="H1064" s="312"/>
      <c r="I1064" s="312"/>
      <c r="J1064" s="555"/>
      <c r="L1064" s="553"/>
      <c r="N1064" s="24"/>
    </row>
    <row r="1065">
      <c r="A1065" s="75"/>
      <c r="B1065" s="75"/>
      <c r="C1065" s="553"/>
      <c r="D1065" s="554"/>
      <c r="E1065" s="312"/>
      <c r="F1065" s="312"/>
      <c r="H1065" s="312"/>
      <c r="I1065" s="312"/>
      <c r="J1065" s="555"/>
      <c r="L1065" s="553"/>
      <c r="N1065" s="24"/>
    </row>
    <row r="1066">
      <c r="A1066" s="75"/>
      <c r="B1066" s="75"/>
      <c r="C1066" s="553"/>
      <c r="D1066" s="554"/>
      <c r="E1066" s="312"/>
      <c r="F1066" s="312"/>
      <c r="H1066" s="312"/>
      <c r="I1066" s="312"/>
      <c r="J1066" s="555"/>
      <c r="L1066" s="553"/>
      <c r="N1066" s="24"/>
    </row>
    <row r="1067">
      <c r="A1067" s="75"/>
      <c r="B1067" s="75"/>
      <c r="C1067" s="553"/>
      <c r="D1067" s="554"/>
      <c r="E1067" s="312"/>
      <c r="F1067" s="312"/>
      <c r="H1067" s="312"/>
      <c r="I1067" s="312"/>
      <c r="J1067" s="555"/>
      <c r="L1067" s="553"/>
      <c r="N1067" s="24"/>
    </row>
    <row r="1068">
      <c r="A1068" s="75"/>
      <c r="B1068" s="75"/>
      <c r="C1068" s="553"/>
      <c r="D1068" s="554"/>
      <c r="E1068" s="312"/>
      <c r="F1068" s="312"/>
      <c r="H1068" s="312"/>
      <c r="I1068" s="312"/>
      <c r="J1068" s="555"/>
      <c r="L1068" s="553"/>
      <c r="N1068" s="24"/>
    </row>
    <row r="1069">
      <c r="A1069" s="75"/>
      <c r="B1069" s="75"/>
      <c r="C1069" s="553"/>
      <c r="D1069" s="554"/>
      <c r="E1069" s="312"/>
      <c r="F1069" s="312"/>
      <c r="H1069" s="312"/>
      <c r="I1069" s="312"/>
      <c r="J1069" s="555"/>
      <c r="L1069" s="553"/>
      <c r="N1069" s="24"/>
    </row>
    <row r="1070">
      <c r="A1070" s="75"/>
      <c r="B1070" s="75"/>
      <c r="C1070" s="553"/>
      <c r="D1070" s="554"/>
      <c r="E1070" s="312"/>
      <c r="F1070" s="312"/>
      <c r="H1070" s="312"/>
      <c r="I1070" s="312"/>
      <c r="J1070" s="555"/>
      <c r="L1070" s="553"/>
      <c r="N1070" s="24"/>
    </row>
    <row r="1071">
      <c r="A1071" s="75"/>
      <c r="B1071" s="75"/>
      <c r="C1071" s="553"/>
      <c r="D1071" s="554"/>
      <c r="E1071" s="312"/>
      <c r="F1071" s="312"/>
      <c r="H1071" s="312"/>
      <c r="I1071" s="312"/>
      <c r="J1071" s="555"/>
      <c r="L1071" s="553"/>
      <c r="N1071" s="24"/>
    </row>
    <row r="1072">
      <c r="A1072" s="75"/>
      <c r="B1072" s="75"/>
      <c r="C1072" s="553"/>
      <c r="D1072" s="554"/>
      <c r="E1072" s="312"/>
      <c r="F1072" s="312"/>
      <c r="H1072" s="312"/>
      <c r="I1072" s="312"/>
      <c r="J1072" s="555"/>
      <c r="L1072" s="553"/>
      <c r="N1072" s="24"/>
    </row>
    <row r="1073">
      <c r="A1073" s="75"/>
      <c r="B1073" s="75"/>
      <c r="C1073" s="553"/>
      <c r="D1073" s="554"/>
      <c r="E1073" s="312"/>
      <c r="F1073" s="312"/>
      <c r="H1073" s="312"/>
      <c r="I1073" s="312"/>
      <c r="J1073" s="555"/>
      <c r="L1073" s="553"/>
      <c r="N1073" s="24"/>
    </row>
    <row r="1074">
      <c r="A1074" s="75"/>
      <c r="B1074" s="75"/>
      <c r="C1074" s="553"/>
      <c r="D1074" s="554"/>
      <c r="E1074" s="312"/>
      <c r="F1074" s="312"/>
      <c r="H1074" s="312"/>
      <c r="I1074" s="312"/>
      <c r="J1074" s="555"/>
      <c r="L1074" s="553"/>
      <c r="N1074" s="24"/>
    </row>
    <row r="1075">
      <c r="A1075" s="75"/>
      <c r="B1075" s="75"/>
      <c r="C1075" s="553"/>
      <c r="D1075" s="554"/>
      <c r="E1075" s="312"/>
      <c r="F1075" s="312"/>
      <c r="H1075" s="312"/>
      <c r="I1075" s="312"/>
      <c r="J1075" s="555"/>
      <c r="L1075" s="553"/>
      <c r="N1075" s="24"/>
    </row>
    <row r="1076">
      <c r="A1076" s="75"/>
      <c r="B1076" s="75"/>
      <c r="C1076" s="553"/>
      <c r="D1076" s="554"/>
      <c r="E1076" s="312"/>
      <c r="F1076" s="312"/>
      <c r="H1076" s="312"/>
      <c r="I1076" s="312"/>
      <c r="J1076" s="555"/>
      <c r="L1076" s="553"/>
      <c r="N1076" s="24"/>
    </row>
    <row r="1077">
      <c r="A1077" s="75"/>
      <c r="B1077" s="75"/>
      <c r="C1077" s="553"/>
      <c r="D1077" s="554"/>
      <c r="E1077" s="312"/>
      <c r="F1077" s="312"/>
      <c r="H1077" s="312"/>
      <c r="I1077" s="312"/>
      <c r="J1077" s="555"/>
      <c r="L1077" s="553"/>
      <c r="N1077" s="24"/>
    </row>
    <row r="1078">
      <c r="A1078" s="75"/>
      <c r="B1078" s="75"/>
      <c r="C1078" s="553"/>
      <c r="D1078" s="554"/>
      <c r="E1078" s="312"/>
      <c r="F1078" s="312"/>
      <c r="H1078" s="312"/>
      <c r="I1078" s="312"/>
      <c r="J1078" s="555"/>
      <c r="L1078" s="553"/>
      <c r="N1078" s="24"/>
    </row>
    <row r="1079">
      <c r="A1079" s="75"/>
      <c r="B1079" s="75"/>
      <c r="C1079" s="553"/>
      <c r="D1079" s="554"/>
      <c r="E1079" s="312"/>
      <c r="F1079" s="312"/>
      <c r="H1079" s="312"/>
      <c r="I1079" s="312"/>
      <c r="J1079" s="555"/>
      <c r="L1079" s="553"/>
      <c r="N1079" s="24"/>
    </row>
    <row r="1080">
      <c r="A1080" s="75"/>
      <c r="B1080" s="75"/>
      <c r="C1080" s="553"/>
      <c r="D1080" s="554"/>
      <c r="E1080" s="312"/>
      <c r="F1080" s="312"/>
      <c r="H1080" s="312"/>
      <c r="I1080" s="312"/>
      <c r="J1080" s="555"/>
      <c r="L1080" s="553"/>
      <c r="N1080" s="24"/>
    </row>
    <row r="1081">
      <c r="A1081" s="75"/>
      <c r="B1081" s="75"/>
      <c r="C1081" s="553"/>
      <c r="D1081" s="554"/>
      <c r="E1081" s="312"/>
      <c r="F1081" s="312"/>
      <c r="H1081" s="312"/>
      <c r="I1081" s="312"/>
      <c r="J1081" s="555"/>
      <c r="L1081" s="553"/>
      <c r="N1081" s="24"/>
    </row>
    <row r="1082">
      <c r="A1082" s="75"/>
      <c r="B1082" s="75"/>
      <c r="C1082" s="553"/>
      <c r="D1082" s="554"/>
      <c r="E1082" s="312"/>
      <c r="F1082" s="312"/>
      <c r="H1082" s="312"/>
      <c r="I1082" s="312"/>
      <c r="J1082" s="555"/>
      <c r="L1082" s="553"/>
      <c r="N1082" s="24"/>
    </row>
    <row r="1083">
      <c r="A1083" s="75"/>
      <c r="B1083" s="75"/>
      <c r="C1083" s="553"/>
      <c r="D1083" s="554"/>
      <c r="E1083" s="312"/>
      <c r="F1083" s="312"/>
      <c r="H1083" s="312"/>
      <c r="I1083" s="312"/>
      <c r="J1083" s="555"/>
      <c r="L1083" s="553"/>
      <c r="N1083" s="24"/>
    </row>
    <row r="1084">
      <c r="A1084" s="75"/>
      <c r="B1084" s="75"/>
      <c r="C1084" s="553"/>
      <c r="D1084" s="554"/>
      <c r="E1084" s="312"/>
      <c r="F1084" s="312"/>
      <c r="H1084" s="312"/>
      <c r="I1084" s="312"/>
      <c r="J1084" s="555"/>
      <c r="L1084" s="553"/>
      <c r="N1084" s="24"/>
    </row>
    <row r="1085">
      <c r="A1085" s="75"/>
      <c r="B1085" s="75"/>
      <c r="C1085" s="553"/>
      <c r="D1085" s="554"/>
      <c r="E1085" s="312"/>
      <c r="F1085" s="312"/>
      <c r="H1085" s="312"/>
      <c r="I1085" s="312"/>
      <c r="J1085" s="555"/>
      <c r="L1085" s="553"/>
      <c r="N1085" s="24"/>
    </row>
    <row r="1086">
      <c r="A1086" s="75"/>
      <c r="B1086" s="75"/>
      <c r="C1086" s="553"/>
      <c r="D1086" s="554"/>
      <c r="E1086" s="312"/>
      <c r="F1086" s="312"/>
      <c r="H1086" s="312"/>
      <c r="I1086" s="312"/>
      <c r="J1086" s="555"/>
      <c r="L1086" s="553"/>
      <c r="N1086" s="24"/>
    </row>
    <row r="1087">
      <c r="A1087" s="75"/>
      <c r="B1087" s="75"/>
      <c r="C1087" s="553"/>
      <c r="D1087" s="554"/>
      <c r="E1087" s="312"/>
      <c r="F1087" s="312"/>
      <c r="H1087" s="312"/>
      <c r="I1087" s="312"/>
      <c r="J1087" s="555"/>
      <c r="L1087" s="553"/>
      <c r="N1087" s="24"/>
    </row>
    <row r="1088">
      <c r="A1088" s="75"/>
      <c r="B1088" s="75"/>
      <c r="C1088" s="553"/>
      <c r="D1088" s="554"/>
      <c r="E1088" s="312"/>
      <c r="F1088" s="312"/>
      <c r="H1088" s="312"/>
      <c r="I1088" s="312"/>
      <c r="J1088" s="555"/>
      <c r="L1088" s="553"/>
      <c r="N1088" s="24"/>
    </row>
    <row r="1089">
      <c r="A1089" s="75"/>
      <c r="B1089" s="75"/>
      <c r="C1089" s="553"/>
      <c r="D1089" s="554"/>
      <c r="E1089" s="312"/>
      <c r="F1089" s="312"/>
      <c r="H1089" s="312"/>
      <c r="I1089" s="312"/>
      <c r="J1089" s="555"/>
      <c r="L1089" s="553"/>
      <c r="N1089" s="24"/>
    </row>
    <row r="1090">
      <c r="A1090" s="75"/>
      <c r="B1090" s="75"/>
      <c r="C1090" s="553"/>
      <c r="D1090" s="554"/>
      <c r="E1090" s="312"/>
      <c r="F1090" s="312"/>
      <c r="H1090" s="312"/>
      <c r="I1090" s="312"/>
      <c r="J1090" s="555"/>
      <c r="L1090" s="553"/>
      <c r="N1090" s="24"/>
    </row>
    <row r="1091">
      <c r="A1091" s="75"/>
      <c r="B1091" s="75"/>
      <c r="C1091" s="553"/>
      <c r="D1091" s="554"/>
      <c r="E1091" s="312"/>
      <c r="F1091" s="312"/>
      <c r="H1091" s="312"/>
      <c r="I1091" s="312"/>
      <c r="J1091" s="555"/>
      <c r="L1091" s="553"/>
      <c r="N1091" s="24"/>
    </row>
    <row r="1092">
      <c r="A1092" s="75"/>
      <c r="B1092" s="75"/>
      <c r="C1092" s="553"/>
      <c r="D1092" s="554"/>
      <c r="E1092" s="312"/>
      <c r="F1092" s="312"/>
      <c r="H1092" s="312"/>
      <c r="I1092" s="312"/>
      <c r="J1092" s="555"/>
      <c r="L1092" s="553"/>
      <c r="N1092" s="24"/>
    </row>
    <row r="1093">
      <c r="A1093" s="75"/>
      <c r="B1093" s="75"/>
      <c r="C1093" s="553"/>
      <c r="D1093" s="554"/>
      <c r="E1093" s="312"/>
      <c r="F1093" s="312"/>
      <c r="H1093" s="312"/>
      <c r="I1093" s="312"/>
      <c r="J1093" s="555"/>
      <c r="L1093" s="553"/>
      <c r="N1093" s="24"/>
    </row>
    <row r="1094">
      <c r="A1094" s="75"/>
      <c r="B1094" s="75"/>
      <c r="C1094" s="553"/>
      <c r="D1094" s="554"/>
      <c r="E1094" s="312"/>
      <c r="F1094" s="312"/>
      <c r="H1094" s="312"/>
      <c r="I1094" s="312"/>
      <c r="J1094" s="555"/>
      <c r="L1094" s="553"/>
      <c r="N1094" s="24"/>
    </row>
    <row r="1095">
      <c r="A1095" s="75"/>
      <c r="B1095" s="75"/>
      <c r="C1095" s="553"/>
      <c r="D1095" s="554"/>
      <c r="E1095" s="312"/>
      <c r="F1095" s="312"/>
      <c r="H1095" s="312"/>
      <c r="I1095" s="312"/>
      <c r="J1095" s="555"/>
      <c r="L1095" s="553"/>
      <c r="N1095" s="24"/>
    </row>
    <row r="1096">
      <c r="A1096" s="75"/>
      <c r="B1096" s="75"/>
      <c r="C1096" s="553"/>
      <c r="D1096" s="554"/>
      <c r="E1096" s="312"/>
      <c r="F1096" s="312"/>
      <c r="H1096" s="312"/>
      <c r="I1096" s="312"/>
      <c r="J1096" s="555"/>
      <c r="L1096" s="553"/>
      <c r="N1096" s="24"/>
    </row>
    <row r="1097">
      <c r="A1097" s="75"/>
      <c r="B1097" s="75"/>
      <c r="C1097" s="553"/>
      <c r="D1097" s="554"/>
      <c r="E1097" s="312"/>
      <c r="F1097" s="312"/>
      <c r="H1097" s="312"/>
      <c r="I1097" s="312"/>
      <c r="J1097" s="555"/>
      <c r="L1097" s="553"/>
      <c r="N1097" s="24"/>
    </row>
    <row r="1098">
      <c r="A1098" s="75"/>
      <c r="B1098" s="75"/>
      <c r="C1098" s="553"/>
      <c r="D1098" s="554"/>
      <c r="E1098" s="312"/>
      <c r="F1098" s="312"/>
      <c r="H1098" s="312"/>
      <c r="I1098" s="312"/>
      <c r="J1098" s="555"/>
      <c r="L1098" s="553"/>
      <c r="N1098" s="24"/>
    </row>
    <row r="1099">
      <c r="A1099" s="75"/>
      <c r="B1099" s="75"/>
      <c r="C1099" s="553"/>
      <c r="D1099" s="554"/>
      <c r="E1099" s="312"/>
      <c r="F1099" s="312"/>
      <c r="H1099" s="312"/>
      <c r="I1099" s="312"/>
      <c r="J1099" s="555"/>
      <c r="L1099" s="553"/>
      <c r="N1099" s="24"/>
    </row>
    <row r="1100">
      <c r="A1100" s="75"/>
      <c r="B1100" s="75"/>
      <c r="C1100" s="553"/>
      <c r="D1100" s="554"/>
      <c r="E1100" s="312"/>
      <c r="F1100" s="312"/>
      <c r="H1100" s="312"/>
      <c r="I1100" s="312"/>
      <c r="J1100" s="555"/>
      <c r="L1100" s="553"/>
      <c r="N1100" s="24"/>
    </row>
    <row r="1101">
      <c r="A1101" s="75"/>
      <c r="B1101" s="75"/>
      <c r="C1101" s="553"/>
      <c r="D1101" s="554"/>
      <c r="E1101" s="312"/>
      <c r="F1101" s="312"/>
      <c r="H1101" s="312"/>
      <c r="I1101" s="312"/>
      <c r="J1101" s="555"/>
      <c r="L1101" s="553"/>
      <c r="N1101" s="24"/>
    </row>
    <row r="1102">
      <c r="A1102" s="75"/>
      <c r="B1102" s="75"/>
      <c r="C1102" s="553"/>
      <c r="D1102" s="554"/>
      <c r="E1102" s="312"/>
      <c r="F1102" s="312"/>
      <c r="H1102" s="312"/>
      <c r="I1102" s="312"/>
      <c r="J1102" s="555"/>
      <c r="L1102" s="553"/>
      <c r="N1102" s="24"/>
    </row>
    <row r="1103">
      <c r="A1103" s="75"/>
      <c r="B1103" s="75"/>
      <c r="C1103" s="553"/>
      <c r="D1103" s="554"/>
      <c r="E1103" s="312"/>
      <c r="F1103" s="312"/>
      <c r="H1103" s="312"/>
      <c r="I1103" s="312"/>
      <c r="J1103" s="555"/>
      <c r="L1103" s="553"/>
      <c r="N1103" s="24"/>
    </row>
    <row r="1104">
      <c r="A1104" s="75"/>
      <c r="B1104" s="75"/>
      <c r="C1104" s="553"/>
      <c r="D1104" s="554"/>
      <c r="E1104" s="312"/>
      <c r="F1104" s="312"/>
      <c r="H1104" s="312"/>
      <c r="I1104" s="312"/>
      <c r="J1104" s="555"/>
      <c r="L1104" s="553"/>
      <c r="N1104" s="24"/>
    </row>
    <row r="1105">
      <c r="A1105" s="75"/>
      <c r="B1105" s="75"/>
      <c r="C1105" s="553"/>
      <c r="D1105" s="554"/>
      <c r="E1105" s="312"/>
      <c r="F1105" s="312"/>
      <c r="H1105" s="312"/>
      <c r="I1105" s="312"/>
      <c r="J1105" s="555"/>
      <c r="L1105" s="553"/>
      <c r="N1105" s="24"/>
    </row>
    <row r="1106">
      <c r="A1106" s="75"/>
      <c r="B1106" s="75"/>
      <c r="C1106" s="553"/>
      <c r="D1106" s="554"/>
      <c r="E1106" s="312"/>
      <c r="F1106" s="312"/>
      <c r="H1106" s="312"/>
      <c r="I1106" s="312"/>
      <c r="J1106" s="555"/>
      <c r="L1106" s="553"/>
      <c r="N1106" s="24"/>
    </row>
    <row r="1107">
      <c r="A1107" s="75"/>
      <c r="B1107" s="75"/>
      <c r="C1107" s="553"/>
      <c r="D1107" s="554"/>
      <c r="E1107" s="312"/>
      <c r="F1107" s="312"/>
      <c r="H1107" s="312"/>
      <c r="I1107" s="312"/>
      <c r="J1107" s="555"/>
      <c r="L1107" s="553"/>
      <c r="N1107" s="24"/>
    </row>
    <row r="1108">
      <c r="A1108" s="75"/>
      <c r="B1108" s="75"/>
      <c r="C1108" s="553"/>
      <c r="D1108" s="554"/>
      <c r="E1108" s="312"/>
      <c r="F1108" s="312"/>
      <c r="H1108" s="312"/>
      <c r="I1108" s="312"/>
      <c r="J1108" s="555"/>
      <c r="L1108" s="553"/>
      <c r="N1108" s="24"/>
    </row>
    <row r="1109">
      <c r="A1109" s="75"/>
      <c r="B1109" s="75"/>
      <c r="C1109" s="553"/>
      <c r="D1109" s="554"/>
      <c r="E1109" s="312"/>
      <c r="F1109" s="312"/>
      <c r="H1109" s="312"/>
      <c r="I1109" s="312"/>
      <c r="J1109" s="555"/>
      <c r="L1109" s="553"/>
      <c r="N1109" s="24"/>
    </row>
    <row r="1110">
      <c r="A1110" s="75"/>
      <c r="B1110" s="75"/>
      <c r="C1110" s="553"/>
      <c r="D1110" s="554"/>
      <c r="E1110" s="312"/>
      <c r="F1110" s="312"/>
      <c r="H1110" s="312"/>
      <c r="I1110" s="312"/>
      <c r="J1110" s="555"/>
      <c r="L1110" s="553"/>
      <c r="N1110" s="24"/>
    </row>
    <row r="1111">
      <c r="A1111" s="75"/>
      <c r="B1111" s="75"/>
      <c r="C1111" s="553"/>
      <c r="D1111" s="554"/>
      <c r="E1111" s="312"/>
      <c r="F1111" s="312"/>
      <c r="H1111" s="312"/>
      <c r="I1111" s="312"/>
      <c r="J1111" s="555"/>
      <c r="L1111" s="553"/>
      <c r="N1111" s="24"/>
    </row>
    <row r="1112">
      <c r="A1112" s="75"/>
      <c r="B1112" s="75"/>
      <c r="C1112" s="553"/>
      <c r="D1112" s="554"/>
      <c r="E1112" s="312"/>
      <c r="F1112" s="312"/>
      <c r="H1112" s="312"/>
      <c r="I1112" s="312"/>
      <c r="J1112" s="555"/>
      <c r="L1112" s="553"/>
      <c r="N1112" s="24"/>
    </row>
    <row r="1113">
      <c r="A1113" s="75"/>
      <c r="B1113" s="75"/>
      <c r="C1113" s="553"/>
      <c r="D1113" s="554"/>
      <c r="E1113" s="312"/>
      <c r="F1113" s="312"/>
      <c r="H1113" s="312"/>
      <c r="I1113" s="312"/>
      <c r="J1113" s="555"/>
      <c r="L1113" s="553"/>
      <c r="N1113" s="24"/>
    </row>
    <row r="1114">
      <c r="A1114" s="75"/>
      <c r="B1114" s="75"/>
      <c r="C1114" s="553"/>
      <c r="D1114" s="554"/>
      <c r="E1114" s="312"/>
      <c r="F1114" s="312"/>
      <c r="H1114" s="312"/>
      <c r="I1114" s="312"/>
      <c r="J1114" s="555"/>
      <c r="L1114" s="553"/>
      <c r="N1114" s="24"/>
    </row>
    <row r="1115">
      <c r="A1115" s="75"/>
      <c r="B1115" s="75"/>
      <c r="C1115" s="553"/>
      <c r="D1115" s="554"/>
      <c r="E1115" s="312"/>
      <c r="F1115" s="312"/>
      <c r="H1115" s="312"/>
      <c r="I1115" s="312"/>
      <c r="J1115" s="555"/>
      <c r="L1115" s="553"/>
      <c r="N1115" s="24"/>
    </row>
    <row r="1116">
      <c r="A1116" s="75"/>
      <c r="B1116" s="75"/>
      <c r="C1116" s="553"/>
      <c r="D1116" s="554"/>
      <c r="E1116" s="312"/>
      <c r="F1116" s="312"/>
      <c r="H1116" s="312"/>
      <c r="I1116" s="312"/>
      <c r="J1116" s="555"/>
      <c r="L1116" s="553"/>
      <c r="N1116" s="24"/>
    </row>
    <row r="1117">
      <c r="A1117" s="75"/>
      <c r="B1117" s="75"/>
      <c r="C1117" s="553"/>
      <c r="D1117" s="554"/>
      <c r="E1117" s="312"/>
      <c r="F1117" s="312"/>
      <c r="H1117" s="312"/>
      <c r="I1117" s="312"/>
      <c r="J1117" s="555"/>
      <c r="L1117" s="553"/>
      <c r="N1117" s="24"/>
    </row>
    <row r="1118">
      <c r="A1118" s="75"/>
      <c r="B1118" s="75"/>
      <c r="C1118" s="553"/>
      <c r="D1118" s="554"/>
      <c r="E1118" s="312"/>
      <c r="F1118" s="312"/>
      <c r="H1118" s="312"/>
      <c r="I1118" s="312"/>
      <c r="J1118" s="555"/>
      <c r="L1118" s="553"/>
      <c r="N1118" s="24"/>
    </row>
    <row r="1119">
      <c r="A1119" s="75"/>
      <c r="B1119" s="75"/>
      <c r="C1119" s="553"/>
      <c r="D1119" s="554"/>
      <c r="E1119" s="312"/>
      <c r="F1119" s="312"/>
      <c r="H1119" s="312"/>
      <c r="I1119" s="312"/>
      <c r="J1119" s="555"/>
      <c r="L1119" s="553"/>
      <c r="N1119" s="24"/>
    </row>
    <row r="1120">
      <c r="A1120" s="75"/>
      <c r="B1120" s="75"/>
      <c r="C1120" s="553"/>
      <c r="D1120" s="554"/>
      <c r="E1120" s="312"/>
      <c r="F1120" s="312"/>
      <c r="H1120" s="312"/>
      <c r="I1120" s="312"/>
      <c r="J1120" s="555"/>
      <c r="L1120" s="553"/>
      <c r="N1120" s="24"/>
    </row>
    <row r="1121">
      <c r="A1121" s="75"/>
      <c r="B1121" s="75"/>
      <c r="C1121" s="553"/>
      <c r="D1121" s="554"/>
      <c r="E1121" s="312"/>
      <c r="F1121" s="312"/>
      <c r="H1121" s="312"/>
      <c r="I1121" s="312"/>
      <c r="J1121" s="555"/>
      <c r="L1121" s="553"/>
      <c r="N1121" s="24"/>
    </row>
    <row r="1122">
      <c r="A1122" s="75"/>
      <c r="B1122" s="75"/>
      <c r="C1122" s="553"/>
      <c r="D1122" s="554"/>
      <c r="E1122" s="312"/>
      <c r="F1122" s="312"/>
      <c r="H1122" s="312"/>
      <c r="I1122" s="312"/>
      <c r="J1122" s="555"/>
      <c r="L1122" s="553"/>
      <c r="N1122" s="24"/>
    </row>
    <row r="1123">
      <c r="A1123" s="75"/>
      <c r="B1123" s="75"/>
      <c r="C1123" s="553"/>
      <c r="D1123" s="554"/>
      <c r="E1123" s="312"/>
      <c r="F1123" s="312"/>
      <c r="H1123" s="312"/>
      <c r="I1123" s="312"/>
      <c r="J1123" s="555"/>
      <c r="L1123" s="553"/>
      <c r="N1123" s="24"/>
    </row>
    <row r="1124">
      <c r="A1124" s="75"/>
      <c r="B1124" s="75"/>
      <c r="C1124" s="553"/>
      <c r="D1124" s="554"/>
      <c r="E1124" s="312"/>
      <c r="F1124" s="312"/>
      <c r="H1124" s="312"/>
      <c r="I1124" s="312"/>
      <c r="J1124" s="555"/>
      <c r="L1124" s="553"/>
      <c r="N1124" s="24"/>
    </row>
    <row r="1125">
      <c r="A1125" s="75"/>
      <c r="B1125" s="75"/>
      <c r="C1125" s="553"/>
      <c r="D1125" s="554"/>
      <c r="E1125" s="312"/>
      <c r="F1125" s="312"/>
      <c r="H1125" s="312"/>
      <c r="I1125" s="312"/>
      <c r="J1125" s="555"/>
      <c r="L1125" s="553"/>
      <c r="N1125" s="24"/>
    </row>
    <row r="1126">
      <c r="A1126" s="75"/>
      <c r="B1126" s="75"/>
      <c r="C1126" s="553"/>
      <c r="D1126" s="554"/>
      <c r="E1126" s="312"/>
      <c r="F1126" s="312"/>
      <c r="H1126" s="312"/>
      <c r="I1126" s="312"/>
      <c r="J1126" s="555"/>
      <c r="L1126" s="553"/>
      <c r="N1126" s="24"/>
    </row>
    <row r="1127">
      <c r="A1127" s="75"/>
      <c r="B1127" s="75"/>
      <c r="C1127" s="553"/>
      <c r="D1127" s="554"/>
      <c r="E1127" s="312"/>
      <c r="F1127" s="312"/>
      <c r="H1127" s="312"/>
      <c r="I1127" s="312"/>
      <c r="J1127" s="555"/>
      <c r="L1127" s="553"/>
      <c r="N1127" s="24"/>
    </row>
    <row r="1128">
      <c r="A1128" s="75"/>
      <c r="B1128" s="75"/>
      <c r="C1128" s="553"/>
      <c r="D1128" s="554"/>
      <c r="E1128" s="312"/>
      <c r="F1128" s="312"/>
      <c r="H1128" s="312"/>
      <c r="I1128" s="312"/>
      <c r="J1128" s="555"/>
      <c r="L1128" s="553"/>
      <c r="N1128" s="24"/>
    </row>
    <row r="1129">
      <c r="A1129" s="75"/>
      <c r="B1129" s="75"/>
      <c r="C1129" s="553"/>
      <c r="D1129" s="554"/>
      <c r="E1129" s="312"/>
      <c r="F1129" s="312"/>
      <c r="H1129" s="312"/>
      <c r="I1129" s="312"/>
      <c r="J1129" s="555"/>
      <c r="L1129" s="553"/>
      <c r="N1129" s="24"/>
    </row>
    <row r="1130">
      <c r="A1130" s="75"/>
      <c r="B1130" s="75"/>
      <c r="C1130" s="553"/>
      <c r="D1130" s="554"/>
      <c r="E1130" s="312"/>
      <c r="F1130" s="312"/>
      <c r="H1130" s="312"/>
      <c r="I1130" s="312"/>
      <c r="J1130" s="555"/>
      <c r="L1130" s="553"/>
      <c r="N1130" s="24"/>
    </row>
    <row r="1131">
      <c r="A1131" s="75"/>
      <c r="B1131" s="75"/>
      <c r="C1131" s="553"/>
      <c r="D1131" s="554"/>
      <c r="E1131" s="312"/>
      <c r="F1131" s="312"/>
      <c r="H1131" s="312"/>
      <c r="I1131" s="312"/>
      <c r="J1131" s="555"/>
      <c r="L1131" s="553"/>
      <c r="N1131" s="24"/>
    </row>
    <row r="1132">
      <c r="A1132" s="75"/>
      <c r="B1132" s="75"/>
      <c r="C1132" s="553"/>
      <c r="D1132" s="554"/>
      <c r="E1132" s="312"/>
      <c r="F1132" s="312"/>
      <c r="H1132" s="312"/>
      <c r="I1132" s="312"/>
      <c r="J1132" s="555"/>
      <c r="L1132" s="553"/>
      <c r="N1132" s="24"/>
    </row>
    <row r="1133">
      <c r="A1133" s="75"/>
      <c r="B1133" s="75"/>
      <c r="C1133" s="553"/>
      <c r="D1133" s="554"/>
      <c r="E1133" s="312"/>
      <c r="F1133" s="312"/>
      <c r="H1133" s="312"/>
      <c r="I1133" s="312"/>
      <c r="J1133" s="555"/>
      <c r="L1133" s="553"/>
      <c r="N1133" s="24"/>
    </row>
    <row r="1134">
      <c r="A1134" s="75"/>
      <c r="B1134" s="75"/>
      <c r="C1134" s="553"/>
      <c r="D1134" s="554"/>
      <c r="E1134" s="312"/>
      <c r="F1134" s="312"/>
      <c r="H1134" s="312"/>
      <c r="I1134" s="312"/>
      <c r="J1134" s="555"/>
      <c r="L1134" s="553"/>
      <c r="N1134" s="24"/>
    </row>
    <row r="1135">
      <c r="A1135" s="75"/>
      <c r="B1135" s="75"/>
      <c r="C1135" s="553"/>
      <c r="D1135" s="554"/>
      <c r="E1135" s="312"/>
      <c r="F1135" s="312"/>
      <c r="H1135" s="312"/>
      <c r="I1135" s="312"/>
      <c r="J1135" s="555"/>
      <c r="L1135" s="553"/>
      <c r="N1135" s="24"/>
    </row>
    <row r="1136">
      <c r="A1136" s="75"/>
      <c r="B1136" s="75"/>
      <c r="C1136" s="553"/>
      <c r="D1136" s="554"/>
      <c r="E1136" s="312"/>
      <c r="F1136" s="312"/>
      <c r="H1136" s="312"/>
      <c r="I1136" s="312"/>
      <c r="J1136" s="555"/>
      <c r="L1136" s="553"/>
      <c r="N1136" s="24"/>
    </row>
    <row r="1137">
      <c r="A1137" s="75"/>
      <c r="B1137" s="75"/>
      <c r="C1137" s="553"/>
      <c r="D1137" s="554"/>
      <c r="E1137" s="312"/>
      <c r="F1137" s="312"/>
      <c r="H1137" s="312"/>
      <c r="I1137" s="312"/>
      <c r="J1137" s="555"/>
      <c r="L1137" s="553"/>
      <c r="N1137" s="24"/>
    </row>
    <row r="1138">
      <c r="A1138" s="75"/>
      <c r="B1138" s="75"/>
      <c r="C1138" s="553"/>
      <c r="D1138" s="554"/>
      <c r="E1138" s="312"/>
      <c r="F1138" s="312"/>
      <c r="H1138" s="312"/>
      <c r="I1138" s="312"/>
      <c r="J1138" s="555"/>
      <c r="L1138" s="553"/>
      <c r="N1138" s="24"/>
    </row>
    <row r="1139">
      <c r="A1139" s="75"/>
      <c r="B1139" s="75"/>
      <c r="C1139" s="553"/>
      <c r="D1139" s="554"/>
      <c r="E1139" s="312"/>
      <c r="F1139" s="312"/>
      <c r="H1139" s="312"/>
      <c r="I1139" s="312"/>
      <c r="J1139" s="555"/>
      <c r="L1139" s="553"/>
      <c r="N1139" s="24"/>
    </row>
    <row r="1140">
      <c r="A1140" s="75"/>
      <c r="B1140" s="75"/>
      <c r="C1140" s="553"/>
      <c r="D1140" s="554"/>
      <c r="E1140" s="312"/>
      <c r="F1140" s="312"/>
      <c r="H1140" s="312"/>
      <c r="I1140" s="312"/>
      <c r="J1140" s="555"/>
      <c r="L1140" s="553"/>
      <c r="N1140" s="24"/>
    </row>
    <row r="1141">
      <c r="A1141" s="75"/>
      <c r="B1141" s="75"/>
      <c r="C1141" s="553"/>
      <c r="D1141" s="554"/>
      <c r="E1141" s="312"/>
      <c r="F1141" s="312"/>
      <c r="H1141" s="312"/>
      <c r="I1141" s="312"/>
      <c r="J1141" s="555"/>
      <c r="L1141" s="553"/>
      <c r="N1141" s="24"/>
    </row>
    <row r="1142">
      <c r="A1142" s="75"/>
      <c r="B1142" s="75"/>
      <c r="C1142" s="553"/>
      <c r="D1142" s="554"/>
      <c r="E1142" s="312"/>
      <c r="F1142" s="312"/>
      <c r="H1142" s="312"/>
      <c r="I1142" s="312"/>
      <c r="J1142" s="555"/>
      <c r="L1142" s="553"/>
      <c r="N1142" s="24"/>
    </row>
    <row r="1143">
      <c r="A1143" s="75"/>
      <c r="B1143" s="75"/>
      <c r="C1143" s="553"/>
      <c r="D1143" s="554"/>
      <c r="E1143" s="312"/>
      <c r="F1143" s="312"/>
      <c r="H1143" s="312"/>
      <c r="I1143" s="312"/>
      <c r="J1143" s="555"/>
      <c r="L1143" s="553"/>
      <c r="N1143" s="24"/>
    </row>
    <row r="1144">
      <c r="A1144" s="75"/>
      <c r="B1144" s="75"/>
      <c r="C1144" s="553"/>
      <c r="D1144" s="554"/>
      <c r="E1144" s="312"/>
      <c r="F1144" s="312"/>
      <c r="H1144" s="312"/>
      <c r="I1144" s="312"/>
      <c r="J1144" s="555"/>
      <c r="L1144" s="553"/>
      <c r="N1144" s="24"/>
    </row>
    <row r="1145">
      <c r="A1145" s="75"/>
      <c r="B1145" s="75"/>
      <c r="C1145" s="553"/>
      <c r="D1145" s="554"/>
      <c r="E1145" s="312"/>
      <c r="F1145" s="312"/>
      <c r="H1145" s="312"/>
      <c r="I1145" s="312"/>
      <c r="J1145" s="555"/>
      <c r="L1145" s="553"/>
      <c r="N1145" s="24"/>
    </row>
    <row r="1146">
      <c r="A1146" s="75"/>
      <c r="B1146" s="75"/>
      <c r="C1146" s="553"/>
      <c r="D1146" s="554"/>
      <c r="E1146" s="312"/>
      <c r="F1146" s="312"/>
      <c r="H1146" s="312"/>
      <c r="I1146" s="312"/>
      <c r="J1146" s="555"/>
      <c r="L1146" s="553"/>
      <c r="N1146" s="24"/>
    </row>
    <row r="1147">
      <c r="A1147" s="75"/>
      <c r="B1147" s="75"/>
      <c r="C1147" s="553"/>
      <c r="D1147" s="554"/>
      <c r="E1147" s="312"/>
      <c r="F1147" s="312"/>
      <c r="H1147" s="312"/>
      <c r="I1147" s="312"/>
      <c r="J1147" s="555"/>
      <c r="L1147" s="553"/>
      <c r="N1147" s="24"/>
    </row>
    <row r="1148">
      <c r="A1148" s="75"/>
      <c r="B1148" s="75"/>
      <c r="C1148" s="553"/>
      <c r="D1148" s="554"/>
      <c r="E1148" s="312"/>
      <c r="F1148" s="312"/>
      <c r="H1148" s="312"/>
      <c r="I1148" s="312"/>
      <c r="J1148" s="555"/>
      <c r="L1148" s="553"/>
      <c r="N1148" s="24"/>
    </row>
    <row r="1149">
      <c r="A1149" s="75"/>
      <c r="B1149" s="75"/>
      <c r="C1149" s="553"/>
      <c r="D1149" s="554"/>
      <c r="E1149" s="312"/>
      <c r="F1149" s="312"/>
      <c r="H1149" s="312"/>
      <c r="I1149" s="312"/>
      <c r="J1149" s="555"/>
      <c r="L1149" s="553"/>
      <c r="N1149" s="24"/>
    </row>
    <row r="1150">
      <c r="A1150" s="75"/>
      <c r="B1150" s="75"/>
      <c r="C1150" s="553"/>
      <c r="D1150" s="554"/>
      <c r="E1150" s="312"/>
      <c r="F1150" s="312"/>
      <c r="H1150" s="312"/>
      <c r="I1150" s="312"/>
      <c r="J1150" s="555"/>
      <c r="L1150" s="553"/>
      <c r="N1150" s="24"/>
    </row>
    <row r="1151">
      <c r="A1151" s="75"/>
      <c r="B1151" s="75"/>
      <c r="C1151" s="553"/>
      <c r="D1151" s="554"/>
      <c r="E1151" s="312"/>
      <c r="F1151" s="312"/>
      <c r="H1151" s="312"/>
      <c r="I1151" s="312"/>
      <c r="J1151" s="555"/>
      <c r="L1151" s="553"/>
      <c r="N1151" s="24"/>
    </row>
    <row r="1152">
      <c r="A1152" s="75"/>
      <c r="B1152" s="75"/>
      <c r="C1152" s="553"/>
      <c r="D1152" s="554"/>
      <c r="E1152" s="312"/>
      <c r="F1152" s="312"/>
      <c r="H1152" s="312"/>
      <c r="I1152" s="312"/>
      <c r="J1152" s="555"/>
      <c r="L1152" s="553"/>
      <c r="N1152" s="24"/>
    </row>
    <row r="1153">
      <c r="A1153" s="75"/>
      <c r="B1153" s="75"/>
      <c r="C1153" s="553"/>
      <c r="D1153" s="554"/>
      <c r="E1153" s="312"/>
      <c r="F1153" s="312"/>
      <c r="H1153" s="312"/>
      <c r="I1153" s="312"/>
      <c r="J1153" s="555"/>
      <c r="L1153" s="553"/>
      <c r="N1153" s="24"/>
    </row>
    <row r="1154">
      <c r="A1154" s="75"/>
      <c r="B1154" s="75"/>
      <c r="C1154" s="553"/>
      <c r="D1154" s="554"/>
      <c r="E1154" s="312"/>
      <c r="F1154" s="312"/>
      <c r="H1154" s="312"/>
      <c r="I1154" s="312"/>
      <c r="J1154" s="555"/>
      <c r="L1154" s="553"/>
      <c r="N1154" s="24"/>
    </row>
    <row r="1155">
      <c r="A1155" s="75"/>
      <c r="B1155" s="75"/>
      <c r="C1155" s="553"/>
      <c r="D1155" s="554"/>
      <c r="E1155" s="312"/>
      <c r="F1155" s="312"/>
      <c r="H1155" s="312"/>
      <c r="I1155" s="312"/>
      <c r="J1155" s="555"/>
      <c r="L1155" s="553"/>
      <c r="N1155" s="24"/>
    </row>
    <row r="1156">
      <c r="A1156" s="75"/>
      <c r="B1156" s="75"/>
      <c r="C1156" s="553"/>
      <c r="D1156" s="554"/>
      <c r="E1156" s="312"/>
      <c r="F1156" s="312"/>
      <c r="H1156" s="312"/>
      <c r="I1156" s="312"/>
      <c r="J1156" s="555"/>
      <c r="L1156" s="553"/>
      <c r="N1156" s="24"/>
    </row>
    <row r="1157">
      <c r="A1157" s="75"/>
      <c r="B1157" s="75"/>
      <c r="C1157" s="553"/>
      <c r="D1157" s="554"/>
      <c r="E1157" s="312"/>
      <c r="F1157" s="312"/>
      <c r="H1157" s="312"/>
      <c r="I1157" s="312"/>
      <c r="J1157" s="555"/>
      <c r="L1157" s="553"/>
      <c r="N1157" s="24"/>
    </row>
    <row r="1158">
      <c r="A1158" s="75"/>
      <c r="B1158" s="75"/>
      <c r="C1158" s="553"/>
      <c r="D1158" s="554"/>
      <c r="E1158" s="312"/>
      <c r="F1158" s="312"/>
      <c r="H1158" s="312"/>
      <c r="I1158" s="312"/>
      <c r="J1158" s="555"/>
      <c r="L1158" s="553"/>
      <c r="N1158" s="24"/>
    </row>
    <row r="1159">
      <c r="A1159" s="75"/>
      <c r="B1159" s="75"/>
      <c r="C1159" s="553"/>
      <c r="D1159" s="554"/>
      <c r="E1159" s="312"/>
      <c r="F1159" s="312"/>
      <c r="H1159" s="312"/>
      <c r="I1159" s="312"/>
      <c r="J1159" s="555"/>
      <c r="L1159" s="553"/>
      <c r="N1159" s="24"/>
    </row>
    <row r="1160">
      <c r="A1160" s="75"/>
      <c r="B1160" s="75"/>
      <c r="C1160" s="553"/>
      <c r="D1160" s="554"/>
      <c r="E1160" s="312"/>
      <c r="F1160" s="312"/>
      <c r="H1160" s="312"/>
      <c r="I1160" s="312"/>
      <c r="J1160" s="555"/>
      <c r="L1160" s="553"/>
      <c r="N1160" s="24"/>
    </row>
    <row r="1161">
      <c r="A1161" s="75"/>
      <c r="B1161" s="75"/>
      <c r="C1161" s="553"/>
      <c r="D1161" s="554"/>
      <c r="E1161" s="312"/>
      <c r="F1161" s="312"/>
      <c r="H1161" s="312"/>
      <c r="I1161" s="312"/>
      <c r="J1161" s="555"/>
      <c r="L1161" s="553"/>
      <c r="N1161" s="24"/>
    </row>
    <row r="1162">
      <c r="A1162" s="75"/>
      <c r="B1162" s="75"/>
      <c r="C1162" s="553"/>
      <c r="D1162" s="554"/>
      <c r="E1162" s="312"/>
      <c r="F1162" s="312"/>
      <c r="H1162" s="312"/>
      <c r="I1162" s="312"/>
      <c r="J1162" s="555"/>
      <c r="L1162" s="553"/>
      <c r="N1162" s="24"/>
    </row>
    <row r="1163">
      <c r="A1163" s="75"/>
      <c r="B1163" s="75"/>
      <c r="C1163" s="553"/>
      <c r="D1163" s="554"/>
      <c r="E1163" s="312"/>
      <c r="F1163" s="312"/>
      <c r="H1163" s="312"/>
      <c r="I1163" s="312"/>
      <c r="J1163" s="555"/>
      <c r="L1163" s="553"/>
      <c r="N1163" s="24"/>
    </row>
    <row r="1164">
      <c r="A1164" s="75"/>
      <c r="B1164" s="75"/>
      <c r="C1164" s="553"/>
      <c r="D1164" s="554"/>
      <c r="E1164" s="312"/>
      <c r="F1164" s="312"/>
      <c r="H1164" s="312"/>
      <c r="I1164" s="312"/>
      <c r="J1164" s="555"/>
      <c r="L1164" s="553"/>
      <c r="N1164" s="24"/>
    </row>
    <row r="1165">
      <c r="A1165" s="75"/>
      <c r="B1165" s="75"/>
      <c r="C1165" s="553"/>
      <c r="D1165" s="554"/>
      <c r="E1165" s="312"/>
      <c r="F1165" s="312"/>
      <c r="H1165" s="312"/>
      <c r="I1165" s="312"/>
      <c r="J1165" s="555"/>
      <c r="L1165" s="553"/>
      <c r="N1165" s="24"/>
    </row>
    <row r="1166">
      <c r="A1166" s="75"/>
      <c r="B1166" s="75"/>
      <c r="C1166" s="553"/>
      <c r="D1166" s="554"/>
      <c r="E1166" s="312"/>
      <c r="F1166" s="312"/>
      <c r="H1166" s="312"/>
      <c r="I1166" s="312"/>
      <c r="J1166" s="555"/>
      <c r="L1166" s="553"/>
      <c r="N1166" s="24"/>
    </row>
    <row r="1167">
      <c r="A1167" s="75"/>
      <c r="B1167" s="75"/>
      <c r="C1167" s="553"/>
      <c r="D1167" s="554"/>
      <c r="E1167" s="312"/>
      <c r="F1167" s="312"/>
      <c r="H1167" s="312"/>
      <c r="I1167" s="312"/>
      <c r="J1167" s="555"/>
      <c r="L1167" s="553"/>
      <c r="N1167" s="24"/>
    </row>
    <row r="1168">
      <c r="A1168" s="75"/>
      <c r="B1168" s="75"/>
      <c r="C1168" s="553"/>
      <c r="D1168" s="554"/>
      <c r="E1168" s="312"/>
      <c r="F1168" s="312"/>
      <c r="H1168" s="312"/>
      <c r="I1168" s="312"/>
      <c r="J1168" s="555"/>
      <c r="L1168" s="553"/>
      <c r="N1168" s="24"/>
    </row>
    <row r="1169">
      <c r="A1169" s="75"/>
      <c r="B1169" s="75"/>
      <c r="C1169" s="553"/>
      <c r="D1169" s="554"/>
      <c r="E1169" s="312"/>
      <c r="F1169" s="312"/>
      <c r="H1169" s="312"/>
      <c r="I1169" s="312"/>
      <c r="J1169" s="555"/>
      <c r="L1169" s="553"/>
      <c r="N1169" s="24"/>
    </row>
    <row r="1170">
      <c r="A1170" s="75"/>
      <c r="B1170" s="75"/>
      <c r="C1170" s="553"/>
      <c r="D1170" s="554"/>
      <c r="E1170" s="312"/>
      <c r="F1170" s="312"/>
      <c r="H1170" s="312"/>
      <c r="I1170" s="312"/>
      <c r="J1170" s="555"/>
      <c r="L1170" s="553"/>
      <c r="N1170" s="24"/>
    </row>
    <row r="1171">
      <c r="A1171" s="75"/>
      <c r="B1171" s="75"/>
      <c r="C1171" s="553"/>
      <c r="D1171" s="554"/>
      <c r="E1171" s="312"/>
      <c r="F1171" s="312"/>
      <c r="H1171" s="312"/>
      <c r="I1171" s="312"/>
      <c r="J1171" s="555"/>
      <c r="L1171" s="553"/>
      <c r="N1171" s="24"/>
    </row>
    <row r="1172">
      <c r="A1172" s="75"/>
      <c r="B1172" s="75"/>
      <c r="C1172" s="553"/>
      <c r="D1172" s="554"/>
      <c r="E1172" s="312"/>
      <c r="F1172" s="312"/>
      <c r="H1172" s="312"/>
      <c r="I1172" s="312"/>
      <c r="J1172" s="555"/>
      <c r="L1172" s="553"/>
      <c r="N1172" s="24"/>
    </row>
    <row r="1173">
      <c r="A1173" s="75"/>
      <c r="B1173" s="75"/>
      <c r="C1173" s="553"/>
      <c r="D1173" s="554"/>
      <c r="E1173" s="312"/>
      <c r="F1173" s="312"/>
      <c r="H1173" s="312"/>
      <c r="I1173" s="312"/>
      <c r="J1173" s="555"/>
      <c r="L1173" s="553"/>
      <c r="N1173" s="24"/>
    </row>
    <row r="1174">
      <c r="A1174" s="75"/>
      <c r="B1174" s="75"/>
      <c r="C1174" s="553"/>
      <c r="D1174" s="554"/>
      <c r="E1174" s="312"/>
      <c r="F1174" s="312"/>
      <c r="H1174" s="312"/>
      <c r="I1174" s="312"/>
      <c r="J1174" s="555"/>
      <c r="L1174" s="553"/>
      <c r="N1174" s="24"/>
    </row>
    <row r="1175">
      <c r="A1175" s="75"/>
      <c r="B1175" s="75"/>
      <c r="C1175" s="553"/>
      <c r="D1175" s="554"/>
      <c r="E1175" s="312"/>
      <c r="F1175" s="312"/>
      <c r="H1175" s="312"/>
      <c r="I1175" s="312"/>
      <c r="J1175" s="555"/>
      <c r="L1175" s="553"/>
      <c r="N1175" s="24"/>
    </row>
    <row r="1176">
      <c r="A1176" s="75"/>
      <c r="B1176" s="75"/>
      <c r="C1176" s="553"/>
      <c r="D1176" s="554"/>
      <c r="E1176" s="312"/>
      <c r="F1176" s="312"/>
      <c r="H1176" s="312"/>
      <c r="I1176" s="312"/>
      <c r="J1176" s="555"/>
      <c r="L1176" s="553"/>
      <c r="N1176" s="24"/>
    </row>
    <row r="1177">
      <c r="A1177" s="75"/>
      <c r="B1177" s="75"/>
      <c r="C1177" s="553"/>
      <c r="D1177" s="554"/>
      <c r="E1177" s="312"/>
      <c r="F1177" s="312"/>
      <c r="H1177" s="312"/>
      <c r="I1177" s="312"/>
      <c r="J1177" s="555"/>
      <c r="L1177" s="553"/>
      <c r="N1177" s="24"/>
    </row>
    <row r="1178">
      <c r="A1178" s="75"/>
      <c r="B1178" s="75"/>
      <c r="C1178" s="553"/>
      <c r="D1178" s="554"/>
      <c r="E1178" s="312"/>
      <c r="F1178" s="312"/>
      <c r="H1178" s="312"/>
      <c r="I1178" s="312"/>
      <c r="J1178" s="555"/>
      <c r="L1178" s="553"/>
      <c r="N1178" s="24"/>
    </row>
    <row r="1179">
      <c r="A1179" s="75"/>
      <c r="B1179" s="75"/>
      <c r="C1179" s="553"/>
      <c r="D1179" s="554"/>
      <c r="E1179" s="312"/>
      <c r="F1179" s="312"/>
      <c r="H1179" s="312"/>
      <c r="I1179" s="312"/>
      <c r="J1179" s="555"/>
      <c r="L1179" s="553"/>
      <c r="N1179" s="24"/>
    </row>
    <row r="1180">
      <c r="A1180" s="75"/>
      <c r="B1180" s="75"/>
      <c r="C1180" s="553"/>
      <c r="D1180" s="554"/>
      <c r="E1180" s="312"/>
      <c r="F1180" s="312"/>
      <c r="H1180" s="312"/>
      <c r="I1180" s="312"/>
      <c r="J1180" s="555"/>
      <c r="L1180" s="553"/>
      <c r="N1180" s="24"/>
    </row>
    <row r="1181">
      <c r="A1181" s="75"/>
      <c r="B1181" s="75"/>
      <c r="C1181" s="553"/>
      <c r="D1181" s="554"/>
      <c r="E1181" s="312"/>
      <c r="F1181" s="312"/>
      <c r="H1181" s="312"/>
      <c r="I1181" s="312"/>
      <c r="J1181" s="555"/>
      <c r="L1181" s="553"/>
      <c r="N1181" s="24"/>
    </row>
    <row r="1182">
      <c r="A1182" s="75"/>
      <c r="B1182" s="75"/>
      <c r="C1182" s="553"/>
      <c r="D1182" s="554"/>
      <c r="E1182" s="312"/>
      <c r="F1182" s="312"/>
      <c r="H1182" s="312"/>
      <c r="I1182" s="312"/>
      <c r="J1182" s="555"/>
      <c r="L1182" s="553"/>
      <c r="N1182" s="24"/>
    </row>
    <row r="1183">
      <c r="A1183" s="75"/>
      <c r="B1183" s="75"/>
      <c r="C1183" s="553"/>
      <c r="D1183" s="554"/>
      <c r="E1183" s="312"/>
      <c r="F1183" s="312"/>
      <c r="H1183" s="312"/>
      <c r="I1183" s="312"/>
      <c r="J1183" s="555"/>
      <c r="L1183" s="553"/>
      <c r="N1183" s="24"/>
    </row>
    <row r="1184">
      <c r="A1184" s="75"/>
      <c r="B1184" s="75"/>
      <c r="C1184" s="553"/>
      <c r="D1184" s="554"/>
      <c r="E1184" s="312"/>
      <c r="F1184" s="312"/>
      <c r="H1184" s="312"/>
      <c r="I1184" s="312"/>
      <c r="J1184" s="555"/>
      <c r="L1184" s="553"/>
      <c r="N1184" s="24"/>
    </row>
    <row r="1185">
      <c r="A1185" s="75"/>
      <c r="B1185" s="75"/>
      <c r="C1185" s="553"/>
      <c r="D1185" s="554"/>
      <c r="E1185" s="312"/>
      <c r="F1185" s="312"/>
      <c r="H1185" s="312"/>
      <c r="I1185" s="312"/>
      <c r="J1185" s="555"/>
      <c r="L1185" s="553"/>
      <c r="N1185" s="24"/>
    </row>
    <row r="1186">
      <c r="A1186" s="75"/>
      <c r="B1186" s="75"/>
      <c r="C1186" s="553"/>
      <c r="D1186" s="554"/>
      <c r="E1186" s="312"/>
      <c r="F1186" s="312"/>
      <c r="H1186" s="312"/>
      <c r="I1186" s="312"/>
      <c r="J1186" s="555"/>
      <c r="L1186" s="553"/>
      <c r="N1186" s="24"/>
    </row>
    <row r="1187">
      <c r="A1187" s="75"/>
      <c r="B1187" s="75"/>
      <c r="C1187" s="553"/>
      <c r="D1187" s="554"/>
      <c r="E1187" s="312"/>
      <c r="F1187" s="312"/>
      <c r="H1187" s="312"/>
      <c r="I1187" s="312"/>
      <c r="J1187" s="555"/>
      <c r="L1187" s="553"/>
      <c r="N1187" s="24"/>
    </row>
    <row r="1188">
      <c r="A1188" s="75"/>
      <c r="B1188" s="75"/>
      <c r="C1188" s="553"/>
      <c r="D1188" s="554"/>
      <c r="E1188" s="312"/>
      <c r="F1188" s="312"/>
      <c r="H1188" s="312"/>
      <c r="I1188" s="312"/>
      <c r="J1188" s="555"/>
      <c r="L1188" s="553"/>
      <c r="N1188" s="24"/>
    </row>
    <row r="1189">
      <c r="A1189" s="75"/>
      <c r="B1189" s="75"/>
      <c r="C1189" s="553"/>
      <c r="D1189" s="554"/>
      <c r="E1189" s="312"/>
      <c r="F1189" s="312"/>
      <c r="H1189" s="312"/>
      <c r="I1189" s="312"/>
      <c r="J1189" s="555"/>
      <c r="L1189" s="553"/>
      <c r="N1189" s="24"/>
    </row>
    <row r="1190">
      <c r="A1190" s="75"/>
      <c r="B1190" s="75"/>
      <c r="C1190" s="553"/>
      <c r="D1190" s="554"/>
      <c r="E1190" s="312"/>
      <c r="F1190" s="312"/>
      <c r="H1190" s="312"/>
      <c r="I1190" s="312"/>
      <c r="J1190" s="555"/>
      <c r="L1190" s="553"/>
      <c r="N1190" s="24"/>
    </row>
    <row r="1191">
      <c r="A1191" s="75"/>
      <c r="B1191" s="75"/>
      <c r="C1191" s="553"/>
      <c r="D1191" s="554"/>
      <c r="E1191" s="312"/>
      <c r="F1191" s="312"/>
      <c r="H1191" s="312"/>
      <c r="I1191" s="312"/>
      <c r="J1191" s="555"/>
      <c r="L1191" s="553"/>
      <c r="N1191" s="24"/>
    </row>
    <row r="1192">
      <c r="A1192" s="75"/>
      <c r="B1192" s="75"/>
      <c r="C1192" s="553"/>
      <c r="D1192" s="554"/>
      <c r="E1192" s="312"/>
      <c r="F1192" s="312"/>
      <c r="H1192" s="312"/>
      <c r="I1192" s="312"/>
      <c r="J1192" s="555"/>
      <c r="L1192" s="553"/>
      <c r="N1192" s="24"/>
    </row>
    <row r="1193">
      <c r="A1193" s="75"/>
      <c r="B1193" s="75"/>
      <c r="C1193" s="553"/>
      <c r="D1193" s="554"/>
      <c r="E1193" s="312"/>
      <c r="F1193" s="312"/>
      <c r="H1193" s="312"/>
      <c r="I1193" s="312"/>
      <c r="J1193" s="555"/>
      <c r="L1193" s="553"/>
      <c r="N1193" s="24"/>
    </row>
    <row r="1194">
      <c r="A1194" s="75"/>
      <c r="B1194" s="75"/>
      <c r="C1194" s="553"/>
      <c r="D1194" s="554"/>
      <c r="E1194" s="312"/>
      <c r="F1194" s="312"/>
      <c r="H1194" s="312"/>
      <c r="I1194" s="312"/>
      <c r="J1194" s="555"/>
      <c r="L1194" s="553"/>
      <c r="N1194" s="24"/>
    </row>
    <row r="1195">
      <c r="A1195" s="75"/>
      <c r="B1195" s="75"/>
      <c r="C1195" s="553"/>
      <c r="D1195" s="554"/>
      <c r="E1195" s="312"/>
      <c r="F1195" s="312"/>
      <c r="H1195" s="312"/>
      <c r="I1195" s="312"/>
      <c r="J1195" s="555"/>
      <c r="L1195" s="553"/>
      <c r="N1195" s="24"/>
    </row>
    <row r="1196">
      <c r="A1196" s="75"/>
      <c r="B1196" s="75"/>
      <c r="C1196" s="553"/>
      <c r="D1196" s="554"/>
      <c r="E1196" s="312"/>
      <c r="F1196" s="312"/>
      <c r="H1196" s="312"/>
      <c r="I1196" s="312"/>
      <c r="J1196" s="555"/>
      <c r="L1196" s="553"/>
      <c r="N1196" s="24"/>
    </row>
    <row r="1197">
      <c r="A1197" s="75"/>
      <c r="B1197" s="75"/>
      <c r="C1197" s="553"/>
      <c r="D1197" s="554"/>
      <c r="E1197" s="312"/>
      <c r="F1197" s="312"/>
      <c r="H1197" s="312"/>
      <c r="I1197" s="312"/>
      <c r="J1197" s="555"/>
      <c r="L1197" s="553"/>
      <c r="N1197" s="24"/>
    </row>
    <row r="1198">
      <c r="A1198" s="75"/>
      <c r="B1198" s="75"/>
      <c r="C1198" s="553"/>
      <c r="D1198" s="554"/>
      <c r="E1198" s="312"/>
      <c r="F1198" s="312"/>
      <c r="H1198" s="312"/>
      <c r="I1198" s="312"/>
      <c r="J1198" s="555"/>
      <c r="L1198" s="553"/>
      <c r="N1198" s="24"/>
    </row>
    <row r="1199">
      <c r="A1199" s="75"/>
      <c r="B1199" s="75"/>
      <c r="C1199" s="553"/>
      <c r="D1199" s="554"/>
      <c r="E1199" s="312"/>
      <c r="F1199" s="312"/>
      <c r="H1199" s="312"/>
      <c r="I1199" s="312"/>
      <c r="J1199" s="555"/>
      <c r="L1199" s="553"/>
      <c r="N1199" s="24"/>
    </row>
    <row r="1200">
      <c r="A1200" s="75"/>
      <c r="B1200" s="75"/>
      <c r="C1200" s="553"/>
      <c r="D1200" s="554"/>
      <c r="E1200" s="312"/>
      <c r="F1200" s="312"/>
      <c r="H1200" s="312"/>
      <c r="I1200" s="312"/>
      <c r="J1200" s="555"/>
      <c r="L1200" s="553"/>
      <c r="N1200" s="24"/>
    </row>
    <row r="1201">
      <c r="A1201" s="75"/>
      <c r="B1201" s="75"/>
      <c r="C1201" s="553"/>
      <c r="D1201" s="554"/>
      <c r="E1201" s="312"/>
      <c r="F1201" s="312"/>
      <c r="H1201" s="312"/>
      <c r="I1201" s="312"/>
      <c r="J1201" s="555"/>
      <c r="L1201" s="553"/>
      <c r="N1201" s="24"/>
    </row>
    <row r="1202">
      <c r="A1202" s="75"/>
      <c r="B1202" s="75"/>
      <c r="C1202" s="553"/>
      <c r="D1202" s="554"/>
      <c r="E1202" s="312"/>
      <c r="F1202" s="312"/>
      <c r="H1202" s="312"/>
      <c r="I1202" s="312"/>
      <c r="J1202" s="555"/>
      <c r="L1202" s="553"/>
      <c r="N1202" s="24"/>
    </row>
    <row r="1203">
      <c r="A1203" s="75"/>
      <c r="B1203" s="75"/>
      <c r="C1203" s="553"/>
      <c r="D1203" s="554"/>
      <c r="E1203" s="312"/>
      <c r="F1203" s="312"/>
      <c r="H1203" s="312"/>
      <c r="I1203" s="312"/>
      <c r="J1203" s="555"/>
      <c r="L1203" s="553"/>
      <c r="N1203" s="24"/>
    </row>
    <row r="1204">
      <c r="A1204" s="75"/>
      <c r="B1204" s="75"/>
      <c r="C1204" s="553"/>
      <c r="D1204" s="554"/>
      <c r="E1204" s="312"/>
      <c r="F1204" s="312"/>
      <c r="H1204" s="312"/>
      <c r="I1204" s="312"/>
      <c r="J1204" s="555"/>
      <c r="L1204" s="553"/>
      <c r="N1204" s="24"/>
    </row>
    <row r="1205">
      <c r="A1205" s="75"/>
      <c r="B1205" s="75"/>
      <c r="C1205" s="553"/>
      <c r="D1205" s="554"/>
      <c r="E1205" s="312"/>
      <c r="F1205" s="312"/>
      <c r="H1205" s="312"/>
      <c r="I1205" s="312"/>
      <c r="J1205" s="555"/>
      <c r="L1205" s="553"/>
      <c r="N1205" s="24"/>
    </row>
    <row r="1206">
      <c r="A1206" s="75"/>
      <c r="B1206" s="75"/>
      <c r="C1206" s="553"/>
      <c r="D1206" s="554"/>
      <c r="E1206" s="312"/>
      <c r="F1206" s="312"/>
      <c r="H1206" s="312"/>
      <c r="I1206" s="312"/>
      <c r="J1206" s="555"/>
      <c r="L1206" s="553"/>
      <c r="N1206" s="24"/>
    </row>
    <row r="1207">
      <c r="A1207" s="75"/>
      <c r="B1207" s="75"/>
      <c r="C1207" s="553"/>
      <c r="D1207" s="554"/>
      <c r="E1207" s="312"/>
      <c r="F1207" s="312"/>
      <c r="H1207" s="312"/>
      <c r="I1207" s="312"/>
      <c r="J1207" s="555"/>
      <c r="L1207" s="553"/>
      <c r="N1207" s="24"/>
    </row>
    <row r="1208">
      <c r="A1208" s="75"/>
      <c r="B1208" s="75"/>
      <c r="C1208" s="553"/>
      <c r="D1208" s="554"/>
      <c r="E1208" s="312"/>
      <c r="F1208" s="312"/>
      <c r="H1208" s="312"/>
      <c r="I1208" s="312"/>
      <c r="J1208" s="555"/>
      <c r="L1208" s="553"/>
      <c r="N1208" s="24"/>
    </row>
    <row r="1209">
      <c r="A1209" s="75"/>
      <c r="B1209" s="75"/>
      <c r="C1209" s="553"/>
      <c r="D1209" s="554"/>
      <c r="E1209" s="312"/>
      <c r="F1209" s="312"/>
      <c r="H1209" s="312"/>
      <c r="I1209" s="312"/>
      <c r="J1209" s="555"/>
      <c r="L1209" s="553"/>
      <c r="N1209" s="24"/>
    </row>
    <row r="1210">
      <c r="A1210" s="75"/>
      <c r="B1210" s="75"/>
      <c r="C1210" s="553"/>
      <c r="D1210" s="554"/>
      <c r="E1210" s="312"/>
      <c r="F1210" s="312"/>
      <c r="H1210" s="312"/>
      <c r="I1210" s="312"/>
      <c r="J1210" s="555"/>
      <c r="L1210" s="553"/>
      <c r="N1210" s="24"/>
    </row>
    <row r="1211">
      <c r="A1211" s="75"/>
      <c r="B1211" s="75"/>
      <c r="C1211" s="553"/>
      <c r="D1211" s="554"/>
      <c r="E1211" s="312"/>
      <c r="F1211" s="312"/>
      <c r="H1211" s="312"/>
      <c r="I1211" s="312"/>
      <c r="J1211" s="555"/>
      <c r="L1211" s="553"/>
      <c r="N1211" s="24"/>
    </row>
    <row r="1212">
      <c r="A1212" s="75"/>
      <c r="B1212" s="75"/>
      <c r="C1212" s="553"/>
      <c r="D1212" s="554"/>
      <c r="E1212" s="312"/>
      <c r="F1212" s="312"/>
      <c r="H1212" s="312"/>
      <c r="I1212" s="312"/>
      <c r="J1212" s="555"/>
      <c r="L1212" s="553"/>
      <c r="N1212" s="24"/>
    </row>
    <row r="1213">
      <c r="A1213" s="75"/>
      <c r="B1213" s="75"/>
      <c r="C1213" s="553"/>
      <c r="D1213" s="554"/>
      <c r="E1213" s="312"/>
      <c r="F1213" s="312"/>
      <c r="H1213" s="312"/>
      <c r="I1213" s="312"/>
      <c r="J1213" s="555"/>
      <c r="L1213" s="553"/>
      <c r="N1213" s="24"/>
    </row>
    <row r="1214">
      <c r="A1214" s="75"/>
      <c r="B1214" s="75"/>
      <c r="C1214" s="553"/>
      <c r="D1214" s="554"/>
      <c r="E1214" s="312"/>
      <c r="F1214" s="312"/>
      <c r="H1214" s="312"/>
      <c r="I1214" s="312"/>
      <c r="J1214" s="555"/>
      <c r="L1214" s="553"/>
      <c r="N1214" s="24"/>
    </row>
    <row r="1215">
      <c r="A1215" s="75"/>
      <c r="B1215" s="75"/>
      <c r="C1215" s="553"/>
      <c r="D1215" s="554"/>
      <c r="E1215" s="312"/>
      <c r="F1215" s="312"/>
      <c r="H1215" s="312"/>
      <c r="I1215" s="312"/>
      <c r="J1215" s="555"/>
      <c r="L1215" s="553"/>
      <c r="N1215" s="24"/>
    </row>
    <row r="1216">
      <c r="A1216" s="75"/>
      <c r="B1216" s="75"/>
      <c r="C1216" s="553"/>
      <c r="D1216" s="554"/>
      <c r="E1216" s="312"/>
      <c r="F1216" s="312"/>
      <c r="H1216" s="312"/>
      <c r="I1216" s="312"/>
      <c r="J1216" s="555"/>
      <c r="L1216" s="553"/>
      <c r="N1216" s="24"/>
    </row>
    <row r="1217">
      <c r="A1217" s="75"/>
      <c r="B1217" s="75"/>
      <c r="C1217" s="553"/>
      <c r="D1217" s="554"/>
      <c r="E1217" s="312"/>
      <c r="F1217" s="312"/>
      <c r="H1217" s="312"/>
      <c r="I1217" s="312"/>
      <c r="J1217" s="555"/>
      <c r="L1217" s="553"/>
      <c r="N1217" s="24"/>
    </row>
    <row r="1218">
      <c r="A1218" s="75"/>
      <c r="B1218" s="75"/>
      <c r="C1218" s="553"/>
      <c r="D1218" s="554"/>
      <c r="E1218" s="312"/>
      <c r="F1218" s="312"/>
      <c r="H1218" s="312"/>
      <c r="I1218" s="312"/>
      <c r="J1218" s="555"/>
      <c r="L1218" s="553"/>
      <c r="N1218" s="24"/>
    </row>
    <row r="1219">
      <c r="A1219" s="75"/>
      <c r="B1219" s="75"/>
      <c r="C1219" s="553"/>
      <c r="D1219" s="554"/>
      <c r="E1219" s="312"/>
      <c r="F1219" s="312"/>
      <c r="H1219" s="312"/>
      <c r="I1219" s="312"/>
      <c r="J1219" s="555"/>
      <c r="L1219" s="553"/>
      <c r="N1219" s="24"/>
    </row>
    <row r="1220">
      <c r="A1220" s="75"/>
      <c r="B1220" s="75"/>
      <c r="C1220" s="553"/>
      <c r="D1220" s="554"/>
      <c r="E1220" s="312"/>
      <c r="F1220" s="312"/>
      <c r="H1220" s="312"/>
      <c r="I1220" s="312"/>
      <c r="J1220" s="555"/>
      <c r="L1220" s="553"/>
      <c r="N1220" s="24"/>
    </row>
    <row r="1221">
      <c r="A1221" s="75"/>
      <c r="B1221" s="75"/>
      <c r="C1221" s="553"/>
      <c r="D1221" s="554"/>
      <c r="E1221" s="312"/>
      <c r="F1221" s="312"/>
      <c r="H1221" s="312"/>
      <c r="I1221" s="312"/>
      <c r="J1221" s="555"/>
      <c r="L1221" s="553"/>
      <c r="N1221" s="24"/>
    </row>
    <row r="1222">
      <c r="A1222" s="75"/>
      <c r="B1222" s="75"/>
      <c r="C1222" s="553"/>
      <c r="D1222" s="554"/>
      <c r="E1222" s="312"/>
      <c r="F1222" s="312"/>
      <c r="H1222" s="312"/>
      <c r="I1222" s="312"/>
      <c r="J1222" s="555"/>
      <c r="L1222" s="553"/>
      <c r="N1222" s="24"/>
    </row>
    <row r="1223">
      <c r="A1223" s="75"/>
      <c r="B1223" s="75"/>
      <c r="C1223" s="553"/>
      <c r="D1223" s="554"/>
      <c r="E1223" s="312"/>
      <c r="F1223" s="312"/>
      <c r="H1223" s="312"/>
      <c r="I1223" s="312"/>
      <c r="J1223" s="555"/>
      <c r="L1223" s="553"/>
      <c r="N1223" s="24"/>
    </row>
    <row r="1224">
      <c r="A1224" s="75"/>
      <c r="B1224" s="75"/>
      <c r="C1224" s="553"/>
      <c r="D1224" s="554"/>
      <c r="E1224" s="312"/>
      <c r="F1224" s="312"/>
      <c r="H1224" s="312"/>
      <c r="I1224" s="312"/>
      <c r="J1224" s="555"/>
      <c r="L1224" s="553"/>
      <c r="N1224" s="24"/>
    </row>
    <row r="1225">
      <c r="A1225" s="75"/>
      <c r="B1225" s="75"/>
      <c r="C1225" s="553"/>
      <c r="D1225" s="554"/>
      <c r="E1225" s="312"/>
      <c r="F1225" s="312"/>
      <c r="H1225" s="312"/>
      <c r="I1225" s="312"/>
      <c r="J1225" s="555"/>
      <c r="L1225" s="553"/>
      <c r="N1225" s="24"/>
    </row>
    <row r="1226">
      <c r="A1226" s="75"/>
      <c r="B1226" s="75"/>
      <c r="C1226" s="553"/>
      <c r="D1226" s="554"/>
      <c r="E1226" s="312"/>
      <c r="F1226" s="312"/>
      <c r="H1226" s="312"/>
      <c r="I1226" s="312"/>
      <c r="J1226" s="555"/>
      <c r="L1226" s="553"/>
      <c r="N1226" s="24"/>
    </row>
    <row r="1227">
      <c r="A1227" s="75"/>
      <c r="B1227" s="75"/>
      <c r="C1227" s="553"/>
      <c r="D1227" s="554"/>
      <c r="E1227" s="312"/>
      <c r="F1227" s="312"/>
      <c r="H1227" s="312"/>
      <c r="I1227" s="312"/>
      <c r="J1227" s="555"/>
      <c r="L1227" s="553"/>
      <c r="N1227" s="24"/>
    </row>
    <row r="1228">
      <c r="A1228" s="75"/>
      <c r="B1228" s="75"/>
      <c r="C1228" s="553"/>
      <c r="D1228" s="554"/>
      <c r="E1228" s="312"/>
      <c r="F1228" s="312"/>
      <c r="H1228" s="312"/>
      <c r="I1228" s="312"/>
      <c r="J1228" s="555"/>
      <c r="L1228" s="553"/>
      <c r="N1228" s="24"/>
    </row>
    <row r="1229">
      <c r="A1229" s="75"/>
      <c r="B1229" s="75"/>
      <c r="C1229" s="553"/>
      <c r="D1229" s="554"/>
      <c r="E1229" s="312"/>
      <c r="F1229" s="312"/>
      <c r="H1229" s="312"/>
      <c r="I1229" s="312"/>
      <c r="J1229" s="555"/>
      <c r="L1229" s="553"/>
      <c r="N1229" s="24"/>
    </row>
    <row r="1230">
      <c r="A1230" s="75"/>
      <c r="B1230" s="75"/>
      <c r="C1230" s="553"/>
      <c r="D1230" s="554"/>
      <c r="E1230" s="312"/>
      <c r="F1230" s="312"/>
      <c r="H1230" s="312"/>
      <c r="I1230" s="312"/>
      <c r="J1230" s="555"/>
      <c r="L1230" s="553"/>
      <c r="N1230" s="24"/>
    </row>
    <row r="1231">
      <c r="A1231" s="75"/>
      <c r="B1231" s="75"/>
      <c r="C1231" s="553"/>
      <c r="D1231" s="554"/>
      <c r="E1231" s="312"/>
      <c r="F1231" s="312"/>
      <c r="H1231" s="312"/>
      <c r="I1231" s="312"/>
      <c r="J1231" s="555"/>
      <c r="L1231" s="553"/>
      <c r="N1231" s="24"/>
    </row>
    <row r="1232">
      <c r="A1232" s="75"/>
      <c r="B1232" s="75"/>
      <c r="C1232" s="553"/>
      <c r="D1232" s="554"/>
      <c r="E1232" s="312"/>
      <c r="F1232" s="312"/>
      <c r="H1232" s="312"/>
      <c r="I1232" s="312"/>
      <c r="J1232" s="555"/>
      <c r="L1232" s="553"/>
      <c r="N1232" s="24"/>
    </row>
    <row r="1233">
      <c r="A1233" s="75"/>
      <c r="B1233" s="75"/>
      <c r="C1233" s="553"/>
      <c r="D1233" s="554"/>
      <c r="E1233" s="312"/>
      <c r="F1233" s="312"/>
      <c r="H1233" s="312"/>
      <c r="I1233" s="312"/>
      <c r="J1233" s="555"/>
      <c r="L1233" s="553"/>
      <c r="N1233" s="24"/>
    </row>
    <row r="1234">
      <c r="A1234" s="75"/>
      <c r="B1234" s="75"/>
      <c r="C1234" s="553"/>
      <c r="D1234" s="554"/>
      <c r="E1234" s="312"/>
      <c r="F1234" s="312"/>
      <c r="H1234" s="312"/>
      <c r="I1234" s="312"/>
      <c r="J1234" s="555"/>
      <c r="L1234" s="553"/>
      <c r="N1234" s="24"/>
    </row>
    <row r="1235">
      <c r="A1235" s="75"/>
      <c r="B1235" s="75"/>
      <c r="C1235" s="553"/>
      <c r="D1235" s="554"/>
      <c r="E1235" s="312"/>
      <c r="F1235" s="312"/>
      <c r="H1235" s="312"/>
      <c r="I1235" s="312"/>
      <c r="J1235" s="555"/>
      <c r="L1235" s="553"/>
      <c r="N1235" s="24"/>
    </row>
    <row r="1236">
      <c r="A1236" s="75"/>
      <c r="B1236" s="75"/>
      <c r="C1236" s="553"/>
      <c r="D1236" s="554"/>
      <c r="E1236" s="312"/>
      <c r="F1236" s="312"/>
      <c r="H1236" s="312"/>
      <c r="I1236" s="312"/>
      <c r="J1236" s="555"/>
      <c r="L1236" s="553"/>
      <c r="N1236" s="24"/>
    </row>
    <row r="1237">
      <c r="A1237" s="75"/>
      <c r="B1237" s="75"/>
      <c r="C1237" s="553"/>
      <c r="D1237" s="554"/>
      <c r="E1237" s="312"/>
      <c r="F1237" s="312"/>
      <c r="H1237" s="312"/>
      <c r="I1237" s="312"/>
      <c r="J1237" s="555"/>
      <c r="L1237" s="553"/>
      <c r="N1237" s="24"/>
    </row>
    <row r="1238">
      <c r="A1238" s="75"/>
      <c r="B1238" s="75"/>
      <c r="C1238" s="553"/>
      <c r="D1238" s="554"/>
      <c r="E1238" s="312"/>
      <c r="F1238" s="312"/>
      <c r="H1238" s="312"/>
      <c r="I1238" s="312"/>
      <c r="J1238" s="555"/>
      <c r="L1238" s="553"/>
      <c r="N1238" s="24"/>
    </row>
    <row r="1239">
      <c r="A1239" s="75"/>
      <c r="B1239" s="75"/>
      <c r="C1239" s="553"/>
      <c r="D1239" s="554"/>
      <c r="E1239" s="312"/>
      <c r="F1239" s="312"/>
      <c r="H1239" s="312"/>
      <c r="I1239" s="312"/>
      <c r="J1239" s="555"/>
      <c r="L1239" s="553"/>
      <c r="N1239" s="24"/>
    </row>
    <row r="1240">
      <c r="A1240" s="75"/>
      <c r="B1240" s="75"/>
      <c r="C1240" s="553"/>
      <c r="D1240" s="554"/>
      <c r="E1240" s="312"/>
      <c r="F1240" s="312"/>
      <c r="H1240" s="312"/>
      <c r="I1240" s="312"/>
      <c r="J1240" s="555"/>
      <c r="L1240" s="553"/>
      <c r="N1240" s="24"/>
    </row>
    <row r="1241">
      <c r="A1241" s="75"/>
      <c r="B1241" s="75"/>
      <c r="C1241" s="553"/>
      <c r="D1241" s="554"/>
      <c r="E1241" s="312"/>
      <c r="F1241" s="312"/>
      <c r="H1241" s="312"/>
      <c r="I1241" s="312"/>
      <c r="J1241" s="555"/>
      <c r="L1241" s="553"/>
      <c r="N1241" s="24"/>
    </row>
    <row r="1242">
      <c r="A1242" s="75"/>
      <c r="B1242" s="75"/>
      <c r="C1242" s="553"/>
      <c r="D1242" s="554"/>
      <c r="E1242" s="312"/>
      <c r="F1242" s="312"/>
      <c r="H1242" s="312"/>
      <c r="I1242" s="312"/>
      <c r="J1242" s="555"/>
      <c r="L1242" s="553"/>
      <c r="N1242" s="24"/>
    </row>
    <row r="1243">
      <c r="A1243" s="75"/>
      <c r="B1243" s="75"/>
      <c r="C1243" s="553"/>
      <c r="D1243" s="554"/>
      <c r="E1243" s="312"/>
      <c r="F1243" s="312"/>
      <c r="H1243" s="312"/>
      <c r="I1243" s="312"/>
      <c r="J1243" s="555"/>
      <c r="L1243" s="553"/>
      <c r="N1243" s="24"/>
    </row>
    <row r="1244">
      <c r="A1244" s="75"/>
      <c r="B1244" s="75"/>
      <c r="C1244" s="553"/>
      <c r="D1244" s="554"/>
      <c r="E1244" s="312"/>
      <c r="F1244" s="312"/>
      <c r="H1244" s="312"/>
      <c r="I1244" s="312"/>
      <c r="J1244" s="555"/>
      <c r="L1244" s="553"/>
      <c r="N1244" s="24"/>
    </row>
    <row r="1245">
      <c r="A1245" s="75"/>
      <c r="B1245" s="75"/>
      <c r="C1245" s="553"/>
      <c r="D1245" s="554"/>
      <c r="E1245" s="312"/>
      <c r="F1245" s="312"/>
      <c r="H1245" s="312"/>
      <c r="I1245" s="312"/>
      <c r="J1245" s="555"/>
      <c r="L1245" s="553"/>
      <c r="N1245" s="24"/>
    </row>
    <row r="1246">
      <c r="A1246" s="75"/>
      <c r="B1246" s="75"/>
      <c r="C1246" s="553"/>
      <c r="D1246" s="554"/>
      <c r="E1246" s="312"/>
      <c r="F1246" s="312"/>
      <c r="H1246" s="312"/>
      <c r="I1246" s="312"/>
      <c r="J1246" s="555"/>
      <c r="L1246" s="553"/>
      <c r="N1246" s="24"/>
    </row>
    <row r="1247">
      <c r="A1247" s="75"/>
      <c r="B1247" s="75"/>
      <c r="C1247" s="553"/>
      <c r="D1247" s="554"/>
      <c r="E1247" s="312"/>
      <c r="F1247" s="312"/>
      <c r="H1247" s="312"/>
      <c r="I1247" s="312"/>
      <c r="J1247" s="555"/>
      <c r="L1247" s="553"/>
      <c r="N1247" s="24"/>
    </row>
    <row r="1248">
      <c r="A1248" s="75"/>
      <c r="B1248" s="75"/>
      <c r="C1248" s="553"/>
      <c r="D1248" s="554"/>
      <c r="E1248" s="312"/>
      <c r="F1248" s="312"/>
      <c r="H1248" s="312"/>
      <c r="I1248" s="312"/>
      <c r="J1248" s="555"/>
      <c r="L1248" s="553"/>
      <c r="N1248" s="24"/>
    </row>
    <row r="1249">
      <c r="A1249" s="75"/>
      <c r="B1249" s="75"/>
      <c r="C1249" s="553"/>
      <c r="D1249" s="554"/>
      <c r="E1249" s="312"/>
      <c r="F1249" s="312"/>
      <c r="H1249" s="312"/>
      <c r="I1249" s="312"/>
      <c r="J1249" s="555"/>
      <c r="L1249" s="553"/>
      <c r="N1249" s="24"/>
    </row>
    <row r="1250">
      <c r="A1250" s="75"/>
      <c r="B1250" s="75"/>
      <c r="C1250" s="553"/>
      <c r="D1250" s="554"/>
      <c r="E1250" s="312"/>
      <c r="F1250" s="312"/>
      <c r="H1250" s="312"/>
      <c r="I1250" s="312"/>
      <c r="J1250" s="555"/>
      <c r="L1250" s="553"/>
      <c r="N1250" s="24"/>
    </row>
  </sheetData>
  <autoFilter ref="$A$1:$AD$362">
    <filterColumn colId="6">
      <filters blank="1">
        <filter val="Most recent"/>
      </filters>
    </filterColumn>
  </autoFilter>
  <conditionalFormatting sqref="A1:D1 E1:F1 H1:J1 L1 M1:AD1">
    <cfRule type="notContainsBlanks" dxfId="0" priority="1">
      <formula>LEN(TRIM(A1))&gt;0</formula>
    </cfRule>
  </conditionalFormatting>
  <conditionalFormatting sqref="E1 F1:F236 H1:J2 E4:E14 H4:J28 E16:E27 E31:E41 H31:J42 E47:E58 H47:I98 J47:J75 E60:E71 E73:E84 J85:J98 E86:E97 E100:E110 H100:I111 J100:J103 J111 E113:E123 H113:J152 E125:E136 E138:E151 E154:E164 H154:J183 E166:E182 E189:E199 H189:J200 E203:E213 H203:J268 E215:E226 E228:E234 F238:F1250 E241:E253 E255:E267 E270:E280 H270:J281 E286:E289 H286:J289 H297:J297 E298:E310 H299:J324 E312:E323 E327:E336 H327:J337 E339:E349 H339:J1250 E351:E1250">
    <cfRule type="timePeriod" dxfId="0" priority="2" timePeriod="today"/>
  </conditionalFormatting>
  <hyperlinks>
    <hyperlink r:id="rId2" ref="N2"/>
    <hyperlink r:id="rId3" ref="N5"/>
    <hyperlink r:id="rId4" ref="N7"/>
    <hyperlink r:id="rId5" ref="N15"/>
    <hyperlink r:id="rId6" ref="N42"/>
    <hyperlink r:id="rId7" ref="N86"/>
    <hyperlink r:id="rId8" ref="N98"/>
    <hyperlink r:id="rId9" ref="N111"/>
    <hyperlink r:id="rId10" ref="N150"/>
    <hyperlink r:id="rId11" ref="N152"/>
    <hyperlink r:id="rId12" ref="N214"/>
    <hyperlink r:id="rId13" ref="N241"/>
    <hyperlink r:id="rId14" ref="N255"/>
    <hyperlink r:id="rId15" ref="N257"/>
    <hyperlink r:id="rId16" ref="N270"/>
    <hyperlink r:id="rId17" ref="N271"/>
    <hyperlink r:id="rId18" ref="N297"/>
    <hyperlink r:id="rId19" ref="N299"/>
    <hyperlink r:id="rId20" ref="N300"/>
    <hyperlink r:id="rId21" ref="N313"/>
    <hyperlink r:id="rId22" location="0.975" ref="N324"/>
    <hyperlink r:id="rId23" ref="N328"/>
    <hyperlink r:id="rId24" ref="N350"/>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6.43"/>
    <col customWidth="1" min="3" max="3" width="56.57"/>
    <col customWidth="1" min="5" max="5" width="52.57"/>
  </cols>
  <sheetData>
    <row r="1">
      <c r="A1" s="1" t="s">
        <v>0</v>
      </c>
      <c r="C1" s="2"/>
      <c r="E1" s="3"/>
      <c r="F1" s="4"/>
    </row>
    <row r="2">
      <c r="A2" s="5" t="s">
        <v>2</v>
      </c>
      <c r="B2" s="8">
        <f>D21+D31+D41</f>
        <v>4</v>
      </c>
      <c r="C2" s="10"/>
      <c r="D2" s="12"/>
      <c r="E2" s="13"/>
    </row>
    <row r="3">
      <c r="A3" s="14" t="s">
        <v>9</v>
      </c>
      <c r="B3" s="15" t="s">
        <v>10</v>
      </c>
      <c r="C3" s="17" t="s">
        <v>12</v>
      </c>
      <c r="D3" s="17" t="s">
        <v>14</v>
      </c>
      <c r="E3" s="17" t="s">
        <v>15</v>
      </c>
    </row>
    <row r="4">
      <c r="A4" s="19"/>
      <c r="B4" s="21" t="s">
        <v>17</v>
      </c>
      <c r="C4" s="23" t="s">
        <v>20</v>
      </c>
      <c r="D4" s="26">
        <v>2.0</v>
      </c>
      <c r="E4" s="28" t="s">
        <v>24</v>
      </c>
    </row>
    <row r="5">
      <c r="A5" s="19"/>
      <c r="B5" s="21" t="s">
        <v>25</v>
      </c>
      <c r="C5" s="30" t="s">
        <v>26</v>
      </c>
      <c r="D5" s="31">
        <v>1.0</v>
      </c>
      <c r="E5" s="32"/>
    </row>
    <row r="6">
      <c r="A6" s="19"/>
      <c r="B6" s="21" t="s">
        <v>27</v>
      </c>
      <c r="C6" s="23"/>
      <c r="D6" s="26">
        <v>2.0</v>
      </c>
      <c r="E6" s="32"/>
    </row>
    <row r="7">
      <c r="A7" s="19"/>
      <c r="B7" s="33" t="s">
        <v>28</v>
      </c>
      <c r="C7" s="23" t="s">
        <v>29</v>
      </c>
      <c r="D7" s="35"/>
      <c r="E7" s="36"/>
    </row>
    <row r="8">
      <c r="A8" s="19"/>
      <c r="B8" s="33" t="s">
        <v>30</v>
      </c>
      <c r="C8" s="23" t="s">
        <v>31</v>
      </c>
      <c r="D8" s="35"/>
      <c r="E8" s="36"/>
    </row>
    <row r="9">
      <c r="A9" s="19"/>
      <c r="B9" s="33" t="s">
        <v>32</v>
      </c>
      <c r="C9" s="23" t="s">
        <v>33</v>
      </c>
      <c r="D9" s="35"/>
      <c r="E9" s="39"/>
    </row>
    <row r="10">
      <c r="A10" s="19"/>
      <c r="B10" s="33" t="s">
        <v>34</v>
      </c>
      <c r="C10" s="23" t="s">
        <v>35</v>
      </c>
      <c r="D10" s="35"/>
      <c r="E10" s="36"/>
    </row>
    <row r="11">
      <c r="A11" s="19"/>
      <c r="B11" s="21" t="s">
        <v>36</v>
      </c>
      <c r="C11" s="35"/>
      <c r="D11" s="42">
        <f>D4+D5+D6</f>
        <v>5</v>
      </c>
      <c r="E11" s="45"/>
    </row>
    <row r="12">
      <c r="A12" s="14"/>
      <c r="C12" s="24"/>
      <c r="E12" s="3"/>
      <c r="F12" s="4" t="s">
        <v>38</v>
      </c>
    </row>
    <row r="13">
      <c r="A13" s="14" t="s">
        <v>39</v>
      </c>
      <c r="B13" s="15" t="s">
        <v>10</v>
      </c>
      <c r="C13" s="17" t="s">
        <v>12</v>
      </c>
      <c r="D13" s="17" t="s">
        <v>14</v>
      </c>
      <c r="E13" s="17" t="s">
        <v>15</v>
      </c>
    </row>
    <row r="14">
      <c r="A14" s="19"/>
      <c r="B14" s="21" t="s">
        <v>17</v>
      </c>
      <c r="C14" s="23" t="s">
        <v>40</v>
      </c>
      <c r="D14" s="26">
        <v>1.0</v>
      </c>
      <c r="E14" s="39" t="s">
        <v>41</v>
      </c>
    </row>
    <row r="15">
      <c r="A15" s="19"/>
      <c r="B15" s="21" t="s">
        <v>25</v>
      </c>
      <c r="C15" s="30" t="s">
        <v>42</v>
      </c>
      <c r="D15" s="48">
        <v>1.0</v>
      </c>
      <c r="E15" s="32" t="s">
        <v>43</v>
      </c>
    </row>
    <row r="16">
      <c r="A16" s="19"/>
      <c r="B16" s="21" t="s">
        <v>27</v>
      </c>
      <c r="C16" s="35"/>
      <c r="D16" s="26" t="s">
        <v>44</v>
      </c>
      <c r="E16" s="32" t="s">
        <v>45</v>
      </c>
    </row>
    <row r="17">
      <c r="A17" s="19"/>
      <c r="B17" s="33" t="s">
        <v>28</v>
      </c>
      <c r="C17" s="35"/>
      <c r="D17" s="35"/>
      <c r="E17" s="36"/>
    </row>
    <row r="18">
      <c r="A18" s="19"/>
      <c r="B18" s="33" t="s">
        <v>30</v>
      </c>
      <c r="C18" s="35"/>
      <c r="D18" s="35"/>
      <c r="E18" s="36"/>
    </row>
    <row r="19">
      <c r="A19" s="19"/>
      <c r="B19" s="33" t="s">
        <v>32</v>
      </c>
      <c r="C19" s="35"/>
      <c r="D19" s="35"/>
      <c r="E19" s="36"/>
    </row>
    <row r="20">
      <c r="A20" s="19"/>
      <c r="B20" s="33" t="s">
        <v>34</v>
      </c>
      <c r="C20" s="35"/>
      <c r="D20" s="35"/>
      <c r="E20" s="36"/>
    </row>
    <row r="21">
      <c r="A21" s="19"/>
      <c r="B21" s="21" t="s">
        <v>36</v>
      </c>
      <c r="C21" s="35"/>
      <c r="D21" s="52">
        <f>D14+D15</f>
        <v>2</v>
      </c>
      <c r="E21" s="45"/>
    </row>
    <row r="22">
      <c r="A22" s="19"/>
      <c r="C22" s="24"/>
      <c r="E22" s="3"/>
    </row>
    <row r="23">
      <c r="A23" s="14" t="s">
        <v>48</v>
      </c>
      <c r="B23" s="15" t="s">
        <v>10</v>
      </c>
      <c r="C23" s="17" t="s">
        <v>12</v>
      </c>
      <c r="D23" s="17" t="s">
        <v>14</v>
      </c>
      <c r="E23" s="17" t="s">
        <v>15</v>
      </c>
    </row>
    <row r="24">
      <c r="A24" s="19"/>
      <c r="B24" s="21" t="s">
        <v>17</v>
      </c>
      <c r="C24" s="30" t="s">
        <v>49</v>
      </c>
      <c r="D24" s="26">
        <v>0.0</v>
      </c>
      <c r="E24" s="36"/>
    </row>
    <row r="25">
      <c r="A25" s="19"/>
      <c r="B25" s="21" t="s">
        <v>25</v>
      </c>
      <c r="C25" s="30" t="s">
        <v>50</v>
      </c>
      <c r="D25" s="48">
        <v>1.0</v>
      </c>
      <c r="E25" s="32" t="s">
        <v>43</v>
      </c>
    </row>
    <row r="26">
      <c r="A26" s="19"/>
      <c r="B26" s="21" t="s">
        <v>27</v>
      </c>
      <c r="C26" s="35"/>
      <c r="D26" s="48">
        <v>1.0</v>
      </c>
      <c r="E26" s="36"/>
    </row>
    <row r="27">
      <c r="A27" s="19"/>
      <c r="B27" s="33" t="s">
        <v>28</v>
      </c>
      <c r="C27" s="23" t="s">
        <v>51</v>
      </c>
      <c r="D27" s="55"/>
      <c r="E27" s="32" t="s">
        <v>52</v>
      </c>
    </row>
    <row r="28">
      <c r="A28" s="19"/>
      <c r="B28" s="33" t="s">
        <v>30</v>
      </c>
      <c r="C28" s="23" t="s">
        <v>53</v>
      </c>
      <c r="D28" s="55"/>
      <c r="E28" s="36"/>
    </row>
    <row r="29">
      <c r="A29" s="19"/>
      <c r="B29" s="33" t="s">
        <v>32</v>
      </c>
      <c r="C29" s="23" t="s">
        <v>54</v>
      </c>
      <c r="D29" s="55"/>
      <c r="E29" s="39" t="s">
        <v>55</v>
      </c>
    </row>
    <row r="30">
      <c r="A30" s="1"/>
      <c r="B30" s="33" t="s">
        <v>34</v>
      </c>
      <c r="C30" s="23" t="s">
        <v>57</v>
      </c>
      <c r="D30" s="55"/>
      <c r="E30" s="36"/>
    </row>
    <row r="31">
      <c r="A31" s="19"/>
      <c r="B31" s="21" t="s">
        <v>36</v>
      </c>
      <c r="C31" s="35"/>
      <c r="D31" s="52">
        <f>D24+D25+D26</f>
        <v>2</v>
      </c>
      <c r="E31" s="36"/>
    </row>
    <row r="32">
      <c r="A32" s="19"/>
      <c r="C32" s="24"/>
      <c r="E32" s="3"/>
    </row>
    <row r="33">
      <c r="A33" s="14" t="s">
        <v>58</v>
      </c>
      <c r="B33" s="15" t="s">
        <v>10</v>
      </c>
      <c r="C33" s="17" t="s">
        <v>12</v>
      </c>
      <c r="D33" s="17" t="s">
        <v>14</v>
      </c>
      <c r="E33" s="58" t="s">
        <v>15</v>
      </c>
    </row>
    <row r="34">
      <c r="A34" s="19"/>
      <c r="B34" s="21" t="s">
        <v>17</v>
      </c>
      <c r="C34" s="23" t="s">
        <v>60</v>
      </c>
      <c r="D34" s="26">
        <v>0.0</v>
      </c>
      <c r="E34" s="36"/>
    </row>
    <row r="35">
      <c r="A35" s="19"/>
      <c r="B35" s="21" t="s">
        <v>25</v>
      </c>
      <c r="C35" s="39" t="s">
        <v>61</v>
      </c>
      <c r="D35" s="26">
        <v>0.0</v>
      </c>
      <c r="E35" s="36"/>
    </row>
    <row r="36">
      <c r="A36" s="19"/>
      <c r="B36" s="21" t="s">
        <v>27</v>
      </c>
      <c r="C36" s="35"/>
      <c r="D36" s="26">
        <v>0.0</v>
      </c>
      <c r="E36" s="36"/>
    </row>
    <row r="37">
      <c r="A37" s="19"/>
      <c r="B37" s="33" t="s">
        <v>28</v>
      </c>
      <c r="C37" s="23" t="s">
        <v>62</v>
      </c>
      <c r="D37" s="55"/>
      <c r="E37" s="36"/>
    </row>
    <row r="38">
      <c r="A38" s="19"/>
      <c r="B38" s="33" t="s">
        <v>30</v>
      </c>
      <c r="C38" s="23" t="s">
        <v>62</v>
      </c>
      <c r="D38" s="61"/>
      <c r="E38" s="36"/>
    </row>
    <row r="39">
      <c r="A39" s="19"/>
      <c r="B39" s="33" t="s">
        <v>32</v>
      </c>
      <c r="C39" s="23" t="s">
        <v>62</v>
      </c>
      <c r="D39" s="55"/>
      <c r="E39" s="36"/>
    </row>
    <row r="40">
      <c r="A40" s="19"/>
      <c r="B40" s="33" t="s">
        <v>34</v>
      </c>
      <c r="C40" s="23" t="s">
        <v>64</v>
      </c>
      <c r="D40" s="55"/>
      <c r="E40" s="36"/>
    </row>
    <row r="41">
      <c r="A41" s="19"/>
      <c r="B41" s="21" t="s">
        <v>36</v>
      </c>
      <c r="C41" s="35"/>
      <c r="D41" s="64">
        <f>D34+D35+D36</f>
        <v>0</v>
      </c>
      <c r="E41" s="36"/>
    </row>
    <row r="42">
      <c r="A42" s="19"/>
      <c r="C42" s="24"/>
      <c r="E42" s="3"/>
    </row>
    <row r="43">
      <c r="A43" s="14" t="s">
        <v>65</v>
      </c>
      <c r="B43" s="15" t="s">
        <v>10</v>
      </c>
      <c r="C43" s="17" t="s">
        <v>12</v>
      </c>
      <c r="D43" s="17" t="s">
        <v>14</v>
      </c>
      <c r="E43" s="58" t="s">
        <v>15</v>
      </c>
    </row>
    <row r="44">
      <c r="B44" s="21" t="s">
        <v>17</v>
      </c>
      <c r="C44" s="23" t="s">
        <v>60</v>
      </c>
      <c r="D44" s="26">
        <v>0.0</v>
      </c>
    </row>
    <row r="45">
      <c r="A45" s="66" t="s">
        <v>66</v>
      </c>
      <c r="B45" s="21" t="s">
        <v>25</v>
      </c>
      <c r="C45" s="39" t="s">
        <v>67</v>
      </c>
      <c r="D45" s="26">
        <v>0.0</v>
      </c>
      <c r="E45" s="39" t="s">
        <v>68</v>
      </c>
    </row>
    <row r="46">
      <c r="A46" s="19"/>
      <c r="B46" s="21" t="s">
        <v>27</v>
      </c>
      <c r="C46" s="35"/>
      <c r="D46" s="26">
        <v>0.0</v>
      </c>
      <c r="E46" s="36"/>
    </row>
    <row r="47">
      <c r="A47" s="19"/>
      <c r="B47" s="33" t="s">
        <v>28</v>
      </c>
      <c r="C47" s="23" t="s">
        <v>69</v>
      </c>
      <c r="D47" s="55"/>
      <c r="E47" s="36"/>
    </row>
    <row r="48">
      <c r="A48" s="19"/>
      <c r="B48" s="33" t="s">
        <v>30</v>
      </c>
      <c r="C48" s="23" t="s">
        <v>70</v>
      </c>
      <c r="D48" s="61"/>
      <c r="E48" s="39" t="s">
        <v>71</v>
      </c>
    </row>
    <row r="49">
      <c r="A49" s="19"/>
      <c r="B49" s="33" t="s">
        <v>32</v>
      </c>
      <c r="C49" s="23" t="s">
        <v>72</v>
      </c>
      <c r="D49" s="55"/>
      <c r="E49" s="39" t="s">
        <v>55</v>
      </c>
    </row>
    <row r="50">
      <c r="A50" s="19"/>
      <c r="B50" s="33" t="s">
        <v>34</v>
      </c>
      <c r="C50" s="23" t="s">
        <v>73</v>
      </c>
      <c r="D50" s="55"/>
      <c r="E50" s="39" t="s">
        <v>74</v>
      </c>
    </row>
    <row r="51">
      <c r="A51" s="19"/>
      <c r="B51" s="21" t="s">
        <v>36</v>
      </c>
      <c r="C51" s="35"/>
      <c r="D51" s="64">
        <f>D44+D45+D46</f>
        <v>0</v>
      </c>
      <c r="E51" s="36"/>
    </row>
    <row r="52">
      <c r="A52" s="19"/>
      <c r="C52" s="24"/>
      <c r="E52" s="3"/>
    </row>
    <row r="53">
      <c r="A53" s="14" t="s">
        <v>75</v>
      </c>
      <c r="B53" s="15" t="s">
        <v>10</v>
      </c>
      <c r="C53" s="17" t="s">
        <v>12</v>
      </c>
      <c r="D53" s="17" t="s">
        <v>14</v>
      </c>
      <c r="E53" s="58" t="s">
        <v>15</v>
      </c>
    </row>
    <row r="54">
      <c r="A54" s="19"/>
      <c r="B54" s="21" t="s">
        <v>17</v>
      </c>
      <c r="C54" s="23" t="s">
        <v>60</v>
      </c>
      <c r="D54" s="26">
        <v>0.0</v>
      </c>
      <c r="E54" s="36"/>
    </row>
    <row r="55">
      <c r="A55" s="19"/>
      <c r="B55" s="21" t="s">
        <v>25</v>
      </c>
      <c r="C55" s="39" t="s">
        <v>77</v>
      </c>
      <c r="D55" s="26">
        <v>0.0</v>
      </c>
      <c r="E55" s="68" t="s">
        <v>78</v>
      </c>
    </row>
    <row r="56">
      <c r="A56" s="19"/>
      <c r="B56" s="21" t="s">
        <v>27</v>
      </c>
      <c r="C56" s="35"/>
      <c r="D56" s="26">
        <v>0.0</v>
      </c>
      <c r="E56" s="36"/>
    </row>
    <row r="57">
      <c r="A57" s="19"/>
      <c r="B57" s="33" t="s">
        <v>28</v>
      </c>
      <c r="C57" s="35"/>
      <c r="D57" s="55"/>
      <c r="E57" s="36"/>
    </row>
    <row r="58">
      <c r="A58" s="19"/>
      <c r="B58" s="33" t="s">
        <v>30</v>
      </c>
      <c r="C58" s="23" t="s">
        <v>79</v>
      </c>
      <c r="D58" s="61"/>
      <c r="E58" s="36"/>
    </row>
    <row r="59">
      <c r="A59" s="19"/>
      <c r="B59" s="33" t="s">
        <v>32</v>
      </c>
      <c r="C59" s="35"/>
      <c r="D59" s="55"/>
      <c r="E59" s="36"/>
    </row>
    <row r="60">
      <c r="A60" s="19"/>
      <c r="B60" s="33" t="s">
        <v>34</v>
      </c>
      <c r="C60" s="23"/>
      <c r="D60" s="55"/>
      <c r="E60" s="36"/>
    </row>
    <row r="61">
      <c r="A61" s="19"/>
      <c r="B61" s="21" t="s">
        <v>36</v>
      </c>
      <c r="C61" s="35"/>
      <c r="D61" s="64">
        <f>D54+D55+D56</f>
        <v>0</v>
      </c>
      <c r="E61" s="36"/>
    </row>
    <row r="62">
      <c r="A62" s="19"/>
      <c r="C62" s="24"/>
      <c r="E62" s="3"/>
    </row>
    <row r="63">
      <c r="A63" s="14" t="s">
        <v>80</v>
      </c>
      <c r="B63" s="15" t="s">
        <v>10</v>
      </c>
      <c r="C63" s="17" t="s">
        <v>12</v>
      </c>
      <c r="D63" s="17" t="s">
        <v>14</v>
      </c>
      <c r="E63" s="58" t="s">
        <v>15</v>
      </c>
    </row>
    <row r="64">
      <c r="A64" s="19"/>
      <c r="B64" s="21" t="s">
        <v>17</v>
      </c>
      <c r="C64" s="23" t="s">
        <v>81</v>
      </c>
      <c r="D64" s="26">
        <v>0.0</v>
      </c>
      <c r="E64" s="36"/>
    </row>
    <row r="65">
      <c r="A65" s="19"/>
      <c r="B65" s="21" t="s">
        <v>25</v>
      </c>
      <c r="C65" s="39" t="s">
        <v>82</v>
      </c>
      <c r="D65" s="26">
        <v>0.0</v>
      </c>
      <c r="E65" s="36"/>
    </row>
    <row r="66">
      <c r="A66" s="19"/>
      <c r="B66" s="21" t="s">
        <v>27</v>
      </c>
      <c r="C66" s="35"/>
      <c r="D66" s="26">
        <v>0.0</v>
      </c>
      <c r="E66" s="39" t="s">
        <v>83</v>
      </c>
    </row>
    <row r="67">
      <c r="A67" s="19"/>
      <c r="B67" s="33" t="s">
        <v>28</v>
      </c>
      <c r="C67" s="23" t="s">
        <v>62</v>
      </c>
      <c r="D67" s="55"/>
      <c r="E67" s="36"/>
    </row>
    <row r="68">
      <c r="A68" s="19"/>
      <c r="B68" s="33" t="s">
        <v>30</v>
      </c>
      <c r="C68" s="23" t="s">
        <v>84</v>
      </c>
      <c r="D68" s="61"/>
      <c r="E68" s="39" t="s">
        <v>85</v>
      </c>
    </row>
    <row r="69">
      <c r="A69" s="19"/>
      <c r="B69" s="33" t="s">
        <v>32</v>
      </c>
      <c r="C69" s="23"/>
      <c r="D69" s="55"/>
      <c r="E69" s="36"/>
    </row>
    <row r="70">
      <c r="A70" s="19"/>
      <c r="B70" s="33" t="s">
        <v>34</v>
      </c>
      <c r="C70" s="23" t="s">
        <v>62</v>
      </c>
      <c r="D70" s="55"/>
      <c r="E70" s="36"/>
    </row>
    <row r="71">
      <c r="A71" s="19"/>
      <c r="B71" s="21" t="s">
        <v>36</v>
      </c>
      <c r="C71" s="35"/>
      <c r="D71" s="64">
        <f>D64+D65+D66</f>
        <v>0</v>
      </c>
      <c r="E71" s="36"/>
    </row>
    <row r="72">
      <c r="A72" s="19"/>
      <c r="C72" s="24"/>
      <c r="E72" s="3"/>
    </row>
    <row r="73">
      <c r="A73" s="14" t="s">
        <v>88</v>
      </c>
      <c r="B73" s="15" t="s">
        <v>10</v>
      </c>
      <c r="C73" s="17" t="s">
        <v>12</v>
      </c>
      <c r="D73" s="17" t="s">
        <v>14</v>
      </c>
      <c r="E73" s="58" t="s">
        <v>15</v>
      </c>
    </row>
    <row r="74">
      <c r="A74" s="19"/>
      <c r="B74" s="21" t="s">
        <v>17</v>
      </c>
      <c r="C74" s="23" t="s">
        <v>81</v>
      </c>
      <c r="D74" s="26">
        <v>0.0</v>
      </c>
      <c r="E74" s="36"/>
    </row>
    <row r="75">
      <c r="A75" s="19"/>
      <c r="B75" s="21" t="s">
        <v>25</v>
      </c>
      <c r="C75" s="39" t="s">
        <v>82</v>
      </c>
      <c r="D75" s="26">
        <v>0.0</v>
      </c>
      <c r="E75" s="36"/>
    </row>
    <row r="76">
      <c r="A76" s="19"/>
      <c r="B76" s="21" t="s">
        <v>27</v>
      </c>
      <c r="C76" s="35"/>
      <c r="D76" s="26">
        <v>0.0</v>
      </c>
      <c r="E76" s="39" t="s">
        <v>83</v>
      </c>
    </row>
    <row r="77">
      <c r="A77" s="19"/>
      <c r="B77" s="33" t="s">
        <v>28</v>
      </c>
      <c r="C77" s="23" t="s">
        <v>62</v>
      </c>
      <c r="D77" s="55"/>
      <c r="E77" s="36"/>
    </row>
    <row r="78">
      <c r="A78" s="19"/>
      <c r="B78" s="33" t="s">
        <v>30</v>
      </c>
      <c r="C78" s="23" t="s">
        <v>79</v>
      </c>
      <c r="D78" s="61"/>
      <c r="E78" s="36"/>
    </row>
    <row r="79">
      <c r="A79" s="19"/>
      <c r="B79" s="33" t="s">
        <v>32</v>
      </c>
      <c r="C79" s="23" t="s">
        <v>62</v>
      </c>
      <c r="D79" s="55"/>
      <c r="E79" s="36"/>
    </row>
    <row r="80">
      <c r="A80" s="19"/>
      <c r="B80" s="33" t="s">
        <v>34</v>
      </c>
      <c r="C80" s="23" t="s">
        <v>62</v>
      </c>
      <c r="D80" s="55"/>
      <c r="E80" s="36"/>
    </row>
    <row r="81">
      <c r="A81" s="19"/>
      <c r="B81" s="21" t="s">
        <v>36</v>
      </c>
      <c r="C81" s="35"/>
      <c r="D81" s="64">
        <f>D74+D75+D76</f>
        <v>0</v>
      </c>
      <c r="E81" s="36"/>
    </row>
    <row r="82">
      <c r="A82" s="19"/>
      <c r="C82" s="24"/>
      <c r="E82" s="3"/>
    </row>
    <row r="83">
      <c r="A83" s="14" t="s">
        <v>90</v>
      </c>
      <c r="B83" s="15" t="s">
        <v>10</v>
      </c>
      <c r="C83" s="17" t="s">
        <v>12</v>
      </c>
      <c r="D83" s="17" t="s">
        <v>14</v>
      </c>
      <c r="E83" s="58" t="s">
        <v>15</v>
      </c>
    </row>
    <row r="84">
      <c r="A84" s="19"/>
      <c r="B84" s="21" t="s">
        <v>17</v>
      </c>
      <c r="C84" s="23" t="s">
        <v>60</v>
      </c>
      <c r="D84" s="26">
        <v>0.0</v>
      </c>
      <c r="E84" s="36"/>
    </row>
    <row r="85">
      <c r="A85" s="19"/>
      <c r="B85" s="21" t="s">
        <v>25</v>
      </c>
      <c r="C85" s="39" t="s">
        <v>91</v>
      </c>
      <c r="D85" s="26">
        <v>0.0</v>
      </c>
      <c r="E85" s="68" t="s">
        <v>78</v>
      </c>
    </row>
    <row r="86">
      <c r="A86" s="19"/>
      <c r="B86" s="21" t="s">
        <v>27</v>
      </c>
      <c r="C86" s="35"/>
      <c r="D86" s="26">
        <v>0.0</v>
      </c>
      <c r="E86" s="36"/>
    </row>
    <row r="87">
      <c r="A87" s="19"/>
      <c r="B87" s="33" t="s">
        <v>28</v>
      </c>
      <c r="C87" s="23" t="s">
        <v>62</v>
      </c>
      <c r="D87" s="55"/>
      <c r="E87" s="36"/>
    </row>
    <row r="88">
      <c r="A88" s="19"/>
      <c r="B88" s="33" t="s">
        <v>30</v>
      </c>
      <c r="C88" s="23" t="s">
        <v>92</v>
      </c>
      <c r="D88" s="61"/>
      <c r="E88" s="39" t="s">
        <v>93</v>
      </c>
    </row>
    <row r="89">
      <c r="A89" s="19"/>
      <c r="B89" s="33" t="s">
        <v>32</v>
      </c>
      <c r="C89" s="23" t="s">
        <v>62</v>
      </c>
      <c r="D89" s="55"/>
      <c r="E89" s="36"/>
    </row>
    <row r="90">
      <c r="A90" s="19"/>
      <c r="B90" s="33" t="s">
        <v>34</v>
      </c>
      <c r="C90" s="23" t="s">
        <v>62</v>
      </c>
      <c r="D90" s="55"/>
      <c r="E90" s="36"/>
    </row>
    <row r="91">
      <c r="A91" s="19"/>
      <c r="B91" s="21" t="s">
        <v>36</v>
      </c>
      <c r="C91" s="35"/>
      <c r="D91" s="64">
        <f>D84+D85+D86</f>
        <v>0</v>
      </c>
      <c r="E91" s="36"/>
    </row>
    <row r="92">
      <c r="A92" s="19"/>
      <c r="C92" s="24"/>
      <c r="E92" s="3"/>
    </row>
    <row r="93">
      <c r="A93" s="5" t="s">
        <v>96</v>
      </c>
      <c r="B93" s="74">
        <f>D102+D112+D122</f>
        <v>5</v>
      </c>
      <c r="C93" s="10"/>
      <c r="D93" s="12"/>
      <c r="E93" s="13"/>
    </row>
    <row r="94">
      <c r="A94" s="14" t="s">
        <v>98</v>
      </c>
      <c r="B94" s="15" t="s">
        <v>10</v>
      </c>
      <c r="C94" s="17" t="s">
        <v>12</v>
      </c>
      <c r="D94" s="17" t="s">
        <v>14</v>
      </c>
      <c r="E94" s="58" t="s">
        <v>15</v>
      </c>
      <c r="F94" s="4" t="s">
        <v>38</v>
      </c>
    </row>
    <row r="95">
      <c r="A95" s="19"/>
      <c r="B95" s="21" t="s">
        <v>17</v>
      </c>
      <c r="C95" s="23" t="s">
        <v>99</v>
      </c>
      <c r="D95" s="26">
        <v>2.0</v>
      </c>
      <c r="E95" s="36"/>
    </row>
    <row r="96">
      <c r="A96" s="19"/>
      <c r="B96" s="21" t="s">
        <v>25</v>
      </c>
      <c r="C96" s="30" t="s">
        <v>101</v>
      </c>
      <c r="D96" s="26">
        <v>0.0</v>
      </c>
      <c r="E96" s="30" t="s">
        <v>102</v>
      </c>
    </row>
    <row r="97">
      <c r="A97" s="19"/>
      <c r="B97" s="21" t="s">
        <v>27</v>
      </c>
      <c r="C97" s="35"/>
      <c r="D97" s="26">
        <v>0.0</v>
      </c>
      <c r="E97" s="36"/>
    </row>
    <row r="98">
      <c r="A98" s="19"/>
      <c r="B98" s="33" t="s">
        <v>28</v>
      </c>
      <c r="C98" s="35"/>
      <c r="D98" s="55"/>
      <c r="E98" s="36"/>
    </row>
    <row r="99">
      <c r="A99" s="19"/>
      <c r="B99" s="33" t="s">
        <v>30</v>
      </c>
      <c r="C99" s="35"/>
      <c r="D99" s="55"/>
      <c r="E99" s="36"/>
    </row>
    <row r="100">
      <c r="A100" s="19"/>
      <c r="B100" s="33" t="s">
        <v>32</v>
      </c>
      <c r="C100" s="23" t="s">
        <v>103</v>
      </c>
      <c r="D100" s="55"/>
      <c r="E100" s="39" t="s">
        <v>55</v>
      </c>
    </row>
    <row r="101">
      <c r="A101" s="19"/>
      <c r="B101" s="33" t="s">
        <v>34</v>
      </c>
      <c r="C101" s="35"/>
      <c r="D101" s="55"/>
      <c r="E101" s="36"/>
    </row>
    <row r="102">
      <c r="A102" s="19"/>
      <c r="B102" s="21" t="s">
        <v>36</v>
      </c>
      <c r="C102" s="35"/>
      <c r="D102" s="64">
        <f>D95+D96+D97</f>
        <v>2</v>
      </c>
      <c r="E102" s="36"/>
    </row>
    <row r="103">
      <c r="A103" s="19"/>
      <c r="C103" s="24"/>
      <c r="E103" s="3"/>
    </row>
    <row r="104">
      <c r="A104" s="14" t="s">
        <v>104</v>
      </c>
      <c r="B104" s="15" t="s">
        <v>10</v>
      </c>
      <c r="C104" s="17" t="s">
        <v>12</v>
      </c>
      <c r="D104" s="17" t="s">
        <v>14</v>
      </c>
      <c r="E104" s="17"/>
      <c r="F104" s="4" t="s">
        <v>38</v>
      </c>
    </row>
    <row r="105">
      <c r="A105" s="19"/>
      <c r="B105" s="21" t="s">
        <v>17</v>
      </c>
      <c r="C105" s="23" t="s">
        <v>105</v>
      </c>
      <c r="D105" s="26">
        <v>2.0</v>
      </c>
      <c r="E105" s="36"/>
    </row>
    <row r="106">
      <c r="A106" s="19"/>
      <c r="B106" s="21" t="s">
        <v>25</v>
      </c>
      <c r="C106" s="30" t="s">
        <v>101</v>
      </c>
      <c r="D106" s="26">
        <v>0.0</v>
      </c>
      <c r="E106" s="30" t="s">
        <v>102</v>
      </c>
    </row>
    <row r="107">
      <c r="A107" s="19"/>
      <c r="B107" s="21" t="s">
        <v>27</v>
      </c>
      <c r="C107" s="35"/>
      <c r="D107" s="48">
        <v>0.0</v>
      </c>
      <c r="E107" s="36"/>
    </row>
    <row r="108">
      <c r="A108" s="19"/>
      <c r="B108" s="33" t="s">
        <v>28</v>
      </c>
      <c r="C108" s="35"/>
      <c r="D108" s="55"/>
      <c r="E108" s="36"/>
    </row>
    <row r="109">
      <c r="A109" s="19"/>
      <c r="B109" s="33" t="s">
        <v>30</v>
      </c>
      <c r="C109" s="35"/>
      <c r="D109" s="55"/>
      <c r="E109" s="36"/>
    </row>
    <row r="110">
      <c r="A110" s="19"/>
      <c r="B110" s="33" t="s">
        <v>32</v>
      </c>
      <c r="C110" s="23" t="s">
        <v>107</v>
      </c>
      <c r="D110" s="55"/>
      <c r="E110" s="39" t="s">
        <v>55</v>
      </c>
    </row>
    <row r="111">
      <c r="A111" s="1"/>
      <c r="B111" s="33" t="s">
        <v>34</v>
      </c>
      <c r="C111" s="23" t="s">
        <v>108</v>
      </c>
      <c r="D111" s="55"/>
      <c r="E111" s="77"/>
    </row>
    <row r="112">
      <c r="A112" s="19"/>
      <c r="B112" s="21" t="s">
        <v>36</v>
      </c>
      <c r="C112" s="35"/>
      <c r="D112" s="64">
        <f>D105+D106+D107</f>
        <v>2</v>
      </c>
      <c r="E112" s="36"/>
    </row>
    <row r="113">
      <c r="A113" s="19"/>
      <c r="C113" s="24"/>
      <c r="E113" s="3"/>
    </row>
    <row r="114">
      <c r="A114" s="14" t="s">
        <v>110</v>
      </c>
      <c r="B114" s="15" t="s">
        <v>10</v>
      </c>
      <c r="C114" s="17" t="s">
        <v>12</v>
      </c>
      <c r="D114" s="17" t="s">
        <v>14</v>
      </c>
      <c r="E114" s="17"/>
      <c r="F114" s="4" t="s">
        <v>38</v>
      </c>
    </row>
    <row r="115">
      <c r="A115" s="19"/>
      <c r="B115" s="21" t="s">
        <v>17</v>
      </c>
      <c r="C115" s="79" t="s">
        <v>112</v>
      </c>
      <c r="D115" s="48">
        <v>1.0</v>
      </c>
      <c r="E115" s="39" t="s">
        <v>113</v>
      </c>
      <c r="F115" s="4"/>
    </row>
    <row r="116">
      <c r="A116" s="19"/>
      <c r="B116" s="21" t="s">
        <v>25</v>
      </c>
      <c r="C116" s="30" t="s">
        <v>114</v>
      </c>
      <c r="D116" s="26">
        <v>0.0</v>
      </c>
      <c r="E116" s="36"/>
    </row>
    <row r="117">
      <c r="A117" s="19"/>
      <c r="B117" s="21" t="s">
        <v>27</v>
      </c>
      <c r="C117" s="35"/>
      <c r="D117" s="48">
        <v>0.0</v>
      </c>
      <c r="E117" s="36"/>
    </row>
    <row r="118">
      <c r="A118" s="19"/>
      <c r="B118" s="33" t="s">
        <v>28</v>
      </c>
      <c r="C118" s="35"/>
      <c r="D118" s="55"/>
      <c r="E118" s="36"/>
    </row>
    <row r="119">
      <c r="A119" s="19"/>
      <c r="B119" s="33" t="s">
        <v>30</v>
      </c>
      <c r="C119" s="35"/>
      <c r="D119" s="55"/>
      <c r="E119" s="36"/>
    </row>
    <row r="120">
      <c r="A120" s="19"/>
      <c r="B120" s="33" t="s">
        <v>32</v>
      </c>
      <c r="C120" s="23" t="s">
        <v>115</v>
      </c>
      <c r="D120" s="55"/>
      <c r="E120" s="39" t="s">
        <v>116</v>
      </c>
    </row>
    <row r="121">
      <c r="A121" s="1"/>
      <c r="B121" s="33" t="s">
        <v>34</v>
      </c>
      <c r="C121" s="23" t="s">
        <v>118</v>
      </c>
      <c r="D121" s="55"/>
      <c r="E121" s="77"/>
    </row>
    <row r="122">
      <c r="A122" s="19"/>
      <c r="B122" s="21" t="s">
        <v>36</v>
      </c>
      <c r="C122" s="35"/>
      <c r="D122" s="64">
        <f>D115+D116+D117</f>
        <v>1</v>
      </c>
      <c r="E122" s="36"/>
    </row>
    <row r="123">
      <c r="A123" s="19"/>
      <c r="C123" s="24"/>
      <c r="E123" s="3"/>
    </row>
    <row r="124">
      <c r="A124" s="14" t="s">
        <v>119</v>
      </c>
      <c r="B124" s="15" t="s">
        <v>10</v>
      </c>
      <c r="C124" s="17" t="s">
        <v>12</v>
      </c>
      <c r="D124" s="17" t="s">
        <v>14</v>
      </c>
      <c r="E124" s="58" t="s">
        <v>15</v>
      </c>
    </row>
    <row r="125">
      <c r="A125" s="80" t="s">
        <v>66</v>
      </c>
      <c r="B125" s="21" t="s">
        <v>17</v>
      </c>
      <c r="C125" s="23" t="s">
        <v>60</v>
      </c>
      <c r="D125" s="26">
        <v>0.0</v>
      </c>
      <c r="E125" s="39" t="s">
        <v>121</v>
      </c>
    </row>
    <row r="126">
      <c r="A126" s="19"/>
      <c r="B126" s="21" t="s">
        <v>25</v>
      </c>
      <c r="C126" s="39" t="s">
        <v>122</v>
      </c>
      <c r="D126" s="26">
        <v>0.0</v>
      </c>
      <c r="E126" s="68" t="s">
        <v>123</v>
      </c>
    </row>
    <row r="127">
      <c r="A127" s="19"/>
      <c r="B127" s="21" t="s">
        <v>27</v>
      </c>
      <c r="C127" s="35"/>
      <c r="D127" s="26">
        <v>0.0</v>
      </c>
      <c r="E127" s="36"/>
    </row>
    <row r="128">
      <c r="A128" s="80"/>
      <c r="B128" s="33" t="s">
        <v>28</v>
      </c>
      <c r="C128" s="23" t="s">
        <v>62</v>
      </c>
      <c r="D128" s="55"/>
      <c r="E128" s="39" t="s">
        <v>124</v>
      </c>
    </row>
    <row r="129">
      <c r="A129" s="19"/>
      <c r="B129" s="33" t="s">
        <v>30</v>
      </c>
      <c r="C129" s="23" t="s">
        <v>125</v>
      </c>
      <c r="D129" s="61"/>
      <c r="E129" s="39" t="s">
        <v>126</v>
      </c>
    </row>
    <row r="130">
      <c r="A130" s="19"/>
      <c r="B130" s="33" t="s">
        <v>32</v>
      </c>
      <c r="C130" s="23" t="s">
        <v>127</v>
      </c>
      <c r="D130" s="55"/>
      <c r="E130" s="36"/>
    </row>
    <row r="131">
      <c r="A131" s="19"/>
      <c r="B131" s="33" t="s">
        <v>34</v>
      </c>
      <c r="C131" s="23" t="s">
        <v>128</v>
      </c>
      <c r="D131" s="55"/>
      <c r="E131" s="39" t="s">
        <v>129</v>
      </c>
    </row>
    <row r="132">
      <c r="A132" s="19"/>
      <c r="B132" s="21" t="s">
        <v>36</v>
      </c>
      <c r="C132" s="35"/>
      <c r="D132" s="64">
        <f>D125+D126+D127</f>
        <v>0</v>
      </c>
      <c r="E132" s="36"/>
    </row>
    <row r="133">
      <c r="A133" s="19"/>
      <c r="C133" s="24"/>
      <c r="E133" s="3"/>
    </row>
    <row r="134">
      <c r="A134" s="14" t="s">
        <v>132</v>
      </c>
      <c r="B134" s="15" t="s">
        <v>10</v>
      </c>
      <c r="C134" s="17" t="s">
        <v>12</v>
      </c>
      <c r="D134" s="17" t="s">
        <v>14</v>
      </c>
      <c r="E134" s="58" t="s">
        <v>15</v>
      </c>
    </row>
    <row r="135">
      <c r="A135" s="80" t="s">
        <v>66</v>
      </c>
      <c r="B135" s="21" t="s">
        <v>17</v>
      </c>
      <c r="C135" s="23" t="s">
        <v>60</v>
      </c>
      <c r="D135" s="26">
        <v>0.0</v>
      </c>
      <c r="E135" s="39" t="s">
        <v>133</v>
      </c>
    </row>
    <row r="136">
      <c r="A136" s="19"/>
      <c r="B136" s="21" t="s">
        <v>25</v>
      </c>
      <c r="C136" s="39" t="s">
        <v>134</v>
      </c>
      <c r="D136" s="26">
        <v>0.0</v>
      </c>
      <c r="E136" s="68" t="s">
        <v>123</v>
      </c>
    </row>
    <row r="137">
      <c r="A137" s="19"/>
      <c r="B137" s="21" t="s">
        <v>27</v>
      </c>
      <c r="C137" s="35"/>
      <c r="D137" s="26">
        <v>0.0</v>
      </c>
      <c r="E137" s="36"/>
    </row>
    <row r="138">
      <c r="A138" s="19"/>
      <c r="B138" s="33" t="s">
        <v>28</v>
      </c>
      <c r="C138" s="23" t="s">
        <v>62</v>
      </c>
      <c r="D138" s="55"/>
      <c r="E138" s="39"/>
    </row>
    <row r="139">
      <c r="A139" s="19"/>
      <c r="B139" s="33" t="s">
        <v>30</v>
      </c>
      <c r="C139" s="23" t="s">
        <v>135</v>
      </c>
      <c r="D139" s="61"/>
      <c r="E139" s="39" t="s">
        <v>136</v>
      </c>
    </row>
    <row r="140">
      <c r="A140" s="19"/>
      <c r="B140" s="33" t="s">
        <v>32</v>
      </c>
      <c r="C140" s="23" t="s">
        <v>137</v>
      </c>
      <c r="D140" s="55"/>
      <c r="E140" s="39" t="s">
        <v>116</v>
      </c>
    </row>
    <row r="141">
      <c r="A141" s="19"/>
      <c r="B141" s="33" t="s">
        <v>34</v>
      </c>
      <c r="C141" s="23" t="s">
        <v>138</v>
      </c>
      <c r="D141" s="55"/>
      <c r="E141" s="39" t="s">
        <v>139</v>
      </c>
    </row>
    <row r="142">
      <c r="A142" s="19"/>
      <c r="B142" s="21" t="s">
        <v>36</v>
      </c>
      <c r="C142" s="35"/>
      <c r="D142" s="64">
        <f>D135+D136+D137</f>
        <v>0</v>
      </c>
      <c r="E142" s="36"/>
    </row>
    <row r="143">
      <c r="A143" s="19"/>
      <c r="C143" s="24"/>
      <c r="E143" s="3"/>
    </row>
    <row r="144">
      <c r="A144" s="14" t="s">
        <v>141</v>
      </c>
      <c r="B144" s="15" t="s">
        <v>10</v>
      </c>
      <c r="C144" s="17" t="s">
        <v>12</v>
      </c>
      <c r="D144" s="17" t="s">
        <v>14</v>
      </c>
      <c r="E144" s="58" t="s">
        <v>15</v>
      </c>
    </row>
    <row r="145">
      <c r="A145" s="80" t="s">
        <v>66</v>
      </c>
      <c r="B145" s="21" t="s">
        <v>17</v>
      </c>
      <c r="C145" s="23" t="s">
        <v>60</v>
      </c>
      <c r="D145" s="26">
        <v>0.0</v>
      </c>
      <c r="E145" s="39" t="s">
        <v>142</v>
      </c>
    </row>
    <row r="146">
      <c r="A146" s="19"/>
      <c r="B146" s="21" t="s">
        <v>25</v>
      </c>
      <c r="C146" s="39" t="s">
        <v>143</v>
      </c>
      <c r="D146" s="26">
        <v>0.0</v>
      </c>
      <c r="E146" s="68" t="s">
        <v>144</v>
      </c>
    </row>
    <row r="147">
      <c r="A147" s="19"/>
      <c r="B147" s="21" t="s">
        <v>27</v>
      </c>
      <c r="C147" s="35"/>
      <c r="D147" s="26">
        <v>0.0</v>
      </c>
      <c r="E147" s="36"/>
    </row>
    <row r="148">
      <c r="A148" s="19"/>
      <c r="B148" s="33" t="s">
        <v>28</v>
      </c>
      <c r="C148" s="23" t="s">
        <v>62</v>
      </c>
      <c r="D148" s="55"/>
      <c r="E148" s="36"/>
    </row>
    <row r="149">
      <c r="A149" s="19"/>
      <c r="B149" s="33" t="s">
        <v>30</v>
      </c>
      <c r="C149" s="23" t="s">
        <v>146</v>
      </c>
      <c r="D149" s="61"/>
      <c r="E149" s="39" t="s">
        <v>147</v>
      </c>
    </row>
    <row r="150">
      <c r="A150" s="19"/>
      <c r="B150" s="33" t="s">
        <v>32</v>
      </c>
      <c r="C150" s="23" t="s">
        <v>148</v>
      </c>
      <c r="D150" s="55"/>
      <c r="E150" s="39" t="s">
        <v>116</v>
      </c>
    </row>
    <row r="151">
      <c r="A151" s="19"/>
      <c r="B151" s="33" t="s">
        <v>34</v>
      </c>
      <c r="C151" s="23" t="s">
        <v>149</v>
      </c>
      <c r="D151" s="55"/>
      <c r="E151" s="39" t="s">
        <v>150</v>
      </c>
    </row>
    <row r="152">
      <c r="A152" s="19"/>
      <c r="B152" s="21" t="s">
        <v>36</v>
      </c>
      <c r="C152" s="35"/>
      <c r="D152" s="64">
        <f>D145+D146+D147</f>
        <v>0</v>
      </c>
      <c r="E152" s="36"/>
    </row>
    <row r="153">
      <c r="A153" s="19"/>
      <c r="C153" s="24"/>
      <c r="E153" s="3"/>
    </row>
    <row r="154">
      <c r="A154" s="14" t="s">
        <v>151</v>
      </c>
      <c r="B154" s="15" t="s">
        <v>10</v>
      </c>
      <c r="C154" s="17" t="s">
        <v>12</v>
      </c>
      <c r="D154" s="17" t="s">
        <v>14</v>
      </c>
      <c r="E154" s="58" t="s">
        <v>15</v>
      </c>
    </row>
    <row r="155">
      <c r="A155" s="19"/>
      <c r="B155" s="21" t="s">
        <v>17</v>
      </c>
      <c r="C155" s="23" t="s">
        <v>81</v>
      </c>
      <c r="D155" s="26">
        <v>0.0</v>
      </c>
      <c r="E155" s="36"/>
    </row>
    <row r="156">
      <c r="A156" s="19"/>
      <c r="B156" s="21" t="s">
        <v>25</v>
      </c>
      <c r="C156" s="39" t="s">
        <v>152</v>
      </c>
      <c r="D156" s="26">
        <v>0.0</v>
      </c>
      <c r="E156" s="36"/>
    </row>
    <row r="157">
      <c r="A157" s="19"/>
      <c r="B157" s="21" t="s">
        <v>27</v>
      </c>
      <c r="C157" s="35"/>
      <c r="D157" s="26">
        <v>0.0</v>
      </c>
      <c r="E157" s="36"/>
    </row>
    <row r="158">
      <c r="A158" s="19"/>
      <c r="B158" s="33" t="s">
        <v>28</v>
      </c>
      <c r="C158" s="23" t="s">
        <v>62</v>
      </c>
      <c r="D158" s="55"/>
      <c r="E158" s="36"/>
    </row>
    <row r="159">
      <c r="A159" s="19"/>
      <c r="B159" s="33" t="s">
        <v>30</v>
      </c>
      <c r="C159" s="23" t="s">
        <v>62</v>
      </c>
      <c r="D159" s="61"/>
      <c r="E159" s="36"/>
    </row>
    <row r="160">
      <c r="A160" s="19"/>
      <c r="B160" s="33" t="s">
        <v>32</v>
      </c>
      <c r="C160" s="79" t="s">
        <v>153</v>
      </c>
      <c r="D160" s="55"/>
      <c r="E160" s="39" t="s">
        <v>154</v>
      </c>
    </row>
    <row r="161">
      <c r="A161" s="19"/>
      <c r="B161" s="33" t="s">
        <v>34</v>
      </c>
      <c r="C161" s="23" t="s">
        <v>155</v>
      </c>
      <c r="D161" s="55"/>
      <c r="E161" s="36"/>
    </row>
    <row r="162">
      <c r="A162" s="19"/>
      <c r="B162" s="21" t="s">
        <v>36</v>
      </c>
      <c r="C162" s="35"/>
      <c r="D162" s="64">
        <f>D155+D156+D157</f>
        <v>0</v>
      </c>
      <c r="E162" s="36"/>
    </row>
    <row r="163">
      <c r="A163" s="19"/>
      <c r="C163" s="24"/>
      <c r="E163" s="3"/>
    </row>
    <row r="164">
      <c r="A164" s="14" t="s">
        <v>156</v>
      </c>
      <c r="B164" s="15" t="s">
        <v>10</v>
      </c>
      <c r="C164" s="17" t="s">
        <v>12</v>
      </c>
      <c r="D164" s="17" t="s">
        <v>14</v>
      </c>
      <c r="E164" s="58" t="s">
        <v>15</v>
      </c>
    </row>
    <row r="165">
      <c r="A165" s="19"/>
      <c r="B165" s="21" t="s">
        <v>17</v>
      </c>
      <c r="C165" s="23" t="s">
        <v>157</v>
      </c>
      <c r="D165" s="26">
        <v>1.0</v>
      </c>
      <c r="E165" s="36"/>
    </row>
    <row r="166">
      <c r="A166" s="19"/>
      <c r="B166" s="21" t="s">
        <v>25</v>
      </c>
      <c r="C166" s="39" t="s">
        <v>158</v>
      </c>
      <c r="D166" s="26">
        <v>0.0</v>
      </c>
      <c r="E166" s="36"/>
    </row>
    <row r="167">
      <c r="A167" s="19"/>
      <c r="B167" s="21" t="s">
        <v>27</v>
      </c>
      <c r="C167" s="35"/>
      <c r="D167" s="26">
        <v>0.0</v>
      </c>
      <c r="E167" s="36"/>
    </row>
    <row r="168">
      <c r="A168" s="19"/>
      <c r="B168" s="33" t="s">
        <v>28</v>
      </c>
      <c r="C168" s="23" t="s">
        <v>62</v>
      </c>
      <c r="D168" s="55"/>
      <c r="E168" s="36"/>
    </row>
    <row r="169">
      <c r="A169" s="19"/>
      <c r="B169" s="33" t="s">
        <v>30</v>
      </c>
      <c r="C169" s="23" t="s">
        <v>62</v>
      </c>
      <c r="D169" s="61"/>
      <c r="E169" s="36"/>
    </row>
    <row r="170">
      <c r="A170" s="19"/>
      <c r="B170" s="33" t="s">
        <v>32</v>
      </c>
      <c r="C170" s="79" t="s">
        <v>159</v>
      </c>
      <c r="D170" s="55"/>
      <c r="E170" s="39" t="s">
        <v>160</v>
      </c>
    </row>
    <row r="171">
      <c r="A171" s="19"/>
      <c r="B171" s="33" t="s">
        <v>34</v>
      </c>
      <c r="C171" s="23" t="s">
        <v>161</v>
      </c>
      <c r="D171" s="55"/>
      <c r="E171" s="39"/>
    </row>
    <row r="172">
      <c r="A172" s="19"/>
      <c r="B172" s="21" t="s">
        <v>36</v>
      </c>
      <c r="C172" s="35"/>
      <c r="D172" s="64">
        <f>D165+D166+D167</f>
        <v>1</v>
      </c>
      <c r="E172" s="36"/>
    </row>
    <row r="173">
      <c r="A173" s="19"/>
      <c r="C173" s="24"/>
      <c r="E173" s="3"/>
    </row>
    <row r="174">
      <c r="A174" s="14" t="s">
        <v>163</v>
      </c>
      <c r="B174" s="15" t="s">
        <v>10</v>
      </c>
      <c r="C174" s="17" t="s">
        <v>12</v>
      </c>
      <c r="D174" s="17" t="s">
        <v>14</v>
      </c>
      <c r="E174" s="58" t="s">
        <v>15</v>
      </c>
    </row>
    <row r="175">
      <c r="A175" s="19"/>
      <c r="B175" s="21" t="s">
        <v>17</v>
      </c>
      <c r="C175" s="23" t="s">
        <v>157</v>
      </c>
      <c r="D175" s="26">
        <v>1.0</v>
      </c>
      <c r="E175" s="36"/>
    </row>
    <row r="176">
      <c r="A176" s="19"/>
      <c r="B176" s="21" t="s">
        <v>25</v>
      </c>
      <c r="C176" s="39" t="s">
        <v>158</v>
      </c>
      <c r="D176" s="26">
        <v>0.0</v>
      </c>
      <c r="E176" s="36"/>
    </row>
    <row r="177">
      <c r="A177" s="19"/>
      <c r="B177" s="21" t="s">
        <v>27</v>
      </c>
      <c r="C177" s="35"/>
      <c r="D177" s="26">
        <v>0.0</v>
      </c>
      <c r="E177" s="36"/>
    </row>
    <row r="178">
      <c r="A178" s="19"/>
      <c r="B178" s="33" t="s">
        <v>28</v>
      </c>
      <c r="C178" s="23" t="s">
        <v>62</v>
      </c>
      <c r="D178" s="55"/>
      <c r="E178" s="39"/>
    </row>
    <row r="179">
      <c r="A179" s="19"/>
      <c r="B179" s="33" t="s">
        <v>30</v>
      </c>
      <c r="C179" s="23" t="s">
        <v>62</v>
      </c>
      <c r="D179" s="61"/>
      <c r="E179" s="36"/>
    </row>
    <row r="180">
      <c r="A180" s="19"/>
      <c r="B180" s="33" t="s">
        <v>32</v>
      </c>
      <c r="C180" s="79" t="s">
        <v>159</v>
      </c>
      <c r="D180" s="55"/>
      <c r="E180" s="39" t="s">
        <v>165</v>
      </c>
    </row>
    <row r="181">
      <c r="A181" s="19"/>
      <c r="B181" s="33" t="s">
        <v>34</v>
      </c>
      <c r="C181" s="23" t="s">
        <v>166</v>
      </c>
      <c r="D181" s="55"/>
      <c r="E181" s="36"/>
    </row>
    <row r="182">
      <c r="A182" s="19"/>
      <c r="B182" s="21" t="s">
        <v>36</v>
      </c>
      <c r="C182" s="35"/>
      <c r="D182" s="64">
        <f>D175+D176+D177</f>
        <v>1</v>
      </c>
      <c r="E182" s="36"/>
    </row>
    <row r="183">
      <c r="A183" s="19"/>
      <c r="C183" s="24"/>
      <c r="E183" s="3"/>
    </row>
    <row r="184">
      <c r="A184" s="5" t="s">
        <v>167</v>
      </c>
      <c r="B184" s="85">
        <f>D203+D213+D223</f>
        <v>4</v>
      </c>
      <c r="C184" s="10"/>
      <c r="D184" s="10"/>
      <c r="E184" s="13"/>
    </row>
    <row r="185">
      <c r="A185" s="14" t="s">
        <v>169</v>
      </c>
      <c r="B185" s="15" t="s">
        <v>10</v>
      </c>
      <c r="C185" s="17" t="s">
        <v>12</v>
      </c>
      <c r="D185" s="17" t="s">
        <v>14</v>
      </c>
      <c r="E185" s="58" t="s">
        <v>15</v>
      </c>
    </row>
    <row r="186">
      <c r="A186" s="19"/>
      <c r="B186" s="21" t="s">
        <v>17</v>
      </c>
      <c r="C186" s="23" t="s">
        <v>170</v>
      </c>
      <c r="D186" s="26">
        <v>0.0</v>
      </c>
      <c r="E186" s="36"/>
    </row>
    <row r="187">
      <c r="A187" s="80" t="s">
        <v>66</v>
      </c>
      <c r="B187" s="21" t="s">
        <v>25</v>
      </c>
      <c r="C187" s="39" t="s">
        <v>171</v>
      </c>
      <c r="D187" s="26">
        <v>0.0</v>
      </c>
      <c r="E187" s="39" t="s">
        <v>172</v>
      </c>
    </row>
    <row r="188">
      <c r="A188" s="19"/>
      <c r="B188" s="21" t="s">
        <v>27</v>
      </c>
      <c r="C188" s="35"/>
      <c r="D188" s="26"/>
      <c r="E188" s="87"/>
    </row>
    <row r="189">
      <c r="A189" s="19"/>
      <c r="B189" s="33" t="s">
        <v>28</v>
      </c>
      <c r="C189" s="35"/>
      <c r="D189" s="55"/>
      <c r="E189" s="36"/>
    </row>
    <row r="190">
      <c r="A190" s="19"/>
      <c r="B190" s="33" t="s">
        <v>30</v>
      </c>
      <c r="C190" s="23" t="s">
        <v>177</v>
      </c>
      <c r="D190" s="61"/>
      <c r="E190" s="36"/>
    </row>
    <row r="191">
      <c r="A191" s="19"/>
      <c r="B191" s="33" t="s">
        <v>32</v>
      </c>
      <c r="C191" s="23" t="s">
        <v>178</v>
      </c>
      <c r="D191" s="61"/>
      <c r="E191" s="39" t="s">
        <v>55</v>
      </c>
    </row>
    <row r="192">
      <c r="A192" s="19"/>
      <c r="B192" s="33" t="s">
        <v>34</v>
      </c>
      <c r="C192" s="23"/>
      <c r="D192" s="55"/>
      <c r="E192" s="36"/>
    </row>
    <row r="193">
      <c r="A193" s="19"/>
      <c r="B193" s="21" t="s">
        <v>36</v>
      </c>
      <c r="C193" s="35"/>
      <c r="D193" s="64">
        <f>D186+D187+D188</f>
        <v>0</v>
      </c>
      <c r="E193" s="36"/>
    </row>
    <row r="194">
      <c r="A194" s="90"/>
      <c r="C194" s="24"/>
      <c r="E194" s="3"/>
    </row>
    <row r="195">
      <c r="A195" s="90" t="s">
        <v>180</v>
      </c>
      <c r="B195" s="15" t="s">
        <v>10</v>
      </c>
      <c r="C195" s="17" t="s">
        <v>12</v>
      </c>
      <c r="D195" s="17" t="s">
        <v>14</v>
      </c>
      <c r="E195" s="92" t="s">
        <v>15</v>
      </c>
    </row>
    <row r="196">
      <c r="A196" s="19"/>
      <c r="B196" s="21" t="s">
        <v>17</v>
      </c>
      <c r="C196" s="23" t="s">
        <v>182</v>
      </c>
      <c r="D196" s="26">
        <v>0.0</v>
      </c>
      <c r="E196" s="39"/>
    </row>
    <row r="197">
      <c r="A197" s="19"/>
      <c r="B197" s="21" t="s">
        <v>25</v>
      </c>
      <c r="C197" s="30" t="s">
        <v>183</v>
      </c>
      <c r="D197" s="26">
        <v>0.0</v>
      </c>
      <c r="E197" s="36"/>
    </row>
    <row r="198">
      <c r="A198" s="19"/>
      <c r="B198" s="21" t="s">
        <v>27</v>
      </c>
      <c r="C198" s="35"/>
      <c r="D198" s="26">
        <v>0.0</v>
      </c>
      <c r="E198" s="36"/>
    </row>
    <row r="199">
      <c r="A199" s="19"/>
      <c r="B199" s="33" t="s">
        <v>28</v>
      </c>
      <c r="C199" s="23" t="s">
        <v>62</v>
      </c>
      <c r="D199" s="55"/>
      <c r="E199" s="36"/>
    </row>
    <row r="200">
      <c r="A200" s="19"/>
      <c r="B200" s="33" t="s">
        <v>30</v>
      </c>
      <c r="C200" s="23" t="s">
        <v>186</v>
      </c>
      <c r="D200" s="61" t="s">
        <v>62</v>
      </c>
      <c r="E200" s="94" t="s">
        <v>187</v>
      </c>
    </row>
    <row r="201">
      <c r="A201" s="19"/>
      <c r="B201" s="33" t="s">
        <v>32</v>
      </c>
      <c r="C201" s="23" t="s">
        <v>191</v>
      </c>
      <c r="D201" s="61" t="s">
        <v>59</v>
      </c>
      <c r="E201" s="39" t="s">
        <v>55</v>
      </c>
    </row>
    <row r="202">
      <c r="A202" s="19"/>
      <c r="B202" s="33" t="s">
        <v>34</v>
      </c>
      <c r="C202" s="23" t="s">
        <v>193</v>
      </c>
      <c r="D202" s="61" t="s">
        <v>62</v>
      </c>
      <c r="E202" s="39" t="s">
        <v>194</v>
      </c>
    </row>
    <row r="203">
      <c r="A203" s="19"/>
      <c r="B203" s="21" t="s">
        <v>36</v>
      </c>
      <c r="C203" s="35"/>
      <c r="D203" s="96">
        <f>D196+D197+D198</f>
        <v>0</v>
      </c>
      <c r="E203" s="36"/>
    </row>
    <row r="204">
      <c r="A204" s="14"/>
      <c r="C204" s="24"/>
      <c r="E204" s="3"/>
    </row>
    <row r="205">
      <c r="A205" s="14" t="s">
        <v>200</v>
      </c>
      <c r="B205" s="15" t="s">
        <v>10</v>
      </c>
      <c r="C205" s="17" t="s">
        <v>12</v>
      </c>
      <c r="D205" s="17" t="s">
        <v>14</v>
      </c>
      <c r="E205" s="92" t="s">
        <v>15</v>
      </c>
    </row>
    <row r="206">
      <c r="A206" s="19"/>
      <c r="B206" s="21" t="s">
        <v>17</v>
      </c>
      <c r="C206" s="23" t="s">
        <v>182</v>
      </c>
      <c r="D206" s="26">
        <v>0.0</v>
      </c>
      <c r="E206" s="39"/>
    </row>
    <row r="207">
      <c r="A207" s="19"/>
      <c r="B207" s="21" t="s">
        <v>25</v>
      </c>
      <c r="C207" s="30" t="s">
        <v>183</v>
      </c>
      <c r="D207" s="26">
        <v>0.0</v>
      </c>
      <c r="E207" s="36"/>
    </row>
    <row r="208">
      <c r="A208" s="19"/>
      <c r="B208" s="21" t="s">
        <v>27</v>
      </c>
      <c r="C208" s="35"/>
      <c r="D208" s="26">
        <v>0.0</v>
      </c>
      <c r="E208" s="36"/>
    </row>
    <row r="209">
      <c r="A209" s="19"/>
      <c r="B209" s="33" t="s">
        <v>28</v>
      </c>
      <c r="C209" s="35"/>
      <c r="D209" s="55"/>
      <c r="E209" s="36"/>
    </row>
    <row r="210">
      <c r="A210" s="19"/>
      <c r="B210" s="33" t="s">
        <v>30</v>
      </c>
      <c r="C210" s="35"/>
      <c r="D210" s="55"/>
      <c r="E210" s="36"/>
    </row>
    <row r="211">
      <c r="A211" s="19"/>
      <c r="B211" s="33" t="s">
        <v>32</v>
      </c>
      <c r="C211" s="23" t="s">
        <v>191</v>
      </c>
      <c r="D211" s="55"/>
      <c r="E211" s="39" t="s">
        <v>55</v>
      </c>
    </row>
    <row r="212">
      <c r="A212" s="19"/>
      <c r="B212" s="33" t="s">
        <v>34</v>
      </c>
      <c r="C212" s="23"/>
      <c r="D212" s="55"/>
      <c r="E212" s="39"/>
    </row>
    <row r="213">
      <c r="A213" s="19"/>
      <c r="B213" s="21" t="s">
        <v>36</v>
      </c>
      <c r="C213" s="35"/>
      <c r="D213" s="96">
        <f>D206+D207+D208</f>
        <v>0</v>
      </c>
      <c r="E213" s="36"/>
    </row>
    <row r="214">
      <c r="A214" s="19"/>
      <c r="C214" s="24"/>
      <c r="E214" s="3"/>
    </row>
    <row r="215">
      <c r="A215" s="14" t="s">
        <v>207</v>
      </c>
      <c r="B215" s="15" t="s">
        <v>10</v>
      </c>
      <c r="C215" s="17" t="s">
        <v>12</v>
      </c>
      <c r="D215" s="17" t="s">
        <v>14</v>
      </c>
      <c r="E215" s="92" t="s">
        <v>15</v>
      </c>
      <c r="F215" s="4"/>
    </row>
    <row r="216">
      <c r="A216" s="19"/>
      <c r="B216" s="21" t="s">
        <v>17</v>
      </c>
      <c r="C216" s="79" t="s">
        <v>208</v>
      </c>
      <c r="D216" s="101">
        <v>2.0</v>
      </c>
      <c r="E216" s="102" t="s">
        <v>210</v>
      </c>
      <c r="F216" s="4"/>
    </row>
    <row r="217">
      <c r="A217" s="1"/>
      <c r="B217" s="21" t="s">
        <v>25</v>
      </c>
      <c r="C217" s="30" t="s">
        <v>211</v>
      </c>
      <c r="D217" s="26">
        <v>2.0</v>
      </c>
      <c r="E217" s="104" t="s">
        <v>212</v>
      </c>
    </row>
    <row r="218">
      <c r="A218" s="19"/>
      <c r="B218" s="21" t="s">
        <v>27</v>
      </c>
      <c r="C218" s="35"/>
      <c r="D218" s="26">
        <v>0.0</v>
      </c>
      <c r="E218" s="36"/>
    </row>
    <row r="219">
      <c r="A219" s="19"/>
      <c r="B219" s="33" t="s">
        <v>28</v>
      </c>
      <c r="C219" s="35"/>
      <c r="D219" s="55"/>
      <c r="E219" s="36"/>
    </row>
    <row r="220">
      <c r="A220" s="19"/>
      <c r="B220" s="33" t="s">
        <v>30</v>
      </c>
      <c r="C220" s="35"/>
      <c r="D220" s="55"/>
      <c r="E220" s="36"/>
    </row>
    <row r="221">
      <c r="A221" s="19"/>
      <c r="B221" s="33" t="s">
        <v>32</v>
      </c>
      <c r="C221" s="23" t="s">
        <v>215</v>
      </c>
      <c r="D221" s="61"/>
      <c r="E221" s="39" t="s">
        <v>55</v>
      </c>
    </row>
    <row r="222">
      <c r="A222" s="19"/>
      <c r="B222" s="33" t="s">
        <v>34</v>
      </c>
      <c r="C222" s="35"/>
      <c r="D222" s="55"/>
      <c r="E222" s="39"/>
    </row>
    <row r="223">
      <c r="A223" s="19"/>
      <c r="B223" s="21" t="s">
        <v>36</v>
      </c>
      <c r="C223" s="35"/>
      <c r="D223" s="96">
        <f>D217+D218+D216</f>
        <v>4</v>
      </c>
      <c r="E223" s="36"/>
    </row>
    <row r="224">
      <c r="A224" s="19"/>
      <c r="C224" s="24"/>
      <c r="E224" s="3"/>
    </row>
    <row r="225">
      <c r="A225" s="14" t="s">
        <v>216</v>
      </c>
      <c r="B225" s="15" t="s">
        <v>10</v>
      </c>
      <c r="C225" s="17" t="s">
        <v>12</v>
      </c>
      <c r="D225" s="17" t="s">
        <v>14</v>
      </c>
      <c r="E225" s="92" t="s">
        <v>15</v>
      </c>
    </row>
    <row r="226">
      <c r="A226" s="19"/>
      <c r="B226" s="21" t="s">
        <v>17</v>
      </c>
      <c r="C226" s="87" t="s">
        <v>217</v>
      </c>
      <c r="D226" s="107">
        <v>0.0</v>
      </c>
      <c r="E226" s="36"/>
    </row>
    <row r="227">
      <c r="A227" s="19"/>
      <c r="B227" s="21" t="s">
        <v>25</v>
      </c>
      <c r="C227" s="30" t="s">
        <v>183</v>
      </c>
      <c r="D227" s="26">
        <v>0.0</v>
      </c>
      <c r="E227" s="36"/>
    </row>
    <row r="228">
      <c r="A228" s="19"/>
      <c r="B228" s="21" t="s">
        <v>27</v>
      </c>
      <c r="C228" s="35"/>
      <c r="D228" s="26">
        <v>1.0</v>
      </c>
      <c r="E228" s="36"/>
    </row>
    <row r="229">
      <c r="A229" s="19"/>
      <c r="B229" s="33" t="s">
        <v>28</v>
      </c>
      <c r="C229" s="35"/>
      <c r="D229" s="55"/>
      <c r="E229" s="36"/>
    </row>
    <row r="230">
      <c r="A230" s="19"/>
      <c r="B230" s="33" t="s">
        <v>30</v>
      </c>
      <c r="C230" s="35"/>
      <c r="D230" s="55"/>
      <c r="E230" s="36"/>
    </row>
    <row r="231">
      <c r="A231" s="19"/>
      <c r="B231" s="33" t="s">
        <v>32</v>
      </c>
      <c r="C231" s="23" t="s">
        <v>218</v>
      </c>
      <c r="D231" s="55"/>
      <c r="E231" s="39" t="s">
        <v>55</v>
      </c>
    </row>
    <row r="232">
      <c r="A232" s="19"/>
      <c r="B232" s="33" t="s">
        <v>34</v>
      </c>
      <c r="C232" s="23" t="s">
        <v>219</v>
      </c>
      <c r="D232" s="55"/>
      <c r="E232" s="28"/>
    </row>
    <row r="233">
      <c r="A233" s="19"/>
      <c r="B233" s="21" t="s">
        <v>36</v>
      </c>
      <c r="C233" s="35"/>
      <c r="D233" s="96">
        <f>D226+D227+D228</f>
        <v>1</v>
      </c>
      <c r="E233" s="36"/>
    </row>
    <row r="234">
      <c r="A234" s="19"/>
      <c r="C234" s="24"/>
      <c r="E234" s="3"/>
    </row>
    <row r="235">
      <c r="A235" s="14" t="s">
        <v>220</v>
      </c>
      <c r="B235" s="15" t="s">
        <v>10</v>
      </c>
      <c r="C235" s="17" t="s">
        <v>12</v>
      </c>
      <c r="D235" s="17" t="s">
        <v>14</v>
      </c>
      <c r="E235" s="58" t="s">
        <v>15</v>
      </c>
    </row>
    <row r="236">
      <c r="A236" s="19"/>
      <c r="B236" s="21" t="s">
        <v>17</v>
      </c>
      <c r="C236" s="87" t="s">
        <v>221</v>
      </c>
      <c r="D236" s="26">
        <v>1.0</v>
      </c>
      <c r="E236" s="68" t="s">
        <v>222</v>
      </c>
    </row>
    <row r="237">
      <c r="A237" s="19"/>
      <c r="B237" s="21" t="s">
        <v>25</v>
      </c>
      <c r="C237" s="39" t="s">
        <v>223</v>
      </c>
      <c r="D237" s="26">
        <v>0.0</v>
      </c>
      <c r="E237" s="39" t="s">
        <v>224</v>
      </c>
    </row>
    <row r="238">
      <c r="A238" s="19"/>
      <c r="B238" s="21" t="s">
        <v>27</v>
      </c>
      <c r="C238" s="35"/>
      <c r="D238" s="26"/>
      <c r="E238" s="36"/>
    </row>
    <row r="239">
      <c r="A239" s="19"/>
      <c r="B239" s="33" t="s">
        <v>28</v>
      </c>
      <c r="C239" s="23" t="s">
        <v>62</v>
      </c>
      <c r="D239" s="55"/>
      <c r="E239" s="36"/>
    </row>
    <row r="240">
      <c r="A240" s="19"/>
      <c r="B240" s="33" t="s">
        <v>30</v>
      </c>
      <c r="C240" s="23" t="s">
        <v>225</v>
      </c>
      <c r="D240" s="61"/>
      <c r="E240" s="36"/>
    </row>
    <row r="241">
      <c r="A241" s="19"/>
      <c r="B241" s="33" t="s">
        <v>32</v>
      </c>
      <c r="C241" s="23" t="s">
        <v>226</v>
      </c>
      <c r="D241" s="55"/>
      <c r="E241" s="36"/>
    </row>
    <row r="242">
      <c r="A242" s="19"/>
      <c r="B242" s="33" t="s">
        <v>34</v>
      </c>
      <c r="C242" s="23" t="s">
        <v>62</v>
      </c>
      <c r="D242" s="55"/>
      <c r="E242" s="36"/>
    </row>
    <row r="243">
      <c r="A243" s="19"/>
      <c r="B243" s="21" t="s">
        <v>36</v>
      </c>
      <c r="C243" s="35"/>
      <c r="D243" s="64">
        <f>D236+D237+D238</f>
        <v>1</v>
      </c>
      <c r="E243" s="36"/>
    </row>
    <row r="244">
      <c r="A244" s="19"/>
      <c r="C244" s="24"/>
      <c r="E244" s="3"/>
    </row>
    <row r="245">
      <c r="A245" s="14" t="s">
        <v>227</v>
      </c>
      <c r="B245" s="15" t="s">
        <v>10</v>
      </c>
      <c r="C245" s="17" t="s">
        <v>12</v>
      </c>
      <c r="D245" s="17" t="s">
        <v>14</v>
      </c>
      <c r="E245" s="58" t="s">
        <v>15</v>
      </c>
    </row>
    <row r="246">
      <c r="A246" s="19"/>
      <c r="B246" s="21" t="s">
        <v>17</v>
      </c>
      <c r="C246" s="117" t="s">
        <v>228</v>
      </c>
      <c r="D246" s="26">
        <v>1.0</v>
      </c>
      <c r="E246" s="68" t="s">
        <v>229</v>
      </c>
    </row>
    <row r="247">
      <c r="A247" s="19"/>
      <c r="B247" s="21" t="s">
        <v>25</v>
      </c>
      <c r="C247" s="39" t="s">
        <v>230</v>
      </c>
      <c r="D247" s="26">
        <v>0.0</v>
      </c>
      <c r="E247" s="119" t="s">
        <v>231</v>
      </c>
    </row>
    <row r="248">
      <c r="A248" s="19"/>
      <c r="B248" s="21" t="s">
        <v>27</v>
      </c>
      <c r="C248" s="35"/>
      <c r="D248" s="26">
        <v>0.0</v>
      </c>
      <c r="E248" s="36"/>
    </row>
    <row r="249">
      <c r="A249" s="19"/>
      <c r="B249" s="33" t="s">
        <v>28</v>
      </c>
      <c r="C249" s="23" t="s">
        <v>62</v>
      </c>
      <c r="D249" s="55"/>
      <c r="E249" s="36"/>
    </row>
    <row r="250">
      <c r="A250" s="19"/>
      <c r="B250" s="33" t="s">
        <v>30</v>
      </c>
      <c r="C250" s="23" t="s">
        <v>232</v>
      </c>
      <c r="D250" s="61"/>
      <c r="E250" s="36"/>
    </row>
    <row r="251">
      <c r="A251" s="19"/>
      <c r="B251" s="33" t="s">
        <v>32</v>
      </c>
      <c r="C251" s="23" t="s">
        <v>226</v>
      </c>
      <c r="D251" s="55"/>
      <c r="E251" s="36"/>
    </row>
    <row r="252">
      <c r="A252" s="19"/>
      <c r="B252" s="33" t="s">
        <v>34</v>
      </c>
      <c r="C252" s="23" t="s">
        <v>62</v>
      </c>
      <c r="D252" s="55"/>
      <c r="E252" s="36"/>
    </row>
    <row r="253">
      <c r="A253" s="19"/>
      <c r="B253" s="21" t="s">
        <v>36</v>
      </c>
      <c r="C253" s="35"/>
      <c r="D253" s="64">
        <f>D246+D247+D248</f>
        <v>1</v>
      </c>
      <c r="E253" s="36"/>
    </row>
    <row r="254">
      <c r="A254" s="19"/>
      <c r="C254" s="24"/>
      <c r="E254" s="3"/>
    </row>
    <row r="255">
      <c r="A255" s="14" t="s">
        <v>233</v>
      </c>
      <c r="B255" s="15" t="s">
        <v>10</v>
      </c>
      <c r="C255" s="17" t="s">
        <v>12</v>
      </c>
      <c r="D255" s="17" t="s">
        <v>14</v>
      </c>
      <c r="E255" s="58" t="s">
        <v>15</v>
      </c>
    </row>
    <row r="256">
      <c r="A256" s="19"/>
      <c r="B256" s="21" t="s">
        <v>17</v>
      </c>
      <c r="C256" s="117" t="s">
        <v>217</v>
      </c>
      <c r="D256" s="117">
        <v>0.0</v>
      </c>
      <c r="E256" s="123"/>
    </row>
    <row r="257">
      <c r="A257" s="19"/>
      <c r="B257" s="21" t="s">
        <v>25</v>
      </c>
      <c r="C257" s="124" t="s">
        <v>235</v>
      </c>
      <c r="D257" s="117">
        <v>0.0</v>
      </c>
      <c r="E257" s="117" t="s">
        <v>236</v>
      </c>
    </row>
    <row r="258">
      <c r="A258" s="19"/>
      <c r="B258" s="21" t="s">
        <v>27</v>
      </c>
      <c r="C258" s="128"/>
      <c r="D258" s="117">
        <v>0.0</v>
      </c>
      <c r="E258" s="128"/>
    </row>
    <row r="259">
      <c r="A259" s="19"/>
      <c r="B259" s="33" t="s">
        <v>28</v>
      </c>
      <c r="C259" s="117" t="s">
        <v>62</v>
      </c>
      <c r="D259" s="128"/>
      <c r="E259" s="128"/>
    </row>
    <row r="260">
      <c r="A260" s="19"/>
      <c r="B260" s="33" t="s">
        <v>30</v>
      </c>
      <c r="C260" s="117" t="s">
        <v>238</v>
      </c>
      <c r="D260" s="132"/>
      <c r="E260" s="128"/>
    </row>
    <row r="261">
      <c r="A261" s="19"/>
      <c r="B261" s="33" t="s">
        <v>32</v>
      </c>
      <c r="C261" s="117" t="s">
        <v>240</v>
      </c>
      <c r="D261" s="128"/>
      <c r="E261" s="128"/>
    </row>
    <row r="262">
      <c r="A262" s="19"/>
      <c r="B262" s="33" t="s">
        <v>34</v>
      </c>
      <c r="C262" s="117" t="s">
        <v>62</v>
      </c>
      <c r="D262" s="128"/>
      <c r="E262" s="128"/>
    </row>
    <row r="263">
      <c r="A263" s="19"/>
      <c r="B263" s="21" t="s">
        <v>36</v>
      </c>
      <c r="C263" s="35"/>
      <c r="D263" s="64">
        <f>D256+D257+D258</f>
        <v>0</v>
      </c>
      <c r="E263" s="36"/>
    </row>
    <row r="264">
      <c r="A264" s="19"/>
      <c r="C264" s="24"/>
      <c r="E264" s="3"/>
    </row>
    <row r="265">
      <c r="A265" s="14" t="s">
        <v>241</v>
      </c>
      <c r="B265" s="15" t="s">
        <v>10</v>
      </c>
      <c r="C265" s="17" t="s">
        <v>12</v>
      </c>
      <c r="D265" s="17" t="s">
        <v>14</v>
      </c>
      <c r="E265" s="58" t="s">
        <v>15</v>
      </c>
    </row>
    <row r="266">
      <c r="A266" s="19"/>
      <c r="B266" s="21" t="s">
        <v>17</v>
      </c>
      <c r="C266" s="23" t="s">
        <v>182</v>
      </c>
      <c r="D266" s="26">
        <v>0.0</v>
      </c>
      <c r="E266" s="36"/>
    </row>
    <row r="267">
      <c r="A267" s="19"/>
      <c r="B267" s="21" t="s">
        <v>25</v>
      </c>
      <c r="C267" s="39" t="s">
        <v>242</v>
      </c>
      <c r="D267" s="26">
        <v>0.0</v>
      </c>
      <c r="E267" s="36"/>
    </row>
    <row r="268">
      <c r="A268" s="19"/>
      <c r="B268" s="21" t="s">
        <v>27</v>
      </c>
      <c r="C268" s="35"/>
      <c r="D268" s="26">
        <v>0.0</v>
      </c>
      <c r="E268" s="36"/>
    </row>
    <row r="269">
      <c r="A269" s="19"/>
      <c r="B269" s="33" t="s">
        <v>28</v>
      </c>
      <c r="C269" s="23" t="s">
        <v>62</v>
      </c>
      <c r="D269" s="55"/>
      <c r="E269" s="36"/>
    </row>
    <row r="270">
      <c r="A270" s="19"/>
      <c r="B270" s="33" t="s">
        <v>30</v>
      </c>
      <c r="C270" s="136" t="s">
        <v>245</v>
      </c>
      <c r="D270" s="138"/>
      <c r="E270" s="140" t="s">
        <v>247</v>
      </c>
    </row>
    <row r="271">
      <c r="A271" s="19"/>
      <c r="B271" s="33" t="s">
        <v>32</v>
      </c>
      <c r="C271" s="79" t="s">
        <v>248</v>
      </c>
      <c r="D271" s="55"/>
      <c r="E271" s="39" t="s">
        <v>249</v>
      </c>
    </row>
    <row r="272">
      <c r="A272" s="19"/>
      <c r="B272" s="33" t="s">
        <v>34</v>
      </c>
      <c r="C272" s="23" t="s">
        <v>250</v>
      </c>
      <c r="D272" s="55"/>
      <c r="E272" s="36"/>
    </row>
    <row r="273">
      <c r="A273" s="19"/>
      <c r="B273" s="21" t="s">
        <v>36</v>
      </c>
      <c r="C273" s="35"/>
      <c r="D273" s="64">
        <f>D266+D267+D268</f>
        <v>0</v>
      </c>
      <c r="E273" s="36"/>
    </row>
    <row r="274">
      <c r="A274" s="19"/>
      <c r="C274" s="24"/>
      <c r="E274" s="3"/>
    </row>
    <row r="275">
      <c r="A275" s="14" t="s">
        <v>251</v>
      </c>
      <c r="B275" s="15" t="s">
        <v>10</v>
      </c>
      <c r="C275" s="17" t="s">
        <v>12</v>
      </c>
      <c r="D275" s="17" t="s">
        <v>14</v>
      </c>
      <c r="E275" s="58" t="s">
        <v>15</v>
      </c>
    </row>
    <row r="276">
      <c r="A276" s="19"/>
      <c r="B276" s="21" t="s">
        <v>17</v>
      </c>
      <c r="C276" s="23" t="s">
        <v>182</v>
      </c>
      <c r="D276" s="26">
        <v>0.0</v>
      </c>
      <c r="E276" s="36"/>
    </row>
    <row r="277">
      <c r="A277" s="19"/>
      <c r="B277" s="21" t="s">
        <v>25</v>
      </c>
      <c r="C277" s="39" t="s">
        <v>252</v>
      </c>
      <c r="D277" s="26">
        <v>0.0</v>
      </c>
      <c r="E277" s="36"/>
    </row>
    <row r="278">
      <c r="A278" s="19"/>
      <c r="B278" s="21" t="s">
        <v>27</v>
      </c>
      <c r="C278" s="35"/>
      <c r="D278" s="26">
        <v>0.0</v>
      </c>
      <c r="E278" s="36"/>
    </row>
    <row r="279">
      <c r="A279" s="19"/>
      <c r="B279" s="33" t="s">
        <v>28</v>
      </c>
      <c r="C279" s="23" t="s">
        <v>62</v>
      </c>
      <c r="D279" s="55"/>
      <c r="E279" s="36"/>
    </row>
    <row r="280">
      <c r="A280" s="19"/>
      <c r="B280" s="33" t="s">
        <v>30</v>
      </c>
      <c r="C280" s="136" t="s">
        <v>253</v>
      </c>
      <c r="D280" s="138"/>
      <c r="E280" s="140" t="s">
        <v>247</v>
      </c>
    </row>
    <row r="281">
      <c r="A281" s="19"/>
      <c r="B281" s="33" t="s">
        <v>32</v>
      </c>
      <c r="C281" s="23" t="s">
        <v>62</v>
      </c>
      <c r="D281" s="55"/>
      <c r="E281" s="36"/>
    </row>
    <row r="282">
      <c r="A282" s="19"/>
      <c r="B282" s="33" t="s">
        <v>34</v>
      </c>
      <c r="C282" s="23" t="s">
        <v>255</v>
      </c>
      <c r="D282" s="55"/>
      <c r="E282" s="36"/>
    </row>
    <row r="283">
      <c r="A283" s="19"/>
      <c r="B283" s="21" t="s">
        <v>36</v>
      </c>
      <c r="C283" s="35"/>
      <c r="D283" s="64">
        <f>D276+D277+D278</f>
        <v>0</v>
      </c>
      <c r="E283" s="36"/>
    </row>
    <row r="284">
      <c r="A284" s="19"/>
      <c r="C284" s="24"/>
      <c r="E284" s="3"/>
    </row>
    <row r="285">
      <c r="A285" s="14" t="s">
        <v>257</v>
      </c>
      <c r="B285" s="15" t="s">
        <v>10</v>
      </c>
      <c r="C285" s="17" t="s">
        <v>12</v>
      </c>
      <c r="D285" s="17" t="s">
        <v>14</v>
      </c>
      <c r="E285" s="58" t="s">
        <v>15</v>
      </c>
    </row>
    <row r="286">
      <c r="A286" s="19"/>
      <c r="B286" s="21" t="s">
        <v>17</v>
      </c>
      <c r="C286" s="23" t="s">
        <v>182</v>
      </c>
      <c r="D286" s="26">
        <v>0.0</v>
      </c>
      <c r="E286" s="36"/>
    </row>
    <row r="287">
      <c r="A287" s="19"/>
      <c r="B287" s="21" t="s">
        <v>25</v>
      </c>
      <c r="C287" s="39" t="s">
        <v>259</v>
      </c>
      <c r="D287" s="26">
        <v>0.0</v>
      </c>
      <c r="E287" s="36"/>
    </row>
    <row r="288">
      <c r="A288" s="19"/>
      <c r="B288" s="21" t="s">
        <v>27</v>
      </c>
      <c r="C288" s="35"/>
      <c r="D288" s="26">
        <v>0.0</v>
      </c>
      <c r="E288" s="36"/>
    </row>
    <row r="289">
      <c r="A289" s="19"/>
      <c r="B289" s="33" t="s">
        <v>28</v>
      </c>
      <c r="C289" s="23" t="s">
        <v>62</v>
      </c>
      <c r="D289" s="55"/>
      <c r="E289" s="36"/>
    </row>
    <row r="290">
      <c r="A290" s="19"/>
      <c r="B290" s="33" t="s">
        <v>30</v>
      </c>
      <c r="C290" s="136" t="s">
        <v>253</v>
      </c>
      <c r="D290" s="138"/>
      <c r="E290" s="140" t="s">
        <v>247</v>
      </c>
    </row>
    <row r="291">
      <c r="A291" s="19"/>
      <c r="B291" s="33" t="s">
        <v>32</v>
      </c>
      <c r="C291" s="79" t="s">
        <v>260</v>
      </c>
      <c r="D291" s="55"/>
      <c r="E291" s="39" t="s">
        <v>261</v>
      </c>
    </row>
    <row r="292">
      <c r="A292" s="19"/>
      <c r="B292" s="33" t="s">
        <v>34</v>
      </c>
      <c r="C292" s="23" t="s">
        <v>262</v>
      </c>
      <c r="D292" s="55"/>
      <c r="E292" s="36"/>
    </row>
    <row r="293">
      <c r="A293" s="19"/>
      <c r="B293" s="21" t="s">
        <v>36</v>
      </c>
      <c r="C293" s="35"/>
      <c r="D293" s="64">
        <f>D286+D287+D288</f>
        <v>0</v>
      </c>
      <c r="E293" s="36"/>
    </row>
    <row r="294">
      <c r="A294" s="19"/>
      <c r="C294" s="24"/>
      <c r="E294" s="3"/>
    </row>
    <row r="295">
      <c r="A295" s="5" t="s">
        <v>264</v>
      </c>
      <c r="B295" s="85">
        <f>D315+D326+D337+D347+D357+D367</f>
        <v>29</v>
      </c>
      <c r="C295" s="10"/>
      <c r="D295" s="10"/>
      <c r="E295" s="13"/>
    </row>
    <row r="296">
      <c r="A296" s="146" t="s">
        <v>266</v>
      </c>
      <c r="B296" s="147" t="s">
        <v>10</v>
      </c>
      <c r="C296" s="147" t="s">
        <v>12</v>
      </c>
      <c r="D296" s="147" t="s">
        <v>14</v>
      </c>
      <c r="E296" s="147" t="s">
        <v>267</v>
      </c>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c r="A297" s="150"/>
      <c r="B297" s="151" t="s">
        <v>17</v>
      </c>
      <c r="C297" s="152" t="s">
        <v>269</v>
      </c>
      <c r="D297" s="154">
        <v>2.0</v>
      </c>
      <c r="E297" s="152" t="s">
        <v>272</v>
      </c>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c r="A298" s="150"/>
      <c r="B298" s="151" t="s">
        <v>25</v>
      </c>
      <c r="C298" s="152" t="s">
        <v>273</v>
      </c>
      <c r="D298" s="156">
        <v>2.0</v>
      </c>
      <c r="E298" s="152" t="s">
        <v>274</v>
      </c>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c r="A299" s="150"/>
      <c r="B299" s="151" t="s">
        <v>27</v>
      </c>
      <c r="C299" s="158"/>
      <c r="D299" s="156">
        <v>1.0</v>
      </c>
      <c r="E299" s="158"/>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c r="A300" s="150"/>
      <c r="B300" s="151" t="s">
        <v>275</v>
      </c>
      <c r="C300" s="160" t="s">
        <v>276</v>
      </c>
      <c r="D300" s="158"/>
      <c r="E300" s="158"/>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c r="A301" s="150"/>
      <c r="B301" s="151" t="s">
        <v>30</v>
      </c>
      <c r="C301" s="152" t="s">
        <v>277</v>
      </c>
      <c r="D301" s="158"/>
      <c r="E301" s="152"/>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c r="A302" s="150"/>
      <c r="B302" s="151" t="s">
        <v>278</v>
      </c>
      <c r="C302" s="152" t="s">
        <v>279</v>
      </c>
      <c r="D302" s="158"/>
      <c r="E302" s="165" t="s">
        <v>280</v>
      </c>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c r="A303" s="150"/>
      <c r="B303" s="151" t="s">
        <v>34</v>
      </c>
      <c r="C303" s="152" t="s">
        <v>284</v>
      </c>
      <c r="D303" s="158"/>
      <c r="E303" s="158"/>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c r="A304" s="150"/>
      <c r="B304" s="168" t="s">
        <v>36</v>
      </c>
      <c r="C304" s="158"/>
      <c r="D304" s="170">
        <v>5.0</v>
      </c>
      <c r="E304" s="158"/>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c r="A305" s="146"/>
      <c r="B305" s="173"/>
      <c r="C305" s="174"/>
      <c r="D305" s="173"/>
      <c r="E305" s="174"/>
    </row>
    <row r="306">
      <c r="A306" s="146" t="s">
        <v>288</v>
      </c>
      <c r="B306" s="173"/>
      <c r="C306" s="174"/>
      <c r="D306" s="173"/>
      <c r="E306" s="174"/>
    </row>
    <row r="307">
      <c r="A307" s="175"/>
      <c r="B307" s="176" t="s">
        <v>10</v>
      </c>
      <c r="C307" s="178" t="s">
        <v>12</v>
      </c>
      <c r="D307" s="178" t="s">
        <v>14</v>
      </c>
      <c r="E307" s="179" t="s">
        <v>15</v>
      </c>
    </row>
    <row r="308">
      <c r="A308" s="175"/>
      <c r="B308" s="181" t="s">
        <v>17</v>
      </c>
      <c r="C308" s="152" t="s">
        <v>291</v>
      </c>
      <c r="D308" s="183">
        <v>2.0</v>
      </c>
      <c r="E308" s="184" t="s">
        <v>292</v>
      </c>
    </row>
    <row r="309">
      <c r="A309" s="175"/>
      <c r="B309" s="181" t="s">
        <v>25</v>
      </c>
      <c r="C309" s="184" t="s">
        <v>293</v>
      </c>
      <c r="D309" s="183">
        <v>2.0</v>
      </c>
      <c r="E309" s="184" t="s">
        <v>294</v>
      </c>
    </row>
    <row r="310">
      <c r="A310" s="175"/>
      <c r="B310" s="181" t="s">
        <v>27</v>
      </c>
      <c r="C310" s="160"/>
      <c r="D310" s="183">
        <v>1.0</v>
      </c>
      <c r="E310" s="186"/>
    </row>
    <row r="311">
      <c r="A311" s="175"/>
      <c r="B311" s="188" t="s">
        <v>28</v>
      </c>
      <c r="C311" s="152" t="s">
        <v>295</v>
      </c>
      <c r="D311" s="158"/>
      <c r="E311" s="186"/>
    </row>
    <row r="312">
      <c r="A312" s="175"/>
      <c r="B312" s="188" t="s">
        <v>30</v>
      </c>
      <c r="C312" s="152" t="s">
        <v>296</v>
      </c>
      <c r="D312" s="191"/>
      <c r="E312" s="186"/>
    </row>
    <row r="313">
      <c r="A313" s="175"/>
      <c r="B313" s="188" t="s">
        <v>32</v>
      </c>
      <c r="C313" s="193" t="s">
        <v>297</v>
      </c>
      <c r="D313" s="158"/>
      <c r="E313" s="195" t="s">
        <v>298</v>
      </c>
    </row>
    <row r="314">
      <c r="A314" s="19"/>
      <c r="B314" s="197" t="s">
        <v>34</v>
      </c>
      <c r="C314" s="199" t="s">
        <v>300</v>
      </c>
      <c r="D314" s="200"/>
      <c r="E314" s="203"/>
    </row>
    <row r="315">
      <c r="A315" s="19"/>
      <c r="B315" s="205" t="s">
        <v>36</v>
      </c>
      <c r="C315" s="206"/>
      <c r="D315" s="207">
        <f>D308+D309+D310</f>
        <v>5</v>
      </c>
      <c r="E315" s="203"/>
    </row>
    <row r="316">
      <c r="A316" s="208"/>
      <c r="B316" s="209"/>
      <c r="C316" s="210"/>
      <c r="D316" s="210"/>
      <c r="E316" s="212"/>
      <c r="F316" s="169"/>
      <c r="G316" s="213"/>
      <c r="H316" s="213"/>
      <c r="I316" s="213"/>
      <c r="J316" s="213"/>
      <c r="K316" s="213"/>
      <c r="L316" s="213"/>
      <c r="M316" s="213"/>
      <c r="N316" s="213"/>
      <c r="O316" s="213"/>
      <c r="P316" s="213"/>
      <c r="Q316" s="213"/>
      <c r="R316" s="213"/>
      <c r="S316" s="213"/>
      <c r="T316" s="213"/>
      <c r="U316" s="213"/>
      <c r="V316" s="213"/>
      <c r="W316" s="213"/>
      <c r="X316" s="213"/>
      <c r="Y316" s="213"/>
      <c r="Z316" s="213"/>
    </row>
    <row r="317">
      <c r="A317" s="14" t="s">
        <v>314</v>
      </c>
      <c r="C317" s="24"/>
      <c r="E317" s="3"/>
    </row>
    <row r="318">
      <c r="A318" s="19"/>
      <c r="B318" s="15" t="s">
        <v>10</v>
      </c>
      <c r="C318" s="17" t="s">
        <v>12</v>
      </c>
      <c r="D318" s="17" t="s">
        <v>14</v>
      </c>
      <c r="E318" s="58" t="s">
        <v>15</v>
      </c>
    </row>
    <row r="319">
      <c r="A319" s="19"/>
      <c r="B319" s="21" t="s">
        <v>17</v>
      </c>
      <c r="C319" s="23" t="s">
        <v>315</v>
      </c>
      <c r="D319" s="26">
        <v>2.0</v>
      </c>
      <c r="E319" s="39" t="s">
        <v>316</v>
      </c>
    </row>
    <row r="320">
      <c r="A320" s="19"/>
      <c r="B320" s="21" t="s">
        <v>25</v>
      </c>
      <c r="C320" s="39" t="s">
        <v>317</v>
      </c>
      <c r="D320" s="26">
        <v>2.0</v>
      </c>
      <c r="E320" s="28" t="s">
        <v>318</v>
      </c>
    </row>
    <row r="321">
      <c r="A321" s="19"/>
      <c r="B321" s="21" t="s">
        <v>27</v>
      </c>
      <c r="C321" s="35"/>
      <c r="D321" s="26">
        <v>1.0</v>
      </c>
      <c r="E321" s="36"/>
    </row>
    <row r="322">
      <c r="A322" s="19"/>
      <c r="B322" s="33" t="s">
        <v>28</v>
      </c>
      <c r="C322" s="23" t="s">
        <v>319</v>
      </c>
      <c r="D322" s="55"/>
      <c r="E322" s="39" t="s">
        <v>320</v>
      </c>
    </row>
    <row r="323">
      <c r="A323" s="19"/>
      <c r="B323" s="33" t="s">
        <v>30</v>
      </c>
      <c r="C323" s="23" t="s">
        <v>321</v>
      </c>
      <c r="D323" s="61"/>
      <c r="E323" s="36"/>
    </row>
    <row r="324">
      <c r="A324" s="19"/>
      <c r="B324" s="33" t="s">
        <v>32</v>
      </c>
      <c r="C324" s="136" t="s">
        <v>322</v>
      </c>
      <c r="D324" s="55"/>
      <c r="E324" s="215" t="s">
        <v>298</v>
      </c>
    </row>
    <row r="325">
      <c r="A325" s="19"/>
      <c r="B325" s="33" t="s">
        <v>34</v>
      </c>
      <c r="C325" s="23" t="s">
        <v>323</v>
      </c>
      <c r="D325" s="55"/>
      <c r="E325" s="36"/>
    </row>
    <row r="326">
      <c r="A326" s="19"/>
      <c r="B326" s="21" t="s">
        <v>36</v>
      </c>
      <c r="C326" s="35"/>
      <c r="D326" s="64">
        <f>D319+D320+D321</f>
        <v>5</v>
      </c>
      <c r="E326" s="36"/>
    </row>
    <row r="327">
      <c r="A327" s="19"/>
      <c r="C327" s="24"/>
      <c r="D327" s="219"/>
      <c r="E327" s="221"/>
    </row>
    <row r="328">
      <c r="A328" s="14" t="s">
        <v>325</v>
      </c>
      <c r="C328" s="24"/>
      <c r="E328" s="3"/>
    </row>
    <row r="329">
      <c r="A329" s="19"/>
      <c r="B329" s="15" t="s">
        <v>10</v>
      </c>
      <c r="C329" s="17" t="s">
        <v>12</v>
      </c>
      <c r="D329" s="17" t="s">
        <v>14</v>
      </c>
      <c r="E329" s="58" t="s">
        <v>15</v>
      </c>
    </row>
    <row r="330">
      <c r="A330" s="19"/>
      <c r="B330" s="21" t="s">
        <v>17</v>
      </c>
      <c r="C330" s="23" t="s">
        <v>326</v>
      </c>
      <c r="D330" s="26">
        <v>2.0</v>
      </c>
      <c r="E330" s="39" t="s">
        <v>327</v>
      </c>
    </row>
    <row r="331">
      <c r="A331" s="19"/>
      <c r="B331" s="21" t="s">
        <v>25</v>
      </c>
      <c r="C331" s="39" t="s">
        <v>328</v>
      </c>
      <c r="D331" s="26">
        <v>2.0</v>
      </c>
      <c r="E331" s="28" t="s">
        <v>329</v>
      </c>
    </row>
    <row r="332">
      <c r="A332" s="19"/>
      <c r="B332" s="21" t="s">
        <v>27</v>
      </c>
      <c r="C332" s="35"/>
      <c r="D332" s="26">
        <v>1.0</v>
      </c>
      <c r="E332" s="36"/>
    </row>
    <row r="333">
      <c r="A333" s="19"/>
      <c r="B333" s="33" t="s">
        <v>28</v>
      </c>
      <c r="C333" s="23" t="s">
        <v>295</v>
      </c>
      <c r="D333" s="55"/>
      <c r="E333" s="39" t="s">
        <v>330</v>
      </c>
    </row>
    <row r="334">
      <c r="A334" s="19"/>
      <c r="B334" s="33" t="s">
        <v>30</v>
      </c>
      <c r="C334" s="23" t="s">
        <v>331</v>
      </c>
      <c r="D334" s="61"/>
      <c r="E334" s="36"/>
    </row>
    <row r="335">
      <c r="A335" s="19"/>
      <c r="B335" s="33" t="s">
        <v>32</v>
      </c>
      <c r="C335" s="136" t="s">
        <v>332</v>
      </c>
      <c r="D335" s="55"/>
      <c r="E335" s="215" t="s">
        <v>298</v>
      </c>
    </row>
    <row r="336">
      <c r="A336" s="19"/>
      <c r="B336" s="33" t="s">
        <v>34</v>
      </c>
      <c r="C336" s="23" t="s">
        <v>300</v>
      </c>
      <c r="D336" s="55"/>
      <c r="E336" s="36"/>
    </row>
    <row r="337">
      <c r="A337" s="19"/>
      <c r="B337" s="21" t="s">
        <v>36</v>
      </c>
      <c r="C337" s="35"/>
      <c r="D337" s="64">
        <f>D330+D331+D332</f>
        <v>5</v>
      </c>
      <c r="E337" s="36"/>
    </row>
    <row r="338">
      <c r="A338" s="208"/>
      <c r="B338" s="209"/>
      <c r="C338" s="210"/>
      <c r="D338" s="210"/>
      <c r="E338" s="212"/>
      <c r="F338" s="169"/>
      <c r="G338" s="213"/>
      <c r="H338" s="213"/>
      <c r="I338" s="213"/>
      <c r="J338" s="213"/>
      <c r="K338" s="213"/>
      <c r="L338" s="213"/>
      <c r="M338" s="213"/>
      <c r="N338" s="213"/>
      <c r="O338" s="213"/>
      <c r="P338" s="213"/>
      <c r="Q338" s="213"/>
      <c r="R338" s="213"/>
      <c r="S338" s="213"/>
      <c r="T338" s="213"/>
      <c r="U338" s="213"/>
      <c r="V338" s="213"/>
      <c r="W338" s="213"/>
      <c r="X338" s="213"/>
      <c r="Y338" s="213"/>
      <c r="Z338" s="213"/>
    </row>
    <row r="339">
      <c r="A339" s="14" t="s">
        <v>334</v>
      </c>
      <c r="B339" s="15" t="s">
        <v>10</v>
      </c>
      <c r="C339" s="17" t="s">
        <v>12</v>
      </c>
      <c r="D339" s="17" t="s">
        <v>14</v>
      </c>
      <c r="E339" s="92" t="s">
        <v>15</v>
      </c>
      <c r="F339" s="4"/>
    </row>
    <row r="340">
      <c r="A340" s="19"/>
      <c r="B340" s="21" t="s">
        <v>17</v>
      </c>
      <c r="C340" s="79" t="s">
        <v>335</v>
      </c>
      <c r="D340" s="226">
        <v>2.0</v>
      </c>
      <c r="E340" s="227" t="s">
        <v>336</v>
      </c>
      <c r="F340" s="4"/>
    </row>
    <row r="341">
      <c r="A341" s="1"/>
      <c r="B341" s="21" t="s">
        <v>25</v>
      </c>
      <c r="C341" s="229" t="s">
        <v>338</v>
      </c>
      <c r="D341" s="26">
        <v>2.0</v>
      </c>
      <c r="E341" s="230" t="s">
        <v>341</v>
      </c>
    </row>
    <row r="342">
      <c r="A342" s="19"/>
      <c r="B342" s="21" t="s">
        <v>27</v>
      </c>
      <c r="C342" s="35"/>
      <c r="D342" s="26">
        <v>1.0</v>
      </c>
      <c r="E342" s="36"/>
    </row>
    <row r="343">
      <c r="A343" s="19"/>
      <c r="B343" s="33" t="s">
        <v>28</v>
      </c>
      <c r="C343" s="23" t="s">
        <v>343</v>
      </c>
      <c r="D343" s="55"/>
      <c r="E343" s="87" t="s">
        <v>344</v>
      </c>
    </row>
    <row r="344">
      <c r="A344" s="19"/>
      <c r="B344" s="33" t="s">
        <v>30</v>
      </c>
      <c r="C344" s="23" t="s">
        <v>345</v>
      </c>
      <c r="D344" s="55"/>
      <c r="E344" s="36"/>
    </row>
    <row r="345">
      <c r="A345" s="19"/>
      <c r="B345" s="33" t="s">
        <v>32</v>
      </c>
      <c r="C345" s="23" t="s">
        <v>346</v>
      </c>
      <c r="D345" s="55"/>
      <c r="E345" s="215" t="s">
        <v>298</v>
      </c>
    </row>
    <row r="346">
      <c r="A346" s="1"/>
      <c r="B346" s="33" t="s">
        <v>34</v>
      </c>
      <c r="C346" s="23" t="s">
        <v>348</v>
      </c>
      <c r="D346" s="55"/>
      <c r="E346" s="215"/>
    </row>
    <row r="347">
      <c r="A347" s="19"/>
      <c r="B347" s="21" t="s">
        <v>36</v>
      </c>
      <c r="C347" s="35"/>
      <c r="D347" s="64">
        <f>D340+D341+D342</f>
        <v>5</v>
      </c>
      <c r="E347" s="36"/>
    </row>
    <row r="348">
      <c r="A348" s="19"/>
      <c r="C348" s="24"/>
      <c r="E348" s="3"/>
    </row>
    <row r="349">
      <c r="A349" s="14" t="s">
        <v>349</v>
      </c>
      <c r="B349" s="15" t="s">
        <v>10</v>
      </c>
      <c r="C349" s="17" t="s">
        <v>12</v>
      </c>
      <c r="D349" s="17" t="s">
        <v>14</v>
      </c>
      <c r="E349" s="234" t="s">
        <v>15</v>
      </c>
      <c r="F349" s="4"/>
    </row>
    <row r="350">
      <c r="A350" s="19"/>
      <c r="B350" s="21" t="s">
        <v>17</v>
      </c>
      <c r="C350" s="23" t="s">
        <v>351</v>
      </c>
      <c r="D350" s="235">
        <v>2.0</v>
      </c>
      <c r="E350" s="136" t="s">
        <v>353</v>
      </c>
      <c r="F350" s="237"/>
    </row>
    <row r="351">
      <c r="A351" s="1"/>
      <c r="B351" s="21" t="s">
        <v>25</v>
      </c>
      <c r="C351" s="30" t="s">
        <v>354</v>
      </c>
      <c r="D351" s="238">
        <v>2.0</v>
      </c>
      <c r="E351" s="136" t="s">
        <v>355</v>
      </c>
    </row>
    <row r="352">
      <c r="A352" s="19"/>
      <c r="B352" s="21" t="s">
        <v>27</v>
      </c>
      <c r="C352" s="35"/>
      <c r="D352" s="238">
        <v>1.0</v>
      </c>
      <c r="E352" s="239"/>
    </row>
    <row r="353">
      <c r="A353" s="19"/>
      <c r="B353" s="33" t="s">
        <v>28</v>
      </c>
      <c r="C353" s="23" t="s">
        <v>356</v>
      </c>
      <c r="D353" s="241"/>
      <c r="E353" s="242" t="s">
        <v>357</v>
      </c>
    </row>
    <row r="354">
      <c r="A354" s="19"/>
      <c r="B354" s="33" t="s">
        <v>30</v>
      </c>
      <c r="C354" s="23" t="s">
        <v>359</v>
      </c>
      <c r="D354" s="241"/>
      <c r="E354" s="239"/>
    </row>
    <row r="355">
      <c r="A355" s="19"/>
      <c r="B355" s="33" t="s">
        <v>32</v>
      </c>
      <c r="C355" s="23" t="s">
        <v>360</v>
      </c>
      <c r="D355" s="241"/>
      <c r="E355" s="243" t="s">
        <v>361</v>
      </c>
    </row>
    <row r="356">
      <c r="A356" s="1"/>
      <c r="B356" s="33" t="s">
        <v>34</v>
      </c>
      <c r="C356" s="23" t="s">
        <v>363</v>
      </c>
      <c r="D356" s="241"/>
      <c r="E356" s="242"/>
    </row>
    <row r="357">
      <c r="A357" s="19"/>
      <c r="B357" s="21" t="s">
        <v>36</v>
      </c>
      <c r="C357" s="35"/>
      <c r="D357" s="244">
        <f>D350+D351+D352</f>
        <v>5</v>
      </c>
      <c r="E357" s="239"/>
    </row>
    <row r="358">
      <c r="A358" s="19"/>
      <c r="C358" s="24"/>
      <c r="D358" s="219"/>
      <c r="E358" s="221"/>
    </row>
    <row r="359">
      <c r="A359" s="14" t="s">
        <v>367</v>
      </c>
      <c r="B359" s="15" t="s">
        <v>10</v>
      </c>
      <c r="C359" s="17" t="s">
        <v>12</v>
      </c>
      <c r="D359" s="17" t="s">
        <v>14</v>
      </c>
      <c r="E359" s="234" t="s">
        <v>15</v>
      </c>
      <c r="F359" s="4" t="s">
        <v>38</v>
      </c>
    </row>
    <row r="360">
      <c r="A360" s="19"/>
      <c r="B360" s="21" t="s">
        <v>17</v>
      </c>
      <c r="C360" s="246" t="s">
        <v>368</v>
      </c>
      <c r="D360" s="247">
        <v>1.0</v>
      </c>
      <c r="E360" s="248" t="s">
        <v>370</v>
      </c>
      <c r="F360" s="4"/>
    </row>
    <row r="361">
      <c r="A361" s="19"/>
      <c r="B361" s="21" t="s">
        <v>25</v>
      </c>
      <c r="C361" s="249" t="s">
        <v>371</v>
      </c>
      <c r="D361" s="238">
        <v>1.0</v>
      </c>
      <c r="E361" s="239"/>
    </row>
    <row r="362">
      <c r="A362" s="19"/>
      <c r="B362" s="21" t="s">
        <v>27</v>
      </c>
      <c r="C362" s="35"/>
      <c r="D362" s="238">
        <v>2.0</v>
      </c>
      <c r="E362" s="239"/>
    </row>
    <row r="363">
      <c r="A363" s="19"/>
      <c r="B363" s="33" t="s">
        <v>28</v>
      </c>
      <c r="C363" s="23" t="s">
        <v>373</v>
      </c>
      <c r="D363" s="241"/>
      <c r="E363" s="242" t="s">
        <v>374</v>
      </c>
    </row>
    <row r="364">
      <c r="A364" s="19"/>
      <c r="B364" s="33" t="s">
        <v>30</v>
      </c>
      <c r="C364" s="23" t="s">
        <v>375</v>
      </c>
      <c r="D364" s="241"/>
      <c r="E364" s="239"/>
    </row>
    <row r="365">
      <c r="A365" s="19"/>
      <c r="B365" s="33" t="s">
        <v>32</v>
      </c>
      <c r="C365" s="23" t="s">
        <v>376</v>
      </c>
      <c r="D365" s="241"/>
      <c r="E365" s="243" t="s">
        <v>361</v>
      </c>
    </row>
    <row r="366">
      <c r="A366" s="1"/>
      <c r="B366" s="33" t="s">
        <v>34</v>
      </c>
      <c r="C366" s="23" t="s">
        <v>377</v>
      </c>
      <c r="D366" s="241"/>
      <c r="E366" s="242"/>
    </row>
    <row r="367">
      <c r="A367" s="19"/>
      <c r="B367" s="21" t="s">
        <v>36</v>
      </c>
      <c r="C367" s="35"/>
      <c r="D367" s="244">
        <f>D360+D361+D362</f>
        <v>4</v>
      </c>
      <c r="E367" s="239"/>
    </row>
    <row r="368">
      <c r="A368" s="252"/>
      <c r="C368" s="24"/>
      <c r="D368" s="219"/>
      <c r="E368" s="221"/>
      <c r="G368" s="213"/>
      <c r="H368" s="213"/>
    </row>
    <row r="369">
      <c r="A369" s="252" t="s">
        <v>378</v>
      </c>
      <c r="B369" s="15" t="s">
        <v>10</v>
      </c>
      <c r="C369" s="17" t="s">
        <v>12</v>
      </c>
      <c r="D369" s="17" t="s">
        <v>14</v>
      </c>
      <c r="E369" s="58" t="s">
        <v>15</v>
      </c>
      <c r="G369" s="213"/>
      <c r="H369" s="213"/>
    </row>
    <row r="370">
      <c r="A370" s="4" t="s">
        <v>66</v>
      </c>
      <c r="B370" s="21" t="s">
        <v>17</v>
      </c>
      <c r="C370" s="23" t="s">
        <v>380</v>
      </c>
      <c r="D370" s="26">
        <v>2.0</v>
      </c>
      <c r="E370" s="39" t="s">
        <v>381</v>
      </c>
      <c r="G370" s="213"/>
      <c r="H370" s="213"/>
    </row>
    <row r="371">
      <c r="A371" s="4"/>
      <c r="B371" s="21" t="s">
        <v>25</v>
      </c>
      <c r="C371" s="39" t="s">
        <v>382</v>
      </c>
      <c r="D371" s="26">
        <v>2.0</v>
      </c>
      <c r="E371" s="28" t="s">
        <v>383</v>
      </c>
      <c r="G371" s="213"/>
      <c r="H371" s="213"/>
    </row>
    <row r="372">
      <c r="B372" s="21" t="s">
        <v>27</v>
      </c>
      <c r="C372" s="35"/>
      <c r="D372" s="26">
        <v>1.0</v>
      </c>
      <c r="E372" s="36"/>
      <c r="G372" s="213"/>
      <c r="H372" s="213"/>
    </row>
    <row r="373">
      <c r="B373" s="33" t="s">
        <v>28</v>
      </c>
      <c r="C373" s="23" t="s">
        <v>384</v>
      </c>
      <c r="D373" s="55"/>
      <c r="E373" s="39" t="s">
        <v>385</v>
      </c>
      <c r="G373" s="213"/>
      <c r="H373" s="213"/>
    </row>
    <row r="374">
      <c r="A374" s="4" t="s">
        <v>66</v>
      </c>
      <c r="B374" s="33" t="s">
        <v>30</v>
      </c>
      <c r="C374" s="23" t="s">
        <v>386</v>
      </c>
      <c r="D374" s="61"/>
      <c r="E374" s="39" t="s">
        <v>387</v>
      </c>
      <c r="G374" s="213"/>
      <c r="H374" s="213"/>
    </row>
    <row r="375">
      <c r="B375" s="33" t="s">
        <v>32</v>
      </c>
      <c r="C375" s="254" t="s">
        <v>388</v>
      </c>
      <c r="D375" s="55"/>
      <c r="E375" s="39" t="s">
        <v>390</v>
      </c>
      <c r="G375" s="213"/>
      <c r="H375" s="213"/>
    </row>
    <row r="376">
      <c r="B376" s="33" t="s">
        <v>34</v>
      </c>
      <c r="C376" s="23" t="s">
        <v>391</v>
      </c>
      <c r="D376" s="55"/>
      <c r="E376" s="36"/>
      <c r="G376" s="213"/>
      <c r="H376" s="213"/>
    </row>
    <row r="377">
      <c r="B377" s="255" t="s">
        <v>36</v>
      </c>
      <c r="C377" s="256"/>
      <c r="D377" s="257">
        <f>D370+D371+D372</f>
        <v>5</v>
      </c>
      <c r="E377" s="36"/>
      <c r="G377" s="213"/>
      <c r="H377" s="213"/>
    </row>
    <row r="378">
      <c r="B378" s="258"/>
      <c r="C378" s="259"/>
      <c r="D378" s="260"/>
      <c r="E378" s="3"/>
      <c r="G378" s="213"/>
      <c r="H378" s="213"/>
    </row>
    <row r="379">
      <c r="A379" s="262" t="s">
        <v>395</v>
      </c>
      <c r="B379" s="15" t="s">
        <v>10</v>
      </c>
      <c r="C379" s="17" t="s">
        <v>12</v>
      </c>
      <c r="D379" s="17" t="s">
        <v>14</v>
      </c>
      <c r="E379" s="58" t="s">
        <v>15</v>
      </c>
    </row>
    <row r="380">
      <c r="A380" s="19"/>
      <c r="B380" s="21" t="s">
        <v>17</v>
      </c>
      <c r="C380" s="23" t="s">
        <v>397</v>
      </c>
      <c r="D380" s="26">
        <v>2.0</v>
      </c>
      <c r="E380" s="28" t="s">
        <v>398</v>
      </c>
    </row>
    <row r="381">
      <c r="A381" s="19"/>
      <c r="B381" s="21" t="s">
        <v>25</v>
      </c>
      <c r="C381" s="39" t="s">
        <v>399</v>
      </c>
      <c r="D381" s="26">
        <v>2.0</v>
      </c>
      <c r="E381" s="39" t="s">
        <v>400</v>
      </c>
    </row>
    <row r="382">
      <c r="A382" s="19"/>
      <c r="B382" s="21" t="s">
        <v>27</v>
      </c>
      <c r="C382" s="35"/>
      <c r="D382" s="26">
        <v>1.0</v>
      </c>
      <c r="E382" s="36"/>
    </row>
    <row r="383">
      <c r="A383" s="19"/>
      <c r="B383" s="33" t="s">
        <v>28</v>
      </c>
      <c r="C383" s="23" t="s">
        <v>402</v>
      </c>
      <c r="D383" s="55"/>
      <c r="E383" s="39" t="s">
        <v>385</v>
      </c>
    </row>
    <row r="384">
      <c r="A384" s="1" t="s">
        <v>66</v>
      </c>
      <c r="B384" s="33" t="s">
        <v>30</v>
      </c>
      <c r="C384" s="23" t="s">
        <v>403</v>
      </c>
      <c r="D384" s="61"/>
      <c r="E384" s="39" t="s">
        <v>404</v>
      </c>
    </row>
    <row r="385">
      <c r="A385" s="1" t="s">
        <v>405</v>
      </c>
      <c r="B385" s="33" t="s">
        <v>32</v>
      </c>
      <c r="C385" s="23" t="s">
        <v>406</v>
      </c>
      <c r="D385" s="55"/>
      <c r="E385" s="39" t="s">
        <v>407</v>
      </c>
    </row>
    <row r="386">
      <c r="A386" s="19"/>
      <c r="B386" s="33" t="s">
        <v>34</v>
      </c>
      <c r="C386" s="23" t="s">
        <v>408</v>
      </c>
      <c r="D386" s="55"/>
      <c r="E386" s="39" t="s">
        <v>409</v>
      </c>
    </row>
    <row r="387">
      <c r="A387" s="19"/>
      <c r="B387" s="21" t="s">
        <v>36</v>
      </c>
      <c r="C387" s="35"/>
      <c r="D387" s="64">
        <f>D380+D381+D382</f>
        <v>5</v>
      </c>
      <c r="E387" s="36"/>
    </row>
    <row r="388">
      <c r="B388" s="258"/>
      <c r="C388" s="259"/>
      <c r="D388" s="260"/>
      <c r="E388" s="3"/>
      <c r="G388" s="213"/>
      <c r="H388" s="213"/>
    </row>
    <row r="389">
      <c r="A389" s="1" t="s">
        <v>410</v>
      </c>
      <c r="B389" s="15" t="s">
        <v>10</v>
      </c>
      <c r="C389" s="17" t="s">
        <v>12</v>
      </c>
      <c r="D389" s="17" t="s">
        <v>14</v>
      </c>
      <c r="E389" s="58" t="s">
        <v>15</v>
      </c>
    </row>
    <row r="390">
      <c r="A390" s="19"/>
      <c r="B390" s="21" t="s">
        <v>17</v>
      </c>
      <c r="C390" s="23" t="s">
        <v>411</v>
      </c>
      <c r="D390" s="26">
        <v>2.0</v>
      </c>
      <c r="E390" s="28" t="s">
        <v>412</v>
      </c>
    </row>
    <row r="391">
      <c r="A391" s="1"/>
      <c r="B391" s="21" t="s">
        <v>25</v>
      </c>
      <c r="C391" s="39" t="s">
        <v>413</v>
      </c>
      <c r="D391" s="26">
        <v>2.0</v>
      </c>
      <c r="E391" s="39" t="s">
        <v>414</v>
      </c>
    </row>
    <row r="392">
      <c r="A392" s="19"/>
      <c r="B392" s="21" t="s">
        <v>27</v>
      </c>
      <c r="C392" s="35"/>
      <c r="D392" s="26">
        <v>1.0</v>
      </c>
      <c r="E392" s="36"/>
    </row>
    <row r="393">
      <c r="A393" s="19"/>
      <c r="B393" s="33" t="s">
        <v>28</v>
      </c>
      <c r="C393" s="23" t="s">
        <v>416</v>
      </c>
      <c r="D393" s="55"/>
      <c r="E393" s="36"/>
    </row>
    <row r="394">
      <c r="A394" s="19"/>
      <c r="B394" s="33" t="s">
        <v>30</v>
      </c>
      <c r="C394" s="23" t="s">
        <v>417</v>
      </c>
      <c r="D394" s="61"/>
      <c r="E394" s="36"/>
    </row>
    <row r="395">
      <c r="A395" s="1" t="s">
        <v>66</v>
      </c>
      <c r="B395" s="33" t="s">
        <v>32</v>
      </c>
      <c r="C395" s="23" t="s">
        <v>418</v>
      </c>
      <c r="D395" s="55"/>
      <c r="E395" s="39" t="s">
        <v>419</v>
      </c>
    </row>
    <row r="396">
      <c r="A396" s="19"/>
      <c r="B396" s="33" t="s">
        <v>34</v>
      </c>
      <c r="C396" s="23" t="s">
        <v>420</v>
      </c>
      <c r="D396" s="55"/>
      <c r="E396" s="36"/>
    </row>
    <row r="397">
      <c r="A397" s="19"/>
      <c r="B397" s="21" t="s">
        <v>36</v>
      </c>
      <c r="C397" s="35"/>
      <c r="D397" s="64">
        <f>D390+D391+D392</f>
        <v>5</v>
      </c>
      <c r="E397" s="36"/>
    </row>
    <row r="398">
      <c r="B398" s="258"/>
      <c r="C398" s="259"/>
      <c r="D398" s="260"/>
      <c r="E398" s="3"/>
      <c r="G398" s="213"/>
      <c r="H398" s="213"/>
    </row>
    <row r="399">
      <c r="A399" s="14" t="s">
        <v>421</v>
      </c>
      <c r="B399" s="263" t="s">
        <v>10</v>
      </c>
      <c r="C399" s="264" t="s">
        <v>12</v>
      </c>
      <c r="D399" s="264" t="s">
        <v>14</v>
      </c>
      <c r="E399" s="265" t="s">
        <v>15</v>
      </c>
    </row>
    <row r="400">
      <c r="A400" s="19"/>
      <c r="B400" s="21" t="s">
        <v>17</v>
      </c>
      <c r="C400" s="23" t="s">
        <v>425</v>
      </c>
      <c r="D400" s="26">
        <v>2.0</v>
      </c>
      <c r="E400" s="39" t="s">
        <v>426</v>
      </c>
    </row>
    <row r="401">
      <c r="A401" s="19"/>
      <c r="B401" s="21" t="s">
        <v>25</v>
      </c>
      <c r="C401" s="28" t="s">
        <v>427</v>
      </c>
      <c r="D401" s="26">
        <v>2.0</v>
      </c>
      <c r="E401" s="39" t="s">
        <v>428</v>
      </c>
    </row>
    <row r="402">
      <c r="A402" s="19"/>
      <c r="B402" s="21" t="s">
        <v>27</v>
      </c>
      <c r="C402" s="23"/>
      <c r="D402" s="26">
        <v>1.0</v>
      </c>
      <c r="E402" s="39"/>
    </row>
    <row r="403">
      <c r="A403" s="19"/>
      <c r="B403" s="33" t="s">
        <v>28</v>
      </c>
      <c r="C403" s="23" t="s">
        <v>62</v>
      </c>
      <c r="D403" s="55"/>
      <c r="E403" s="36"/>
    </row>
    <row r="404">
      <c r="A404" s="19"/>
      <c r="B404" s="33" t="s">
        <v>30</v>
      </c>
      <c r="C404" s="23" t="s">
        <v>430</v>
      </c>
      <c r="D404" s="61"/>
      <c r="E404" s="36"/>
    </row>
    <row r="405">
      <c r="A405" s="19"/>
      <c r="B405" s="33" t="s">
        <v>32</v>
      </c>
      <c r="C405" s="23" t="s">
        <v>431</v>
      </c>
      <c r="D405" s="55"/>
      <c r="E405" s="39" t="s">
        <v>55</v>
      </c>
    </row>
    <row r="406">
      <c r="A406" s="19"/>
      <c r="B406" s="33" t="s">
        <v>34</v>
      </c>
      <c r="C406" s="23" t="s">
        <v>432</v>
      </c>
      <c r="D406" s="55"/>
      <c r="E406" s="36"/>
    </row>
    <row r="407">
      <c r="A407" s="19"/>
      <c r="B407" s="21" t="s">
        <v>36</v>
      </c>
      <c r="C407" s="35"/>
      <c r="D407" s="64">
        <f>D400+D401+D402</f>
        <v>5</v>
      </c>
      <c r="E407" s="36"/>
    </row>
    <row r="408">
      <c r="A408" s="19"/>
      <c r="C408" s="24"/>
      <c r="D408" s="219"/>
      <c r="E408" s="221"/>
    </row>
    <row r="409">
      <c r="A409" s="14" t="s">
        <v>434</v>
      </c>
      <c r="B409" s="15" t="s">
        <v>10</v>
      </c>
      <c r="C409" s="17" t="s">
        <v>12</v>
      </c>
      <c r="D409" s="17" t="s">
        <v>14</v>
      </c>
      <c r="E409" s="58" t="s">
        <v>15</v>
      </c>
    </row>
    <row r="410">
      <c r="A410" s="19"/>
      <c r="B410" s="21" t="s">
        <v>17</v>
      </c>
      <c r="C410" s="23" t="s">
        <v>425</v>
      </c>
      <c r="D410" s="26">
        <v>2.0</v>
      </c>
      <c r="E410" s="39" t="s">
        <v>426</v>
      </c>
    </row>
    <row r="411">
      <c r="A411" s="19"/>
      <c r="B411" s="21" t="s">
        <v>25</v>
      </c>
      <c r="C411" s="28" t="s">
        <v>427</v>
      </c>
      <c r="D411" s="26">
        <v>2.0</v>
      </c>
      <c r="E411" s="39" t="s">
        <v>428</v>
      </c>
    </row>
    <row r="412">
      <c r="A412" s="19"/>
      <c r="B412" s="21" t="s">
        <v>27</v>
      </c>
      <c r="C412" s="23"/>
      <c r="D412" s="26">
        <v>1.0</v>
      </c>
      <c r="E412" s="39"/>
    </row>
    <row r="413">
      <c r="A413" s="19"/>
      <c r="B413" s="33" t="s">
        <v>28</v>
      </c>
      <c r="C413" s="23" t="s">
        <v>62</v>
      </c>
      <c r="D413" s="55"/>
      <c r="E413" s="36"/>
    </row>
    <row r="414">
      <c r="A414" s="19"/>
      <c r="B414" s="33" t="s">
        <v>30</v>
      </c>
      <c r="C414" s="23" t="s">
        <v>435</v>
      </c>
      <c r="D414" s="61"/>
      <c r="E414" s="36"/>
    </row>
    <row r="415">
      <c r="A415" s="19"/>
      <c r="B415" s="33" t="s">
        <v>32</v>
      </c>
      <c r="C415" s="23" t="s">
        <v>431</v>
      </c>
      <c r="D415" s="55"/>
      <c r="E415" s="39" t="s">
        <v>55</v>
      </c>
    </row>
    <row r="416">
      <c r="A416" s="19"/>
      <c r="B416" s="33" t="s">
        <v>34</v>
      </c>
      <c r="C416" s="23" t="s">
        <v>432</v>
      </c>
      <c r="D416" s="55"/>
      <c r="E416" s="36"/>
    </row>
    <row r="417">
      <c r="A417" s="19"/>
      <c r="B417" s="21" t="s">
        <v>36</v>
      </c>
      <c r="C417" s="35"/>
      <c r="D417" s="64">
        <f>D410+D411+D412</f>
        <v>5</v>
      </c>
      <c r="E417" s="36"/>
    </row>
    <row r="418">
      <c r="A418" s="19"/>
      <c r="C418" s="24"/>
      <c r="D418" s="219"/>
      <c r="E418" s="221"/>
    </row>
    <row r="419">
      <c r="A419" s="14" t="s">
        <v>437</v>
      </c>
      <c r="B419" s="15" t="s">
        <v>10</v>
      </c>
      <c r="C419" s="17" t="s">
        <v>12</v>
      </c>
      <c r="D419" s="17" t="s">
        <v>14</v>
      </c>
      <c r="E419" s="58" t="s">
        <v>15</v>
      </c>
    </row>
    <row r="420">
      <c r="A420" s="19"/>
      <c r="B420" s="21" t="s">
        <v>17</v>
      </c>
      <c r="C420" s="23" t="s">
        <v>438</v>
      </c>
      <c r="D420" s="26">
        <v>2.0</v>
      </c>
      <c r="E420" s="39" t="s">
        <v>439</v>
      </c>
    </row>
    <row r="421">
      <c r="A421" s="19"/>
      <c r="B421" s="21" t="s">
        <v>25</v>
      </c>
      <c r="C421" s="28" t="s">
        <v>440</v>
      </c>
      <c r="D421" s="26">
        <v>2.0</v>
      </c>
      <c r="E421" s="39" t="s">
        <v>441</v>
      </c>
    </row>
    <row r="422">
      <c r="A422" s="19"/>
      <c r="B422" s="21" t="s">
        <v>27</v>
      </c>
      <c r="C422" s="23"/>
      <c r="D422" s="26">
        <v>1.0</v>
      </c>
      <c r="E422" s="39"/>
    </row>
    <row r="423">
      <c r="A423" s="19"/>
      <c r="B423" s="33" t="s">
        <v>28</v>
      </c>
      <c r="C423" s="23" t="s">
        <v>62</v>
      </c>
      <c r="D423" s="55"/>
      <c r="E423" s="36"/>
    </row>
    <row r="424">
      <c r="A424" s="19"/>
      <c r="B424" s="33" t="s">
        <v>30</v>
      </c>
      <c r="C424" s="23" t="s">
        <v>443</v>
      </c>
      <c r="D424" s="61"/>
      <c r="E424" s="36"/>
    </row>
    <row r="425">
      <c r="A425" s="19"/>
      <c r="B425" s="33" t="s">
        <v>32</v>
      </c>
      <c r="C425" s="23" t="s">
        <v>431</v>
      </c>
      <c r="D425" s="55"/>
      <c r="E425" s="39" t="s">
        <v>55</v>
      </c>
    </row>
    <row r="426">
      <c r="A426" s="19"/>
      <c r="B426" s="33" t="s">
        <v>34</v>
      </c>
      <c r="C426" s="23" t="s">
        <v>444</v>
      </c>
      <c r="D426" s="55"/>
      <c r="E426" s="36"/>
    </row>
    <row r="427">
      <c r="A427" s="19"/>
      <c r="B427" s="21" t="s">
        <v>36</v>
      </c>
      <c r="C427" s="35"/>
      <c r="D427" s="64">
        <f>D420+D421+D422</f>
        <v>5</v>
      </c>
      <c r="E427" s="36"/>
    </row>
    <row r="428">
      <c r="A428" s="19"/>
      <c r="C428" s="24"/>
      <c r="D428" s="219"/>
      <c r="E428" s="221"/>
    </row>
    <row r="429">
      <c r="A429" s="5" t="s">
        <v>445</v>
      </c>
      <c r="B429" s="85">
        <f>D438+D448+D458+D468+D478+D488</f>
        <v>3</v>
      </c>
      <c r="C429" s="10"/>
      <c r="D429" s="10"/>
      <c r="E429" s="13"/>
    </row>
    <row r="430">
      <c r="A430" s="252" t="s">
        <v>447</v>
      </c>
      <c r="B430" s="15" t="s">
        <v>10</v>
      </c>
      <c r="C430" s="17" t="s">
        <v>12</v>
      </c>
      <c r="D430" s="267" t="s">
        <v>14</v>
      </c>
      <c r="E430" s="234" t="s">
        <v>15</v>
      </c>
      <c r="F430" s="4" t="s">
        <v>448</v>
      </c>
    </row>
    <row r="431">
      <c r="A431" s="24"/>
      <c r="B431" s="21" t="s">
        <v>17</v>
      </c>
      <c r="C431" s="23" t="s">
        <v>449</v>
      </c>
      <c r="D431" s="268">
        <v>0.0</v>
      </c>
      <c r="E431" s="215" t="s">
        <v>450</v>
      </c>
    </row>
    <row r="432">
      <c r="A432" s="19"/>
      <c r="B432" s="21" t="s">
        <v>25</v>
      </c>
      <c r="C432" s="30" t="s">
        <v>451</v>
      </c>
      <c r="D432" s="268">
        <v>0.0</v>
      </c>
      <c r="E432" s="215" t="s">
        <v>450</v>
      </c>
    </row>
    <row r="433">
      <c r="A433" s="19"/>
      <c r="B433" s="21" t="s">
        <v>27</v>
      </c>
      <c r="C433" s="35"/>
      <c r="D433" s="268">
        <v>0.0</v>
      </c>
      <c r="E433" s="239"/>
    </row>
    <row r="434">
      <c r="A434" s="24"/>
      <c r="B434" s="33" t="s">
        <v>28</v>
      </c>
      <c r="C434" s="35"/>
      <c r="D434" s="269"/>
      <c r="E434" s="239"/>
    </row>
    <row r="435">
      <c r="A435" s="24"/>
      <c r="B435" s="33" t="s">
        <v>30</v>
      </c>
      <c r="C435" s="35"/>
      <c r="D435" s="269"/>
      <c r="E435" s="239"/>
    </row>
    <row r="436">
      <c r="A436" s="19"/>
      <c r="B436" s="33" t="s">
        <v>32</v>
      </c>
      <c r="C436" s="23" t="s">
        <v>453</v>
      </c>
      <c r="D436" s="269"/>
      <c r="E436" s="39" t="s">
        <v>55</v>
      </c>
    </row>
    <row r="437">
      <c r="A437" s="19"/>
      <c r="B437" s="33" t="s">
        <v>34</v>
      </c>
      <c r="C437" s="35"/>
      <c r="D437" s="269"/>
      <c r="E437" s="242"/>
    </row>
    <row r="438">
      <c r="A438" s="19"/>
      <c r="B438" s="21" t="s">
        <v>36</v>
      </c>
      <c r="C438" s="35"/>
      <c r="D438" s="244">
        <f>D431+D432+D433</f>
        <v>0</v>
      </c>
      <c r="E438" s="239"/>
    </row>
    <row r="439">
      <c r="A439" s="19"/>
      <c r="C439" s="24"/>
      <c r="D439" s="219"/>
      <c r="E439" s="221"/>
    </row>
    <row r="440">
      <c r="A440" s="270" t="s">
        <v>455</v>
      </c>
      <c r="B440" s="15" t="s">
        <v>10</v>
      </c>
      <c r="C440" s="17" t="s">
        <v>12</v>
      </c>
      <c r="D440" s="17" t="s">
        <v>14</v>
      </c>
      <c r="E440" s="234" t="s">
        <v>15</v>
      </c>
      <c r="F440" s="4" t="s">
        <v>448</v>
      </c>
    </row>
    <row r="441">
      <c r="A441" s="19"/>
      <c r="B441" s="21" t="s">
        <v>17</v>
      </c>
      <c r="C441" s="23" t="s">
        <v>456</v>
      </c>
      <c r="D441" s="271">
        <v>2.0</v>
      </c>
      <c r="E441" s="140" t="s">
        <v>450</v>
      </c>
    </row>
    <row r="442">
      <c r="A442" s="19"/>
      <c r="B442" s="21" t="s">
        <v>25</v>
      </c>
      <c r="C442" s="30" t="s">
        <v>457</v>
      </c>
      <c r="D442" s="238">
        <v>0.0</v>
      </c>
      <c r="E442" s="215" t="s">
        <v>450</v>
      </c>
    </row>
    <row r="443">
      <c r="A443" s="19"/>
      <c r="B443" s="21" t="s">
        <v>27</v>
      </c>
      <c r="C443" s="35"/>
      <c r="D443" s="272">
        <v>0.0</v>
      </c>
      <c r="E443" s="239"/>
    </row>
    <row r="444">
      <c r="A444" s="19"/>
      <c r="B444" s="33" t="s">
        <v>28</v>
      </c>
      <c r="C444" s="35"/>
      <c r="D444" s="241"/>
      <c r="E444" s="239"/>
    </row>
    <row r="445">
      <c r="A445" s="19"/>
      <c r="B445" s="33" t="s">
        <v>30</v>
      </c>
      <c r="C445" s="35"/>
      <c r="D445" s="241"/>
      <c r="E445" s="239"/>
    </row>
    <row r="446">
      <c r="A446" s="19"/>
      <c r="B446" s="33" t="s">
        <v>32</v>
      </c>
      <c r="C446" s="23" t="s">
        <v>458</v>
      </c>
      <c r="D446" s="241"/>
      <c r="E446" s="39" t="s">
        <v>55</v>
      </c>
      <c r="G446" s="213"/>
    </row>
    <row r="447">
      <c r="A447" s="19"/>
      <c r="B447" s="33" t="s">
        <v>34</v>
      </c>
      <c r="C447" s="23" t="s">
        <v>459</v>
      </c>
      <c r="D447" s="241"/>
      <c r="E447" s="242"/>
      <c r="G447" s="213"/>
    </row>
    <row r="448">
      <c r="A448" s="19"/>
      <c r="B448" s="21" t="s">
        <v>36</v>
      </c>
      <c r="C448" s="35"/>
      <c r="D448" s="273">
        <f>D441+D442+D443</f>
        <v>2</v>
      </c>
      <c r="E448" s="239"/>
      <c r="G448" s="213"/>
      <c r="H448" s="213"/>
    </row>
    <row r="449">
      <c r="A449" s="19"/>
      <c r="C449" s="24"/>
      <c r="D449" s="219"/>
      <c r="E449" s="221"/>
      <c r="G449" s="213"/>
      <c r="H449" s="213"/>
    </row>
    <row r="450">
      <c r="A450" s="252" t="s">
        <v>462</v>
      </c>
      <c r="B450" s="15" t="s">
        <v>10</v>
      </c>
      <c r="C450" s="17" t="s">
        <v>12</v>
      </c>
      <c r="D450" s="17" t="s">
        <v>14</v>
      </c>
      <c r="E450" s="234" t="s">
        <v>15</v>
      </c>
      <c r="F450" s="4"/>
      <c r="G450" s="213"/>
      <c r="H450" s="213"/>
    </row>
    <row r="451">
      <c r="A451" s="19"/>
      <c r="B451" s="21" t="s">
        <v>17</v>
      </c>
      <c r="C451" s="23" t="s">
        <v>463</v>
      </c>
      <c r="D451" s="238">
        <v>0.0</v>
      </c>
      <c r="E451" s="136" t="s">
        <v>464</v>
      </c>
      <c r="G451" s="213"/>
      <c r="H451" s="213"/>
    </row>
    <row r="452">
      <c r="A452" s="19"/>
      <c r="B452" s="21" t="s">
        <v>25</v>
      </c>
      <c r="C452" s="30" t="s">
        <v>465</v>
      </c>
      <c r="D452" s="238">
        <v>0.0</v>
      </c>
      <c r="E452" s="136" t="s">
        <v>466</v>
      </c>
      <c r="G452" s="213"/>
      <c r="H452" s="213"/>
    </row>
    <row r="453">
      <c r="A453" s="19"/>
      <c r="B453" s="21" t="s">
        <v>27</v>
      </c>
      <c r="C453" s="35"/>
      <c r="D453" s="238">
        <v>0.0</v>
      </c>
      <c r="E453" s="239"/>
      <c r="G453" s="213"/>
      <c r="H453" s="213"/>
    </row>
    <row r="454">
      <c r="A454" s="19"/>
      <c r="B454" s="33" t="s">
        <v>28</v>
      </c>
      <c r="C454" s="35"/>
      <c r="D454" s="241"/>
      <c r="E454" s="239"/>
      <c r="G454" s="213"/>
      <c r="H454" s="213"/>
    </row>
    <row r="455">
      <c r="A455" s="19"/>
      <c r="B455" s="33" t="s">
        <v>30</v>
      </c>
      <c r="C455" s="35"/>
      <c r="D455" s="241"/>
      <c r="E455" s="239"/>
      <c r="G455" s="213"/>
      <c r="H455" s="213"/>
    </row>
    <row r="456">
      <c r="A456" s="19"/>
      <c r="B456" s="33" t="s">
        <v>32</v>
      </c>
      <c r="C456" s="23" t="s">
        <v>468</v>
      </c>
      <c r="D456" s="241"/>
      <c r="E456" s="39" t="s">
        <v>55</v>
      </c>
      <c r="G456" s="213"/>
      <c r="H456" s="213"/>
    </row>
    <row r="457">
      <c r="A457" s="19"/>
      <c r="B457" s="33" t="s">
        <v>34</v>
      </c>
      <c r="C457" s="35"/>
      <c r="D457" s="241"/>
      <c r="E457" s="242"/>
      <c r="G457" s="213"/>
      <c r="H457" s="213"/>
    </row>
    <row r="458">
      <c r="A458" s="19"/>
      <c r="B458" s="21" t="s">
        <v>36</v>
      </c>
      <c r="C458" s="35"/>
      <c r="D458" s="244">
        <f>D451+D452+D453</f>
        <v>0</v>
      </c>
      <c r="E458" s="239"/>
      <c r="G458" s="213"/>
      <c r="H458" s="213"/>
    </row>
    <row r="459">
      <c r="A459" s="19"/>
      <c r="C459" s="24"/>
      <c r="D459" s="219"/>
      <c r="E459" s="221"/>
      <c r="G459" s="213"/>
      <c r="H459" s="213"/>
    </row>
    <row r="460">
      <c r="A460" s="252" t="s">
        <v>471</v>
      </c>
      <c r="B460" s="15" t="s">
        <v>10</v>
      </c>
      <c r="C460" s="17" t="s">
        <v>12</v>
      </c>
      <c r="D460" s="17" t="s">
        <v>14</v>
      </c>
      <c r="E460" s="58" t="s">
        <v>15</v>
      </c>
      <c r="G460" s="213"/>
      <c r="H460" s="213"/>
    </row>
    <row r="461">
      <c r="A461" s="4" t="s">
        <v>66</v>
      </c>
      <c r="B461" s="21" t="s">
        <v>17</v>
      </c>
      <c r="C461" s="23" t="s">
        <v>472</v>
      </c>
      <c r="D461" s="26">
        <v>0.0</v>
      </c>
      <c r="E461" s="39" t="s">
        <v>473</v>
      </c>
      <c r="G461" s="213"/>
      <c r="H461" s="213"/>
    </row>
    <row r="462">
      <c r="A462" s="4"/>
      <c r="B462" s="21" t="s">
        <v>25</v>
      </c>
      <c r="C462" s="39" t="s">
        <v>474</v>
      </c>
      <c r="D462" s="26">
        <v>0.0</v>
      </c>
      <c r="E462" s="275"/>
      <c r="G462" s="213"/>
      <c r="H462" s="213"/>
    </row>
    <row r="463">
      <c r="B463" s="21" t="s">
        <v>27</v>
      </c>
      <c r="C463" s="35"/>
      <c r="D463" s="26"/>
      <c r="E463" s="36"/>
      <c r="G463" s="213"/>
      <c r="H463" s="213"/>
    </row>
    <row r="464">
      <c r="B464" s="33" t="s">
        <v>28</v>
      </c>
      <c r="C464" s="23" t="s">
        <v>62</v>
      </c>
      <c r="D464" s="55"/>
      <c r="E464" s="36"/>
      <c r="G464" s="213"/>
      <c r="H464" s="213"/>
    </row>
    <row r="465">
      <c r="B465" s="33" t="s">
        <v>30</v>
      </c>
      <c r="C465" s="23" t="s">
        <v>477</v>
      </c>
      <c r="D465" s="61"/>
      <c r="E465" s="36"/>
      <c r="G465" s="213"/>
      <c r="H465" s="213"/>
    </row>
    <row r="466">
      <c r="B466" s="33" t="s">
        <v>32</v>
      </c>
      <c r="C466" s="23" t="s">
        <v>478</v>
      </c>
      <c r="D466" s="55"/>
      <c r="E466" s="276" t="s">
        <v>55</v>
      </c>
      <c r="G466" s="213"/>
      <c r="H466" s="213"/>
    </row>
    <row r="467">
      <c r="B467" s="33" t="s">
        <v>34</v>
      </c>
      <c r="C467" s="23" t="s">
        <v>479</v>
      </c>
      <c r="D467" s="55"/>
      <c r="E467" s="36"/>
      <c r="G467" s="213"/>
      <c r="H467" s="213"/>
    </row>
    <row r="468">
      <c r="B468" s="21" t="s">
        <v>36</v>
      </c>
      <c r="C468" s="35"/>
      <c r="D468" s="64">
        <f>D461+D462+D463</f>
        <v>0</v>
      </c>
      <c r="E468" s="36"/>
      <c r="G468" s="213"/>
      <c r="H468" s="213"/>
    </row>
    <row r="469">
      <c r="C469" s="24"/>
      <c r="D469" s="219"/>
      <c r="E469" s="221"/>
      <c r="G469" s="213"/>
      <c r="H469" s="213"/>
    </row>
    <row r="470">
      <c r="A470" s="252" t="s">
        <v>480</v>
      </c>
      <c r="B470" s="15" t="s">
        <v>10</v>
      </c>
      <c r="C470" s="17" t="s">
        <v>12</v>
      </c>
      <c r="D470" s="17" t="s">
        <v>14</v>
      </c>
      <c r="E470" s="58" t="s">
        <v>15</v>
      </c>
      <c r="G470" s="213"/>
      <c r="H470" s="213"/>
    </row>
    <row r="471">
      <c r="B471" s="21" t="s">
        <v>17</v>
      </c>
      <c r="C471" s="23" t="s">
        <v>481</v>
      </c>
      <c r="D471" s="26">
        <v>0.0</v>
      </c>
      <c r="E471" s="36"/>
      <c r="G471" s="213"/>
      <c r="H471" s="213"/>
    </row>
    <row r="472">
      <c r="B472" s="21" t="s">
        <v>25</v>
      </c>
      <c r="C472" s="39" t="s">
        <v>482</v>
      </c>
      <c r="D472" s="26">
        <v>1.0</v>
      </c>
      <c r="E472" s="39" t="s">
        <v>483</v>
      </c>
      <c r="G472" s="213"/>
      <c r="H472" s="213"/>
    </row>
    <row r="473">
      <c r="B473" s="21" t="s">
        <v>27</v>
      </c>
      <c r="C473" s="35"/>
      <c r="D473" s="26">
        <v>0.0</v>
      </c>
      <c r="E473" s="36"/>
      <c r="G473" s="213"/>
      <c r="H473" s="213"/>
    </row>
    <row r="474">
      <c r="B474" s="33" t="s">
        <v>28</v>
      </c>
      <c r="C474" s="23" t="s">
        <v>62</v>
      </c>
      <c r="D474" s="55"/>
      <c r="E474" s="39"/>
      <c r="G474" s="213"/>
      <c r="H474" s="213"/>
    </row>
    <row r="475">
      <c r="B475" s="33" t="s">
        <v>30</v>
      </c>
      <c r="C475" s="23" t="s">
        <v>485</v>
      </c>
      <c r="D475" s="61"/>
      <c r="E475" s="36"/>
      <c r="G475" s="213"/>
      <c r="H475" s="213"/>
    </row>
    <row r="476">
      <c r="B476" s="33" t="s">
        <v>32</v>
      </c>
      <c r="C476" s="79" t="s">
        <v>486</v>
      </c>
      <c r="D476" s="55"/>
      <c r="E476" s="276" t="s">
        <v>55</v>
      </c>
      <c r="G476" s="213"/>
      <c r="H476" s="213"/>
    </row>
    <row r="477">
      <c r="B477" s="33" t="s">
        <v>34</v>
      </c>
      <c r="C477" s="23" t="s">
        <v>62</v>
      </c>
      <c r="D477" s="55"/>
      <c r="E477" s="36"/>
      <c r="G477" s="213"/>
      <c r="H477" s="213"/>
    </row>
    <row r="478">
      <c r="B478" s="21" t="s">
        <v>36</v>
      </c>
      <c r="C478" s="35"/>
      <c r="D478" s="64">
        <f>D471+D472+D473</f>
        <v>1</v>
      </c>
      <c r="E478" s="36"/>
      <c r="G478" s="213"/>
      <c r="H478" s="213"/>
    </row>
    <row r="479">
      <c r="C479" s="24"/>
      <c r="D479" s="219"/>
      <c r="E479" s="221"/>
      <c r="G479" s="213"/>
      <c r="H479" s="213"/>
    </row>
    <row r="480">
      <c r="A480" s="278" t="s">
        <v>488</v>
      </c>
      <c r="B480" s="15" t="s">
        <v>10</v>
      </c>
      <c r="C480" s="17" t="s">
        <v>12</v>
      </c>
      <c r="D480" s="17" t="s">
        <v>14</v>
      </c>
      <c r="E480" s="58" t="s">
        <v>15</v>
      </c>
      <c r="G480" s="213"/>
      <c r="H480" s="213"/>
    </row>
    <row r="481">
      <c r="B481" s="21" t="s">
        <v>17</v>
      </c>
      <c r="C481" s="23" t="s">
        <v>489</v>
      </c>
      <c r="D481" s="26">
        <v>0.0</v>
      </c>
      <c r="E481" s="39" t="s">
        <v>491</v>
      </c>
      <c r="G481" s="213"/>
      <c r="H481" s="213"/>
    </row>
    <row r="482">
      <c r="A482" s="4"/>
      <c r="B482" s="21" t="s">
        <v>25</v>
      </c>
      <c r="C482" s="39" t="s">
        <v>492</v>
      </c>
      <c r="D482" s="26">
        <v>0.0</v>
      </c>
      <c r="E482" s="39"/>
      <c r="G482" s="213"/>
      <c r="H482" s="213"/>
    </row>
    <row r="483">
      <c r="B483" s="21" t="s">
        <v>27</v>
      </c>
      <c r="C483" s="35"/>
      <c r="D483" s="26">
        <v>0.0</v>
      </c>
      <c r="E483" s="36"/>
      <c r="G483" s="213"/>
      <c r="H483" s="213"/>
    </row>
    <row r="484">
      <c r="B484" s="33" t="s">
        <v>28</v>
      </c>
      <c r="C484" s="23" t="s">
        <v>62</v>
      </c>
      <c r="D484" s="55"/>
      <c r="E484" s="36"/>
      <c r="G484" s="213"/>
      <c r="H484" s="213"/>
    </row>
    <row r="485">
      <c r="B485" s="33" t="s">
        <v>30</v>
      </c>
      <c r="C485" s="23" t="s">
        <v>493</v>
      </c>
      <c r="D485" s="61"/>
      <c r="E485" s="36"/>
      <c r="G485" s="213"/>
      <c r="H485" s="213"/>
    </row>
    <row r="486">
      <c r="B486" s="33" t="s">
        <v>32</v>
      </c>
      <c r="C486" s="23" t="s">
        <v>494</v>
      </c>
      <c r="D486" s="55"/>
      <c r="E486" s="276" t="s">
        <v>55</v>
      </c>
      <c r="G486" s="213"/>
      <c r="H486" s="213"/>
    </row>
    <row r="487">
      <c r="B487" s="33" t="s">
        <v>34</v>
      </c>
      <c r="C487" s="23" t="s">
        <v>62</v>
      </c>
      <c r="D487" s="55"/>
      <c r="E487" s="36"/>
      <c r="G487" s="213"/>
      <c r="H487" s="213"/>
    </row>
    <row r="488">
      <c r="B488" s="21" t="s">
        <v>36</v>
      </c>
      <c r="C488" s="35"/>
      <c r="D488" s="64">
        <f>D481+D482+D483</f>
        <v>0</v>
      </c>
      <c r="E488" s="36"/>
      <c r="G488" s="213"/>
      <c r="H488" s="213"/>
    </row>
    <row r="489">
      <c r="C489" s="24"/>
      <c r="D489" s="219"/>
      <c r="E489" s="221"/>
      <c r="G489" s="213"/>
      <c r="H489" s="213"/>
    </row>
    <row r="490">
      <c r="A490" s="252" t="s">
        <v>496</v>
      </c>
      <c r="B490" s="15" t="s">
        <v>10</v>
      </c>
      <c r="C490" s="17" t="s">
        <v>12</v>
      </c>
      <c r="D490" s="17" t="s">
        <v>14</v>
      </c>
      <c r="E490" s="58" t="s">
        <v>15</v>
      </c>
      <c r="G490" s="213"/>
      <c r="H490" s="213"/>
    </row>
    <row r="491">
      <c r="B491" s="21" t="s">
        <v>17</v>
      </c>
      <c r="C491" s="23" t="s">
        <v>217</v>
      </c>
      <c r="D491" s="26">
        <v>0.0</v>
      </c>
      <c r="E491" s="36"/>
      <c r="G491" s="213"/>
      <c r="H491" s="213"/>
    </row>
    <row r="492">
      <c r="B492" s="21" t="s">
        <v>25</v>
      </c>
      <c r="C492" s="39" t="s">
        <v>497</v>
      </c>
      <c r="D492" s="26">
        <v>0.0</v>
      </c>
      <c r="E492" s="36"/>
      <c r="G492" s="213"/>
      <c r="H492" s="213"/>
    </row>
    <row r="493">
      <c r="B493" s="21" t="s">
        <v>27</v>
      </c>
      <c r="C493" s="35"/>
      <c r="D493" s="26">
        <v>0.0</v>
      </c>
      <c r="E493" s="36"/>
      <c r="G493" s="213"/>
      <c r="H493" s="213"/>
    </row>
    <row r="494">
      <c r="B494" s="33" t="s">
        <v>28</v>
      </c>
      <c r="C494" s="23" t="s">
        <v>62</v>
      </c>
      <c r="D494" s="55"/>
      <c r="E494" s="36"/>
      <c r="G494" s="213"/>
      <c r="H494" s="213"/>
    </row>
    <row r="495">
      <c r="B495" s="33" t="s">
        <v>30</v>
      </c>
      <c r="C495" s="23" t="s">
        <v>62</v>
      </c>
      <c r="D495" s="61"/>
      <c r="E495" s="36"/>
      <c r="G495" s="213"/>
      <c r="H495" s="213"/>
    </row>
    <row r="496">
      <c r="B496" s="33" t="s">
        <v>32</v>
      </c>
      <c r="C496" s="23" t="s">
        <v>62</v>
      </c>
      <c r="D496" s="55"/>
      <c r="E496" s="36"/>
      <c r="G496" s="213"/>
      <c r="H496" s="213"/>
    </row>
    <row r="497">
      <c r="B497" s="33" t="s">
        <v>34</v>
      </c>
      <c r="C497" s="23" t="s">
        <v>62</v>
      </c>
      <c r="D497" s="55"/>
      <c r="E497" s="36"/>
      <c r="G497" s="213"/>
      <c r="H497" s="213"/>
    </row>
    <row r="498">
      <c r="B498" s="21" t="s">
        <v>36</v>
      </c>
      <c r="C498" s="35"/>
      <c r="D498" s="64">
        <f>D491+D492+D493</f>
        <v>0</v>
      </c>
      <c r="E498" s="36"/>
      <c r="G498" s="213"/>
      <c r="H498" s="213"/>
    </row>
    <row r="499">
      <c r="C499" s="24"/>
      <c r="D499" s="219"/>
      <c r="E499" s="221"/>
      <c r="G499" s="213"/>
      <c r="H499" s="213"/>
    </row>
    <row r="500">
      <c r="A500" s="252" t="s">
        <v>498</v>
      </c>
      <c r="B500" s="15" t="s">
        <v>10</v>
      </c>
      <c r="C500" s="17" t="s">
        <v>12</v>
      </c>
      <c r="D500" s="17" t="s">
        <v>14</v>
      </c>
      <c r="E500" s="58" t="s">
        <v>15</v>
      </c>
      <c r="G500" s="213"/>
      <c r="H500" s="213"/>
    </row>
    <row r="501">
      <c r="B501" s="21" t="s">
        <v>17</v>
      </c>
      <c r="C501" s="23" t="s">
        <v>499</v>
      </c>
      <c r="D501" s="26">
        <v>1.0</v>
      </c>
      <c r="E501" s="39" t="s">
        <v>500</v>
      </c>
      <c r="G501" s="213"/>
      <c r="H501" s="213"/>
    </row>
    <row r="502">
      <c r="B502" s="21" t="s">
        <v>25</v>
      </c>
      <c r="C502" s="39" t="s">
        <v>501</v>
      </c>
      <c r="D502" s="26">
        <v>1.0</v>
      </c>
      <c r="E502" s="68" t="s">
        <v>500</v>
      </c>
      <c r="G502" s="213"/>
      <c r="H502" s="213"/>
    </row>
    <row r="503">
      <c r="B503" s="21" t="s">
        <v>27</v>
      </c>
      <c r="C503" s="35"/>
      <c r="D503" s="26">
        <v>0.0</v>
      </c>
      <c r="E503" s="36"/>
      <c r="G503" s="213"/>
      <c r="H503" s="213"/>
    </row>
    <row r="504">
      <c r="B504" s="33" t="s">
        <v>28</v>
      </c>
      <c r="C504" s="23" t="s">
        <v>62</v>
      </c>
      <c r="D504" s="55"/>
      <c r="E504" s="36"/>
      <c r="G504" s="213"/>
      <c r="H504" s="213"/>
    </row>
    <row r="505">
      <c r="B505" s="33" t="s">
        <v>30</v>
      </c>
      <c r="C505" s="23" t="s">
        <v>62</v>
      </c>
      <c r="D505" s="61"/>
      <c r="E505" s="36"/>
      <c r="G505" s="213"/>
      <c r="H505" s="213"/>
    </row>
    <row r="506">
      <c r="B506" s="33" t="s">
        <v>32</v>
      </c>
      <c r="C506" s="79" t="s">
        <v>502</v>
      </c>
      <c r="D506" s="55"/>
      <c r="E506" s="39" t="s">
        <v>55</v>
      </c>
      <c r="G506" s="213"/>
      <c r="H506" s="213"/>
    </row>
    <row r="507">
      <c r="B507" s="33" t="s">
        <v>34</v>
      </c>
      <c r="C507" s="23" t="s">
        <v>62</v>
      </c>
      <c r="D507" s="55"/>
      <c r="E507" s="36"/>
      <c r="G507" s="213"/>
      <c r="H507" s="213"/>
    </row>
    <row r="508">
      <c r="B508" s="21" t="s">
        <v>36</v>
      </c>
      <c r="C508" s="35"/>
      <c r="D508" s="64">
        <f>D501+D502+D503</f>
        <v>2</v>
      </c>
      <c r="E508" s="36"/>
      <c r="G508" s="213"/>
      <c r="H508" s="213"/>
    </row>
    <row r="509">
      <c r="C509" s="24"/>
      <c r="D509" s="219"/>
      <c r="E509" s="221"/>
      <c r="G509" s="213"/>
      <c r="H509" s="213"/>
    </row>
    <row r="510">
      <c r="A510" s="252" t="s">
        <v>505</v>
      </c>
      <c r="B510" s="15" t="s">
        <v>10</v>
      </c>
      <c r="C510" s="17" t="s">
        <v>12</v>
      </c>
      <c r="D510" s="17" t="s">
        <v>14</v>
      </c>
      <c r="E510" s="58" t="s">
        <v>15</v>
      </c>
      <c r="G510" s="213"/>
      <c r="H510" s="213"/>
    </row>
    <row r="511">
      <c r="B511" s="21" t="s">
        <v>17</v>
      </c>
      <c r="C511" s="23" t="s">
        <v>499</v>
      </c>
      <c r="D511" s="26">
        <v>1.0</v>
      </c>
      <c r="E511" s="39" t="s">
        <v>500</v>
      </c>
      <c r="G511" s="213"/>
      <c r="H511" s="213"/>
    </row>
    <row r="512">
      <c r="B512" s="21" t="s">
        <v>25</v>
      </c>
      <c r="C512" s="39" t="s">
        <v>508</v>
      </c>
      <c r="D512" s="26">
        <v>1.0</v>
      </c>
      <c r="E512" s="39" t="s">
        <v>500</v>
      </c>
      <c r="G512" s="213"/>
      <c r="H512" s="213"/>
    </row>
    <row r="513">
      <c r="B513" s="21" t="s">
        <v>27</v>
      </c>
      <c r="C513" s="35"/>
      <c r="D513" s="26">
        <v>0.0</v>
      </c>
      <c r="E513" s="36"/>
      <c r="G513" s="213"/>
      <c r="H513" s="213"/>
    </row>
    <row r="514">
      <c r="B514" s="33" t="s">
        <v>28</v>
      </c>
      <c r="C514" s="23" t="s">
        <v>62</v>
      </c>
      <c r="D514" s="55"/>
      <c r="E514" s="36"/>
      <c r="G514" s="213"/>
      <c r="H514" s="213"/>
    </row>
    <row r="515">
      <c r="B515" s="33" t="s">
        <v>30</v>
      </c>
      <c r="C515" s="23" t="s">
        <v>62</v>
      </c>
      <c r="D515" s="61"/>
      <c r="E515" s="36"/>
      <c r="G515" s="213"/>
      <c r="H515" s="213"/>
    </row>
    <row r="516">
      <c r="B516" s="33" t="s">
        <v>32</v>
      </c>
      <c r="C516" s="79" t="s">
        <v>509</v>
      </c>
      <c r="D516" s="55"/>
      <c r="E516" s="39" t="s">
        <v>55</v>
      </c>
      <c r="G516" s="213"/>
      <c r="H516" s="213"/>
    </row>
    <row r="517">
      <c r="B517" s="33" t="s">
        <v>34</v>
      </c>
      <c r="C517" s="23" t="s">
        <v>62</v>
      </c>
      <c r="D517" s="55"/>
      <c r="E517" s="36"/>
      <c r="G517" s="213"/>
      <c r="H517" s="213"/>
    </row>
    <row r="518">
      <c r="B518" s="21" t="s">
        <v>36</v>
      </c>
      <c r="C518" s="35"/>
      <c r="D518" s="64">
        <f>D511+D512+D513</f>
        <v>2</v>
      </c>
      <c r="E518" s="36"/>
      <c r="G518" s="213"/>
      <c r="H518" s="213"/>
    </row>
    <row r="519">
      <c r="C519" s="24"/>
      <c r="D519" s="219"/>
      <c r="E519" s="221"/>
      <c r="G519" s="213"/>
      <c r="H519" s="213"/>
    </row>
    <row r="520">
      <c r="A520" s="5" t="s">
        <v>510</v>
      </c>
      <c r="B520" s="85">
        <f>D529+D539+D549+D559</f>
        <v>0</v>
      </c>
      <c r="C520" s="10"/>
      <c r="D520" s="10"/>
      <c r="E520" s="13"/>
      <c r="G520" s="213"/>
      <c r="H520" s="213"/>
    </row>
    <row r="521">
      <c r="A521" s="270" t="s">
        <v>511</v>
      </c>
      <c r="B521" s="15" t="s">
        <v>10</v>
      </c>
      <c r="C521" s="17" t="s">
        <v>12</v>
      </c>
      <c r="D521" s="17" t="s">
        <v>14</v>
      </c>
      <c r="E521" s="234" t="s">
        <v>15</v>
      </c>
      <c r="F521" s="4"/>
      <c r="G521" s="213"/>
      <c r="H521" s="213"/>
    </row>
    <row r="522">
      <c r="A522" s="24"/>
      <c r="B522" s="21" t="s">
        <v>17</v>
      </c>
      <c r="C522" s="23" t="s">
        <v>182</v>
      </c>
      <c r="D522" s="238">
        <v>0.0</v>
      </c>
      <c r="E522" s="239"/>
      <c r="G522" s="213"/>
      <c r="H522" s="213"/>
    </row>
    <row r="523">
      <c r="A523" s="24"/>
      <c r="B523" s="21" t="s">
        <v>25</v>
      </c>
      <c r="C523" s="30" t="s">
        <v>183</v>
      </c>
      <c r="D523" s="238">
        <v>0.0</v>
      </c>
      <c r="E523" s="239"/>
      <c r="G523" s="213"/>
      <c r="H523" s="213"/>
    </row>
    <row r="524">
      <c r="A524" s="19"/>
      <c r="B524" s="21" t="s">
        <v>27</v>
      </c>
      <c r="C524" s="35"/>
      <c r="D524" s="238">
        <v>0.0</v>
      </c>
      <c r="E524" s="239"/>
      <c r="G524" s="213"/>
      <c r="H524" s="213"/>
    </row>
    <row r="525">
      <c r="A525" s="19"/>
      <c r="B525" s="33" t="s">
        <v>28</v>
      </c>
      <c r="C525" s="35"/>
      <c r="D525" s="241"/>
      <c r="E525" s="239"/>
      <c r="G525" s="213"/>
      <c r="H525" s="213"/>
    </row>
    <row r="526">
      <c r="A526" s="19"/>
      <c r="B526" s="33" t="s">
        <v>30</v>
      </c>
      <c r="C526" s="35"/>
      <c r="D526" s="241"/>
      <c r="E526" s="239"/>
      <c r="G526" s="213"/>
      <c r="H526" s="213"/>
    </row>
    <row r="527">
      <c r="A527" s="19"/>
      <c r="B527" s="33" t="s">
        <v>32</v>
      </c>
      <c r="C527" s="23" t="s">
        <v>513</v>
      </c>
      <c r="D527" s="241"/>
      <c r="E527" s="39" t="s">
        <v>55</v>
      </c>
      <c r="G527" s="213"/>
      <c r="H527" s="213"/>
    </row>
    <row r="528">
      <c r="A528" s="19"/>
      <c r="B528" s="33" t="s">
        <v>34</v>
      </c>
      <c r="C528" s="35"/>
      <c r="D528" s="241"/>
      <c r="E528" s="242"/>
      <c r="G528" s="213"/>
      <c r="H528" s="213"/>
    </row>
    <row r="529">
      <c r="A529" s="19"/>
      <c r="B529" s="21" t="s">
        <v>36</v>
      </c>
      <c r="C529" s="35"/>
      <c r="D529" s="244">
        <f>D522+D523+D524</f>
        <v>0</v>
      </c>
      <c r="E529" s="239"/>
      <c r="G529" s="213"/>
      <c r="H529" s="213"/>
    </row>
    <row r="530">
      <c r="A530" s="252"/>
      <c r="C530" s="24"/>
      <c r="D530" s="219"/>
      <c r="E530" s="221"/>
      <c r="G530" s="213"/>
      <c r="H530" s="213"/>
    </row>
    <row r="531">
      <c r="A531" s="252" t="s">
        <v>516</v>
      </c>
      <c r="B531" s="15" t="s">
        <v>10</v>
      </c>
      <c r="C531" s="17" t="s">
        <v>12</v>
      </c>
      <c r="D531" s="17" t="s">
        <v>14</v>
      </c>
      <c r="E531" s="58" t="s">
        <v>15</v>
      </c>
      <c r="G531" s="213"/>
      <c r="H531" s="213"/>
    </row>
    <row r="532">
      <c r="B532" s="21" t="s">
        <v>17</v>
      </c>
      <c r="C532" s="23" t="s">
        <v>517</v>
      </c>
      <c r="D532" s="26">
        <v>0.0</v>
      </c>
      <c r="E532" s="36"/>
      <c r="G532" s="213"/>
      <c r="H532" s="213"/>
    </row>
    <row r="533">
      <c r="B533" s="21" t="s">
        <v>25</v>
      </c>
      <c r="C533" s="39" t="s">
        <v>518</v>
      </c>
      <c r="D533" s="26">
        <v>0.0</v>
      </c>
      <c r="E533" s="36"/>
      <c r="G533" s="213"/>
      <c r="H533" s="213"/>
    </row>
    <row r="534">
      <c r="B534" s="21" t="s">
        <v>27</v>
      </c>
      <c r="C534" s="35"/>
      <c r="D534" s="26">
        <v>0.0</v>
      </c>
      <c r="E534" s="36"/>
      <c r="G534" s="213"/>
      <c r="H534" s="213"/>
    </row>
    <row r="535">
      <c r="B535" s="33" t="s">
        <v>28</v>
      </c>
      <c r="C535" s="23" t="s">
        <v>62</v>
      </c>
      <c r="D535" s="55"/>
      <c r="E535" s="36"/>
      <c r="G535" s="213"/>
      <c r="H535" s="213"/>
    </row>
    <row r="536">
      <c r="B536" s="33" t="s">
        <v>30</v>
      </c>
      <c r="C536" s="23" t="s">
        <v>62</v>
      </c>
      <c r="D536" s="61"/>
      <c r="E536" s="36"/>
      <c r="G536" s="213"/>
      <c r="H536" s="213"/>
    </row>
    <row r="537">
      <c r="B537" s="33" t="s">
        <v>32</v>
      </c>
      <c r="C537" s="23" t="s">
        <v>62</v>
      </c>
      <c r="D537" s="55"/>
      <c r="E537" s="36"/>
      <c r="G537" s="213"/>
      <c r="H537" s="213"/>
    </row>
    <row r="538">
      <c r="B538" s="33" t="s">
        <v>34</v>
      </c>
      <c r="C538" s="23" t="s">
        <v>62</v>
      </c>
      <c r="D538" s="55"/>
      <c r="E538" s="36"/>
      <c r="G538" s="213"/>
      <c r="H538" s="213"/>
    </row>
    <row r="539">
      <c r="B539" s="21" t="s">
        <v>36</v>
      </c>
      <c r="C539" s="35"/>
      <c r="D539" s="64">
        <f>D532+D533+D534</f>
        <v>0</v>
      </c>
      <c r="E539" s="36"/>
      <c r="G539" s="213"/>
      <c r="H539" s="213"/>
    </row>
    <row r="540">
      <c r="A540" s="270"/>
      <c r="C540" s="24"/>
      <c r="D540" s="219"/>
      <c r="E540" s="221"/>
      <c r="G540" s="213"/>
      <c r="H540" s="213"/>
    </row>
    <row r="541">
      <c r="A541" s="270" t="s">
        <v>519</v>
      </c>
      <c r="B541" s="15" t="s">
        <v>10</v>
      </c>
      <c r="C541" s="17" t="s">
        <v>12</v>
      </c>
      <c r="D541" s="17" t="s">
        <v>14</v>
      </c>
      <c r="E541" s="234" t="s">
        <v>15</v>
      </c>
      <c r="F541" s="4"/>
      <c r="G541" s="213"/>
      <c r="H541" s="213"/>
    </row>
    <row r="542">
      <c r="A542" s="19"/>
      <c r="B542" s="21" t="s">
        <v>17</v>
      </c>
      <c r="C542" s="23" t="s">
        <v>182</v>
      </c>
      <c r="D542" s="238">
        <v>0.0</v>
      </c>
      <c r="E542" s="239"/>
      <c r="G542" s="213"/>
      <c r="H542" s="213"/>
    </row>
    <row r="543">
      <c r="A543" s="19"/>
      <c r="B543" s="21" t="s">
        <v>25</v>
      </c>
      <c r="C543" s="30" t="s">
        <v>183</v>
      </c>
      <c r="D543" s="238">
        <v>0.0</v>
      </c>
      <c r="E543" s="239"/>
      <c r="G543" s="213"/>
      <c r="H543" s="213"/>
    </row>
    <row r="544">
      <c r="A544" s="19"/>
      <c r="B544" s="21" t="s">
        <v>27</v>
      </c>
      <c r="C544" s="284"/>
      <c r="D544" s="238">
        <v>0.0</v>
      </c>
      <c r="E544" s="239"/>
      <c r="G544" s="213"/>
      <c r="H544" s="213"/>
    </row>
    <row r="545">
      <c r="A545" s="19"/>
      <c r="B545" s="33" t="s">
        <v>28</v>
      </c>
      <c r="C545" s="35"/>
      <c r="D545" s="241"/>
      <c r="E545" s="239"/>
      <c r="G545" s="213"/>
      <c r="H545" s="213"/>
    </row>
    <row r="546">
      <c r="A546" s="19"/>
      <c r="B546" s="33" t="s">
        <v>30</v>
      </c>
      <c r="C546" s="35"/>
      <c r="D546" s="241"/>
      <c r="E546" s="239"/>
      <c r="G546" s="213"/>
      <c r="H546" s="213"/>
    </row>
    <row r="547">
      <c r="A547" s="19"/>
      <c r="B547" s="33" t="s">
        <v>32</v>
      </c>
      <c r="C547" s="23" t="s">
        <v>521</v>
      </c>
      <c r="D547" s="241"/>
      <c r="E547" s="39" t="s">
        <v>55</v>
      </c>
      <c r="G547" s="213"/>
      <c r="H547" s="213"/>
    </row>
    <row r="548">
      <c r="A548" s="19"/>
      <c r="B548" s="33" t="s">
        <v>34</v>
      </c>
      <c r="C548" s="35"/>
      <c r="D548" s="241"/>
      <c r="E548" s="242"/>
      <c r="G548" s="213"/>
      <c r="H548" s="213"/>
    </row>
    <row r="549">
      <c r="A549" s="19"/>
      <c r="B549" s="21" t="s">
        <v>36</v>
      </c>
      <c r="C549" s="35"/>
      <c r="D549" s="244">
        <f>D542+D543+D544</f>
        <v>0</v>
      </c>
      <c r="E549" s="239"/>
    </row>
    <row r="550">
      <c r="A550" s="19"/>
      <c r="C550" s="24"/>
      <c r="D550" s="219"/>
      <c r="E550" s="221"/>
    </row>
    <row r="551">
      <c r="A551" s="270" t="s">
        <v>523</v>
      </c>
      <c r="B551" s="15" t="s">
        <v>10</v>
      </c>
      <c r="C551" s="17" t="s">
        <v>12</v>
      </c>
      <c r="D551" s="17" t="s">
        <v>14</v>
      </c>
      <c r="E551" s="234" t="s">
        <v>15</v>
      </c>
      <c r="F551" s="4"/>
    </row>
    <row r="552">
      <c r="A552" s="19"/>
      <c r="B552" s="21" t="s">
        <v>17</v>
      </c>
      <c r="C552" s="23" t="s">
        <v>182</v>
      </c>
      <c r="D552" s="238">
        <v>0.0</v>
      </c>
      <c r="E552" s="239"/>
    </row>
    <row r="553">
      <c r="A553" s="19"/>
      <c r="B553" s="21" t="s">
        <v>25</v>
      </c>
      <c r="C553" s="30" t="s">
        <v>183</v>
      </c>
      <c r="D553" s="238">
        <v>0.0</v>
      </c>
      <c r="E553" s="239"/>
    </row>
    <row r="554">
      <c r="A554" s="19"/>
      <c r="B554" s="21" t="s">
        <v>27</v>
      </c>
      <c r="C554" s="35"/>
      <c r="D554" s="238">
        <v>0.0</v>
      </c>
      <c r="E554" s="239"/>
    </row>
    <row r="555">
      <c r="A555" s="19"/>
      <c r="B555" s="33" t="s">
        <v>28</v>
      </c>
      <c r="C555" s="35"/>
      <c r="D555" s="241"/>
      <c r="E555" s="239"/>
    </row>
    <row r="556">
      <c r="A556" s="19"/>
      <c r="B556" s="33" t="s">
        <v>30</v>
      </c>
      <c r="C556" s="35"/>
      <c r="D556" s="241"/>
      <c r="E556" s="239"/>
    </row>
    <row r="557">
      <c r="A557" s="19"/>
      <c r="B557" s="33" t="s">
        <v>32</v>
      </c>
      <c r="C557" s="35"/>
      <c r="D557" s="241"/>
      <c r="E557" s="239"/>
    </row>
    <row r="558">
      <c r="A558" s="19"/>
      <c r="B558" s="33" t="s">
        <v>34</v>
      </c>
      <c r="C558" s="35"/>
      <c r="D558" s="241"/>
      <c r="E558" s="242"/>
    </row>
    <row r="559">
      <c r="A559" s="19"/>
      <c r="B559" s="285" t="s">
        <v>36</v>
      </c>
      <c r="C559" s="35"/>
      <c r="D559" s="286">
        <f>D552+D553+D554</f>
        <v>0</v>
      </c>
      <c r="E559" s="287"/>
    </row>
    <row r="560">
      <c r="A560" s="252"/>
      <c r="B560" s="288"/>
      <c r="C560" s="289"/>
      <c r="D560" s="290"/>
      <c r="E560" s="291"/>
      <c r="F560" s="213"/>
      <c r="G560" s="213"/>
      <c r="H560" s="213"/>
      <c r="I560" s="213"/>
      <c r="J560" s="213"/>
      <c r="K560" s="213"/>
      <c r="L560" s="213"/>
      <c r="M560" s="213"/>
      <c r="N560" s="213"/>
      <c r="O560" s="213"/>
      <c r="P560" s="213"/>
      <c r="Q560" s="213"/>
      <c r="R560" s="213"/>
      <c r="S560" s="213"/>
      <c r="T560" s="213"/>
      <c r="U560" s="213"/>
      <c r="V560" s="213"/>
      <c r="W560" s="213"/>
      <c r="X560" s="213"/>
      <c r="Y560" s="213"/>
      <c r="Z560" s="213"/>
    </row>
    <row r="561">
      <c r="A561" s="252" t="s">
        <v>525</v>
      </c>
      <c r="B561" s="263" t="s">
        <v>10</v>
      </c>
      <c r="C561" s="17" t="s">
        <v>12</v>
      </c>
      <c r="D561" s="264" t="s">
        <v>14</v>
      </c>
      <c r="E561" s="265" t="s">
        <v>15</v>
      </c>
      <c r="G561" s="213"/>
      <c r="H561" s="213"/>
    </row>
    <row r="562">
      <c r="B562" s="21" t="s">
        <v>17</v>
      </c>
      <c r="C562" s="23" t="s">
        <v>182</v>
      </c>
      <c r="D562" s="26">
        <v>0.0</v>
      </c>
      <c r="E562" s="39" t="s">
        <v>527</v>
      </c>
      <c r="G562" s="213"/>
      <c r="H562" s="213"/>
    </row>
    <row r="563">
      <c r="A563" s="4"/>
      <c r="B563" s="21" t="s">
        <v>25</v>
      </c>
      <c r="C563" s="39" t="s">
        <v>528</v>
      </c>
      <c r="D563" s="26">
        <v>0.0</v>
      </c>
      <c r="E563" s="39"/>
      <c r="G563" s="213"/>
      <c r="H563" s="213"/>
    </row>
    <row r="564">
      <c r="B564" s="21" t="s">
        <v>27</v>
      </c>
      <c r="C564" s="35"/>
      <c r="D564" s="26">
        <v>0.0</v>
      </c>
      <c r="E564" s="36"/>
      <c r="G564" s="213"/>
      <c r="H564" s="213"/>
    </row>
    <row r="565">
      <c r="B565" s="33" t="s">
        <v>28</v>
      </c>
      <c r="C565" s="35"/>
      <c r="D565" s="55"/>
      <c r="E565" s="36"/>
      <c r="G565" s="213"/>
      <c r="H565" s="213"/>
    </row>
    <row r="566">
      <c r="B566" s="33" t="s">
        <v>30</v>
      </c>
      <c r="C566" s="35"/>
      <c r="D566" s="61"/>
      <c r="E566" s="36"/>
      <c r="G566" s="213"/>
      <c r="H566" s="213"/>
    </row>
    <row r="567">
      <c r="B567" s="33" t="s">
        <v>32</v>
      </c>
      <c r="C567" s="23" t="s">
        <v>529</v>
      </c>
      <c r="D567" s="55"/>
      <c r="E567" s="39" t="s">
        <v>55</v>
      </c>
      <c r="G567" s="213"/>
      <c r="H567" s="213"/>
    </row>
    <row r="568">
      <c r="B568" s="33" t="s">
        <v>34</v>
      </c>
      <c r="C568" s="23" t="s">
        <v>530</v>
      </c>
      <c r="D568" s="55"/>
      <c r="E568" s="36"/>
      <c r="G568" s="213"/>
      <c r="H568" s="213"/>
    </row>
    <row r="569">
      <c r="B569" s="21" t="s">
        <v>36</v>
      </c>
      <c r="C569" s="35"/>
      <c r="D569" s="64">
        <f>D562+D563+D564</f>
        <v>0</v>
      </c>
      <c r="E569" s="36"/>
      <c r="G569" s="213"/>
      <c r="H569" s="213"/>
    </row>
    <row r="570">
      <c r="A570" s="252"/>
      <c r="C570" s="24"/>
      <c r="D570" s="219"/>
      <c r="E570" s="221"/>
      <c r="G570" s="213"/>
      <c r="H570" s="213"/>
    </row>
    <row r="571">
      <c r="A571" s="252" t="s">
        <v>531</v>
      </c>
      <c r="B571" s="15" t="s">
        <v>10</v>
      </c>
      <c r="C571" s="17" t="s">
        <v>12</v>
      </c>
      <c r="D571" s="17" t="s">
        <v>14</v>
      </c>
      <c r="E571" s="58" t="s">
        <v>15</v>
      </c>
      <c r="G571" s="213"/>
      <c r="H571" s="213"/>
    </row>
    <row r="572">
      <c r="B572" s="21" t="s">
        <v>17</v>
      </c>
      <c r="C572" s="23" t="s">
        <v>182</v>
      </c>
      <c r="D572" s="26">
        <v>0.0</v>
      </c>
      <c r="E572" s="39" t="s">
        <v>532</v>
      </c>
      <c r="G572" s="213"/>
      <c r="H572" s="213"/>
    </row>
    <row r="573">
      <c r="B573" s="21" t="s">
        <v>25</v>
      </c>
      <c r="C573" s="39" t="s">
        <v>533</v>
      </c>
      <c r="D573" s="26">
        <v>0.0</v>
      </c>
      <c r="E573" s="36"/>
      <c r="G573" s="213"/>
      <c r="H573" s="213"/>
    </row>
    <row r="574">
      <c r="B574" s="21" t="s">
        <v>27</v>
      </c>
      <c r="C574" s="35"/>
      <c r="D574" s="26">
        <v>0.0</v>
      </c>
      <c r="E574" s="36"/>
      <c r="G574" s="213"/>
      <c r="H574" s="213"/>
    </row>
    <row r="575">
      <c r="B575" s="33" t="s">
        <v>28</v>
      </c>
      <c r="C575" s="23" t="s">
        <v>62</v>
      </c>
      <c r="D575" s="55"/>
      <c r="E575" s="36"/>
      <c r="G575" s="213"/>
      <c r="H575" s="213"/>
    </row>
    <row r="576">
      <c r="B576" s="33" t="s">
        <v>30</v>
      </c>
      <c r="C576" s="23" t="s">
        <v>62</v>
      </c>
      <c r="D576" s="61"/>
      <c r="E576" s="36"/>
      <c r="G576" s="213"/>
      <c r="H576" s="213"/>
    </row>
    <row r="577">
      <c r="B577" s="33" t="s">
        <v>32</v>
      </c>
      <c r="C577" s="23" t="s">
        <v>529</v>
      </c>
      <c r="D577" s="55"/>
      <c r="E577" s="39" t="s">
        <v>55</v>
      </c>
      <c r="G577" s="213"/>
      <c r="H577" s="213"/>
    </row>
    <row r="578">
      <c r="B578" s="33" t="s">
        <v>34</v>
      </c>
      <c r="C578" s="23" t="s">
        <v>534</v>
      </c>
      <c r="D578" s="55"/>
      <c r="E578" s="39" t="s">
        <v>535</v>
      </c>
      <c r="G578" s="213"/>
      <c r="H578" s="213"/>
    </row>
    <row r="579">
      <c r="B579" s="21" t="s">
        <v>36</v>
      </c>
      <c r="C579" s="35"/>
      <c r="D579" s="64">
        <f>D572+D573+D574</f>
        <v>0</v>
      </c>
      <c r="E579" s="36"/>
      <c r="G579" s="213"/>
      <c r="H579" s="213"/>
    </row>
    <row r="580">
      <c r="A580" s="19"/>
      <c r="C580" s="24"/>
      <c r="D580" s="219"/>
      <c r="E580" s="221"/>
    </row>
    <row r="581">
      <c r="A581" s="252" t="s">
        <v>536</v>
      </c>
      <c r="B581" s="15" t="s">
        <v>10</v>
      </c>
      <c r="C581" s="17" t="s">
        <v>12</v>
      </c>
      <c r="D581" s="17" t="s">
        <v>14</v>
      </c>
      <c r="E581" s="58" t="s">
        <v>15</v>
      </c>
      <c r="G581" s="213"/>
      <c r="H581" s="213"/>
    </row>
    <row r="582">
      <c r="B582" s="21" t="s">
        <v>17</v>
      </c>
      <c r="C582" s="23" t="s">
        <v>182</v>
      </c>
      <c r="D582" s="26">
        <v>0.0</v>
      </c>
      <c r="E582" s="36"/>
      <c r="G582" s="213"/>
      <c r="H582" s="213"/>
    </row>
    <row r="583">
      <c r="B583" s="21" t="s">
        <v>25</v>
      </c>
      <c r="C583" s="39" t="s">
        <v>537</v>
      </c>
      <c r="D583" s="26">
        <v>0.0</v>
      </c>
      <c r="E583" s="36"/>
      <c r="G583" s="213"/>
      <c r="H583" s="213"/>
    </row>
    <row r="584">
      <c r="B584" s="21" t="s">
        <v>27</v>
      </c>
      <c r="C584" s="35"/>
      <c r="D584" s="26">
        <v>0.0</v>
      </c>
      <c r="E584" s="36"/>
      <c r="G584" s="213"/>
      <c r="H584" s="213"/>
    </row>
    <row r="585">
      <c r="B585" s="33" t="s">
        <v>28</v>
      </c>
      <c r="C585" s="23" t="s">
        <v>62</v>
      </c>
      <c r="D585" s="55"/>
      <c r="E585" s="36"/>
      <c r="G585" s="213"/>
      <c r="H585" s="213"/>
    </row>
    <row r="586">
      <c r="B586" s="33" t="s">
        <v>30</v>
      </c>
      <c r="C586" s="23" t="s">
        <v>539</v>
      </c>
      <c r="D586" s="61"/>
      <c r="E586" s="39" t="s">
        <v>540</v>
      </c>
      <c r="G586" s="213"/>
      <c r="H586" s="213"/>
    </row>
    <row r="587">
      <c r="B587" s="33" t="s">
        <v>32</v>
      </c>
      <c r="C587" s="23" t="s">
        <v>541</v>
      </c>
      <c r="D587" s="55"/>
      <c r="E587" s="39" t="s">
        <v>55</v>
      </c>
      <c r="G587" s="213"/>
      <c r="H587" s="213"/>
    </row>
    <row r="588">
      <c r="B588" s="33" t="s">
        <v>34</v>
      </c>
      <c r="C588" s="23" t="s">
        <v>62</v>
      </c>
      <c r="D588" s="55"/>
      <c r="E588" s="36"/>
      <c r="G588" s="213"/>
      <c r="H588" s="213"/>
    </row>
    <row r="589">
      <c r="B589" s="21" t="s">
        <v>36</v>
      </c>
      <c r="C589" s="35"/>
      <c r="D589" s="64">
        <f>D582+D583+D584</f>
        <v>0</v>
      </c>
      <c r="E589" s="36"/>
      <c r="G589" s="213"/>
      <c r="H589" s="213"/>
    </row>
    <row r="590">
      <c r="A590" s="19"/>
      <c r="C590" s="24"/>
      <c r="D590" s="219"/>
      <c r="E590" s="221"/>
    </row>
    <row r="591">
      <c r="A591" s="252" t="s">
        <v>543</v>
      </c>
      <c r="B591" s="15" t="s">
        <v>10</v>
      </c>
      <c r="C591" s="17" t="s">
        <v>12</v>
      </c>
      <c r="D591" s="17" t="s">
        <v>14</v>
      </c>
      <c r="E591" s="58" t="s">
        <v>15</v>
      </c>
      <c r="G591" s="213"/>
      <c r="H591" s="213"/>
    </row>
    <row r="592">
      <c r="B592" s="21" t="s">
        <v>17</v>
      </c>
      <c r="C592" s="23" t="s">
        <v>182</v>
      </c>
      <c r="D592" s="26">
        <v>0.0</v>
      </c>
      <c r="E592" s="39" t="s">
        <v>544</v>
      </c>
      <c r="G592" s="213"/>
      <c r="H592" s="213"/>
    </row>
    <row r="593">
      <c r="B593" s="21" t="s">
        <v>25</v>
      </c>
      <c r="C593" s="39" t="s">
        <v>545</v>
      </c>
      <c r="D593" s="26">
        <v>0.0</v>
      </c>
      <c r="E593" s="36"/>
      <c r="G593" s="213"/>
      <c r="H593" s="213"/>
    </row>
    <row r="594">
      <c r="B594" s="21" t="s">
        <v>27</v>
      </c>
      <c r="C594" s="35"/>
      <c r="D594" s="26">
        <v>0.0</v>
      </c>
      <c r="E594" s="36"/>
      <c r="G594" s="213"/>
      <c r="H594" s="213"/>
    </row>
    <row r="595">
      <c r="B595" s="33" t="s">
        <v>28</v>
      </c>
      <c r="C595" s="23" t="s">
        <v>62</v>
      </c>
      <c r="D595" s="55"/>
      <c r="E595" s="36"/>
      <c r="G595" s="213"/>
      <c r="H595" s="213"/>
    </row>
    <row r="596">
      <c r="B596" s="33" t="s">
        <v>30</v>
      </c>
      <c r="C596" s="23" t="s">
        <v>546</v>
      </c>
      <c r="D596" s="61"/>
      <c r="E596" s="39" t="s">
        <v>540</v>
      </c>
      <c r="G596" s="213"/>
      <c r="H596" s="213"/>
    </row>
    <row r="597">
      <c r="B597" s="33" t="s">
        <v>32</v>
      </c>
      <c r="C597" s="79" t="s">
        <v>547</v>
      </c>
      <c r="D597" s="55"/>
      <c r="E597" s="39" t="s">
        <v>548</v>
      </c>
      <c r="G597" s="213"/>
      <c r="H597" s="213"/>
    </row>
    <row r="598">
      <c r="B598" s="33" t="s">
        <v>34</v>
      </c>
      <c r="C598" s="23" t="s">
        <v>549</v>
      </c>
      <c r="D598" s="55"/>
      <c r="E598" s="36"/>
      <c r="G598" s="213"/>
      <c r="H598" s="213"/>
    </row>
    <row r="599">
      <c r="B599" s="21" t="s">
        <v>36</v>
      </c>
      <c r="C599" s="35"/>
      <c r="D599" s="64">
        <f>D592+D593+D594</f>
        <v>0</v>
      </c>
      <c r="E599" s="36"/>
      <c r="G599" s="213"/>
      <c r="H599" s="213"/>
    </row>
    <row r="600">
      <c r="A600" s="19"/>
      <c r="C600" s="24"/>
      <c r="D600" s="219"/>
      <c r="E600" s="221"/>
    </row>
    <row r="601">
      <c r="A601" s="252" t="s">
        <v>552</v>
      </c>
      <c r="B601" s="15" t="s">
        <v>10</v>
      </c>
      <c r="C601" s="17" t="s">
        <v>12</v>
      </c>
      <c r="D601" s="17" t="s">
        <v>14</v>
      </c>
      <c r="E601" s="58" t="s">
        <v>15</v>
      </c>
      <c r="G601" s="213"/>
      <c r="H601" s="213"/>
    </row>
    <row r="602">
      <c r="B602" s="21" t="s">
        <v>17</v>
      </c>
      <c r="C602" s="23" t="s">
        <v>182</v>
      </c>
      <c r="D602" s="26">
        <v>0.0</v>
      </c>
      <c r="E602" s="39" t="s">
        <v>544</v>
      </c>
      <c r="G602" s="213"/>
      <c r="H602" s="213"/>
    </row>
    <row r="603">
      <c r="B603" s="21" t="s">
        <v>25</v>
      </c>
      <c r="C603" s="39" t="s">
        <v>553</v>
      </c>
      <c r="D603" s="26">
        <v>0.0</v>
      </c>
      <c r="E603" s="36"/>
      <c r="G603" s="213"/>
      <c r="H603" s="213"/>
    </row>
    <row r="604">
      <c r="B604" s="21" t="s">
        <v>27</v>
      </c>
      <c r="C604" s="35"/>
      <c r="D604" s="26">
        <v>0.0</v>
      </c>
      <c r="E604" s="36"/>
      <c r="G604" s="213"/>
      <c r="H604" s="213"/>
    </row>
    <row r="605">
      <c r="B605" s="33" t="s">
        <v>28</v>
      </c>
      <c r="C605" s="23" t="s">
        <v>62</v>
      </c>
      <c r="D605" s="55"/>
      <c r="E605" s="36"/>
      <c r="G605" s="213"/>
      <c r="H605" s="213"/>
    </row>
    <row r="606">
      <c r="B606" s="33" t="s">
        <v>30</v>
      </c>
      <c r="C606" s="23" t="s">
        <v>62</v>
      </c>
      <c r="D606" s="61"/>
      <c r="E606" s="36"/>
      <c r="G606" s="213"/>
      <c r="H606" s="213"/>
    </row>
    <row r="607">
      <c r="B607" s="33" t="s">
        <v>32</v>
      </c>
      <c r="C607" s="23" t="s">
        <v>554</v>
      </c>
      <c r="D607" s="55"/>
      <c r="E607" s="39" t="s">
        <v>55</v>
      </c>
      <c r="G607" s="213"/>
      <c r="H607" s="213"/>
    </row>
    <row r="608">
      <c r="B608" s="33" t="s">
        <v>34</v>
      </c>
      <c r="C608" s="23" t="s">
        <v>62</v>
      </c>
      <c r="D608" s="55"/>
      <c r="E608" s="36"/>
      <c r="G608" s="213"/>
      <c r="H608" s="213"/>
    </row>
    <row r="609">
      <c r="B609" s="21" t="s">
        <v>36</v>
      </c>
      <c r="C609" s="35"/>
      <c r="D609" s="64">
        <f>D602+D603+D604</f>
        <v>0</v>
      </c>
      <c r="E609" s="36"/>
      <c r="G609" s="213"/>
      <c r="H609" s="213"/>
    </row>
    <row r="610">
      <c r="A610" s="19"/>
      <c r="C610" s="24"/>
      <c r="D610" s="219"/>
      <c r="E610" s="221"/>
    </row>
    <row r="611">
      <c r="A611" s="19"/>
      <c r="C611" s="24"/>
      <c r="D611" s="219"/>
      <c r="E611" s="221"/>
    </row>
    <row r="612">
      <c r="A612" s="5" t="s">
        <v>556</v>
      </c>
      <c r="B612" s="85">
        <f>D621+D631+D641</f>
        <v>8</v>
      </c>
      <c r="C612" s="10"/>
      <c r="D612" s="10"/>
      <c r="E612" s="13"/>
    </row>
    <row r="613">
      <c r="A613" s="270" t="s">
        <v>557</v>
      </c>
      <c r="B613" s="15" t="s">
        <v>10</v>
      </c>
      <c r="C613" s="17" t="s">
        <v>12</v>
      </c>
      <c r="D613" s="17" t="s">
        <v>14</v>
      </c>
      <c r="E613" s="234" t="s">
        <v>15</v>
      </c>
      <c r="F613" s="4" t="s">
        <v>38</v>
      </c>
    </row>
    <row r="614">
      <c r="A614" s="24"/>
      <c r="B614" s="21" t="s">
        <v>17</v>
      </c>
      <c r="C614" s="23" t="s">
        <v>558</v>
      </c>
      <c r="D614" s="293">
        <v>1.0</v>
      </c>
      <c r="E614" s="140" t="s">
        <v>560</v>
      </c>
    </row>
    <row r="615">
      <c r="A615" s="24"/>
      <c r="B615" s="21" t="s">
        <v>25</v>
      </c>
      <c r="C615" s="30" t="s">
        <v>183</v>
      </c>
      <c r="D615" s="238">
        <v>0.0</v>
      </c>
      <c r="E615" s="294"/>
    </row>
    <row r="616">
      <c r="A616" s="19"/>
      <c r="B616" s="21" t="s">
        <v>27</v>
      </c>
      <c r="C616" s="35"/>
      <c r="D616" s="238">
        <v>1.0</v>
      </c>
      <c r="E616" s="239"/>
    </row>
    <row r="617">
      <c r="A617" s="19"/>
      <c r="B617" s="33" t="s">
        <v>28</v>
      </c>
      <c r="C617" s="35"/>
      <c r="D617" s="241"/>
      <c r="E617" s="239"/>
    </row>
    <row r="618">
      <c r="A618" s="19"/>
      <c r="B618" s="33" t="s">
        <v>30</v>
      </c>
      <c r="C618" s="35"/>
      <c r="D618" s="241"/>
      <c r="E618" s="239"/>
    </row>
    <row r="619">
      <c r="A619" s="19"/>
      <c r="B619" s="33" t="s">
        <v>32</v>
      </c>
      <c r="C619" s="23" t="s">
        <v>562</v>
      </c>
      <c r="D619" s="241"/>
      <c r="E619" s="39" t="s">
        <v>55</v>
      </c>
    </row>
    <row r="620">
      <c r="A620" s="19"/>
      <c r="B620" s="33" t="s">
        <v>34</v>
      </c>
      <c r="C620" s="23" t="s">
        <v>563</v>
      </c>
      <c r="D620" s="241"/>
      <c r="E620" s="242"/>
    </row>
    <row r="621">
      <c r="A621" s="19"/>
      <c r="B621" s="21" t="s">
        <v>36</v>
      </c>
      <c r="C621" s="35"/>
      <c r="D621" s="244">
        <f>D614+D615+D616</f>
        <v>2</v>
      </c>
      <c r="E621" s="239"/>
    </row>
    <row r="622">
      <c r="A622" s="19"/>
      <c r="C622" s="24"/>
      <c r="D622" s="219"/>
      <c r="E622" s="221"/>
    </row>
    <row r="623">
      <c r="A623" s="270" t="s">
        <v>564</v>
      </c>
      <c r="B623" s="15" t="s">
        <v>10</v>
      </c>
      <c r="C623" s="17" t="s">
        <v>12</v>
      </c>
      <c r="D623" s="17" t="s">
        <v>14</v>
      </c>
      <c r="E623" s="234" t="s">
        <v>15</v>
      </c>
    </row>
    <row r="624">
      <c r="A624" s="19"/>
      <c r="B624" s="21" t="s">
        <v>17</v>
      </c>
      <c r="C624" s="79" t="s">
        <v>565</v>
      </c>
      <c r="D624" s="293">
        <v>2.0</v>
      </c>
      <c r="E624" s="140" t="s">
        <v>566</v>
      </c>
      <c r="F624" s="295"/>
    </row>
    <row r="625">
      <c r="A625" s="1"/>
      <c r="B625" s="21" t="s">
        <v>25</v>
      </c>
      <c r="C625" s="30" t="s">
        <v>567</v>
      </c>
      <c r="D625" s="296">
        <v>2.0</v>
      </c>
      <c r="E625" s="248" t="s">
        <v>568</v>
      </c>
    </row>
    <row r="626">
      <c r="A626" s="19"/>
      <c r="B626" s="21" t="s">
        <v>27</v>
      </c>
      <c r="C626" s="35"/>
      <c r="D626" s="238">
        <v>1.0</v>
      </c>
      <c r="E626" s="239"/>
    </row>
    <row r="627">
      <c r="A627" s="19"/>
      <c r="B627" s="33" t="s">
        <v>28</v>
      </c>
      <c r="C627" s="35"/>
      <c r="D627" s="241"/>
      <c r="E627" s="239"/>
    </row>
    <row r="628">
      <c r="A628" s="19"/>
      <c r="B628" s="33" t="s">
        <v>30</v>
      </c>
      <c r="C628" s="35"/>
      <c r="D628" s="241"/>
      <c r="E628" s="239"/>
    </row>
    <row r="629">
      <c r="A629" s="19"/>
      <c r="B629" s="33" t="s">
        <v>32</v>
      </c>
      <c r="C629" s="23" t="s">
        <v>569</v>
      </c>
      <c r="D629" s="241"/>
      <c r="E629" s="39" t="s">
        <v>55</v>
      </c>
    </row>
    <row r="630">
      <c r="A630" s="19"/>
      <c r="B630" s="33" t="s">
        <v>34</v>
      </c>
      <c r="C630" s="23" t="s">
        <v>563</v>
      </c>
      <c r="D630" s="241"/>
      <c r="E630" s="242"/>
    </row>
    <row r="631">
      <c r="A631" s="19"/>
      <c r="B631" s="21" t="s">
        <v>36</v>
      </c>
      <c r="C631" s="35"/>
      <c r="D631" s="244">
        <f>D624+D625+D626</f>
        <v>5</v>
      </c>
      <c r="E631" s="239"/>
    </row>
    <row r="632">
      <c r="A632" s="19"/>
      <c r="C632" s="24"/>
      <c r="D632" s="219"/>
      <c r="E632" s="221"/>
    </row>
    <row r="633">
      <c r="A633" s="270" t="s">
        <v>570</v>
      </c>
      <c r="B633" s="15" t="s">
        <v>10</v>
      </c>
      <c r="C633" s="17" t="s">
        <v>12</v>
      </c>
      <c r="D633" s="17" t="s">
        <v>14</v>
      </c>
      <c r="E633" s="234" t="s">
        <v>15</v>
      </c>
      <c r="F633" s="4" t="s">
        <v>38</v>
      </c>
    </row>
    <row r="634">
      <c r="A634" s="19"/>
      <c r="B634" s="21" t="s">
        <v>17</v>
      </c>
      <c r="C634" s="23" t="s">
        <v>571</v>
      </c>
      <c r="D634" s="238">
        <v>1.0</v>
      </c>
      <c r="E634" s="239"/>
    </row>
    <row r="635">
      <c r="A635" s="19"/>
      <c r="B635" s="21" t="s">
        <v>25</v>
      </c>
      <c r="C635" s="30" t="s">
        <v>572</v>
      </c>
      <c r="D635" s="272">
        <v>0.0</v>
      </c>
      <c r="E635" s="239"/>
    </row>
    <row r="636">
      <c r="A636" s="19"/>
      <c r="B636" s="21" t="s">
        <v>27</v>
      </c>
      <c r="C636" s="35"/>
      <c r="D636" s="238">
        <v>0.0</v>
      </c>
      <c r="E636" s="239"/>
    </row>
    <row r="637">
      <c r="A637" s="19"/>
      <c r="B637" s="33" t="s">
        <v>28</v>
      </c>
      <c r="C637" s="35"/>
      <c r="D637" s="241"/>
      <c r="E637" s="239"/>
    </row>
    <row r="638">
      <c r="A638" s="19"/>
      <c r="B638" s="33" t="s">
        <v>30</v>
      </c>
      <c r="C638" s="35"/>
      <c r="D638" s="241"/>
      <c r="E638" s="239"/>
    </row>
    <row r="639">
      <c r="A639" s="19"/>
      <c r="B639" s="33" t="s">
        <v>32</v>
      </c>
      <c r="C639" s="23" t="s">
        <v>573</v>
      </c>
      <c r="D639" s="241"/>
      <c r="E639" s="39" t="s">
        <v>574</v>
      </c>
    </row>
    <row r="640">
      <c r="A640" s="19"/>
      <c r="B640" s="33" t="s">
        <v>34</v>
      </c>
      <c r="C640" s="35"/>
      <c r="D640" s="241"/>
      <c r="E640" s="242"/>
    </row>
    <row r="641">
      <c r="A641" s="19"/>
      <c r="B641" s="21" t="s">
        <v>36</v>
      </c>
      <c r="C641" s="35"/>
      <c r="D641" s="244">
        <f>D634+D635+D636</f>
        <v>1</v>
      </c>
      <c r="E641" s="239"/>
    </row>
    <row r="642">
      <c r="A642" s="19"/>
      <c r="C642" s="24"/>
      <c r="D642" s="219"/>
      <c r="E642" s="221"/>
    </row>
    <row r="643">
      <c r="A643" s="252" t="s">
        <v>575</v>
      </c>
      <c r="B643" s="15" t="s">
        <v>10</v>
      </c>
      <c r="C643" s="17" t="s">
        <v>12</v>
      </c>
      <c r="D643" s="17" t="s">
        <v>14</v>
      </c>
      <c r="E643" s="58" t="s">
        <v>15</v>
      </c>
      <c r="G643" s="213"/>
      <c r="H643" s="213"/>
    </row>
    <row r="644">
      <c r="B644" s="21" t="s">
        <v>17</v>
      </c>
      <c r="C644" s="39" t="s">
        <v>576</v>
      </c>
      <c r="D644" s="26">
        <v>1.0</v>
      </c>
      <c r="E644" s="36"/>
      <c r="G644" s="213"/>
      <c r="H644" s="213"/>
    </row>
    <row r="645">
      <c r="B645" s="21" t="s">
        <v>25</v>
      </c>
      <c r="C645" s="39" t="s">
        <v>577</v>
      </c>
      <c r="D645" s="26">
        <v>0.0</v>
      </c>
      <c r="E645" s="30" t="s">
        <v>572</v>
      </c>
      <c r="G645" s="213"/>
      <c r="H645" s="213"/>
    </row>
    <row r="646">
      <c r="B646" s="21" t="s">
        <v>27</v>
      </c>
      <c r="C646" s="35"/>
      <c r="D646" s="26">
        <v>1.0</v>
      </c>
      <c r="E646" s="36"/>
      <c r="G646" s="213"/>
      <c r="H646" s="213"/>
    </row>
    <row r="647">
      <c r="B647" s="33" t="s">
        <v>28</v>
      </c>
      <c r="C647" s="23" t="s">
        <v>62</v>
      </c>
      <c r="D647" s="61"/>
      <c r="E647" s="36"/>
      <c r="G647" s="213"/>
      <c r="H647" s="213"/>
    </row>
    <row r="648">
      <c r="B648" s="33" t="s">
        <v>30</v>
      </c>
      <c r="C648" s="23" t="s">
        <v>578</v>
      </c>
      <c r="D648" s="61"/>
      <c r="E648" s="39" t="s">
        <v>579</v>
      </c>
      <c r="G648" s="213"/>
      <c r="H648" s="213"/>
    </row>
    <row r="649">
      <c r="B649" s="33" t="s">
        <v>32</v>
      </c>
      <c r="C649" s="23" t="s">
        <v>580</v>
      </c>
      <c r="D649" s="55"/>
      <c r="E649" s="39" t="s">
        <v>581</v>
      </c>
      <c r="G649" s="213"/>
      <c r="H649" s="213"/>
    </row>
    <row r="650">
      <c r="B650" s="33" t="s">
        <v>34</v>
      </c>
      <c r="C650" s="23" t="s">
        <v>582</v>
      </c>
      <c r="D650" s="55"/>
      <c r="E650" s="39" t="s">
        <v>583</v>
      </c>
      <c r="G650" s="213"/>
      <c r="H650" s="213"/>
    </row>
    <row r="651">
      <c r="B651" s="21" t="s">
        <v>36</v>
      </c>
      <c r="C651" s="35"/>
      <c r="D651" s="64">
        <f>D644+D645+D646</f>
        <v>2</v>
      </c>
      <c r="E651" s="36"/>
      <c r="G651" s="213"/>
      <c r="H651" s="213"/>
    </row>
    <row r="652">
      <c r="A652" s="19"/>
      <c r="C652" s="24"/>
      <c r="D652" s="219"/>
      <c r="E652" s="221"/>
    </row>
    <row r="653">
      <c r="A653" s="252" t="s">
        <v>585</v>
      </c>
      <c r="B653" s="15" t="s">
        <v>10</v>
      </c>
      <c r="C653" s="17" t="s">
        <v>12</v>
      </c>
      <c r="D653" s="17" t="s">
        <v>14</v>
      </c>
      <c r="E653" s="58" t="s">
        <v>15</v>
      </c>
      <c r="G653" s="213"/>
      <c r="H653" s="213"/>
    </row>
    <row r="654">
      <c r="A654" s="4" t="s">
        <v>66</v>
      </c>
      <c r="B654" s="21" t="s">
        <v>17</v>
      </c>
      <c r="C654" s="23" t="s">
        <v>576</v>
      </c>
      <c r="D654" s="26">
        <v>1.0</v>
      </c>
      <c r="E654" s="39" t="s">
        <v>586</v>
      </c>
      <c r="G654" s="213"/>
      <c r="H654" s="213"/>
    </row>
    <row r="655">
      <c r="B655" s="21" t="s">
        <v>25</v>
      </c>
      <c r="C655" s="39" t="s">
        <v>587</v>
      </c>
      <c r="D655" s="26">
        <v>0.0</v>
      </c>
      <c r="E655" s="39" t="s">
        <v>588</v>
      </c>
      <c r="G655" s="213"/>
      <c r="H655" s="213"/>
    </row>
    <row r="656">
      <c r="B656" s="21" t="s">
        <v>27</v>
      </c>
      <c r="C656" s="35"/>
      <c r="D656" s="26">
        <v>1.0</v>
      </c>
      <c r="E656" s="36"/>
      <c r="G656" s="213"/>
      <c r="H656" s="213"/>
    </row>
    <row r="657">
      <c r="B657" s="33" t="s">
        <v>28</v>
      </c>
      <c r="C657" s="23" t="s">
        <v>62</v>
      </c>
      <c r="D657" s="55"/>
      <c r="E657" s="36"/>
      <c r="G657" s="213"/>
      <c r="H657" s="213"/>
    </row>
    <row r="658">
      <c r="B658" s="33" t="s">
        <v>30</v>
      </c>
      <c r="C658" s="23" t="s">
        <v>589</v>
      </c>
      <c r="D658" s="61"/>
      <c r="E658" s="36"/>
      <c r="G658" s="213"/>
      <c r="H658" s="213"/>
    </row>
    <row r="659">
      <c r="B659" s="33" t="s">
        <v>32</v>
      </c>
      <c r="C659" s="23" t="s">
        <v>590</v>
      </c>
      <c r="D659" s="55"/>
      <c r="E659" s="39" t="s">
        <v>581</v>
      </c>
      <c r="G659" s="213"/>
      <c r="H659" s="213"/>
    </row>
    <row r="660">
      <c r="B660" s="33" t="s">
        <v>34</v>
      </c>
      <c r="C660" s="23" t="s">
        <v>591</v>
      </c>
      <c r="D660" s="55"/>
      <c r="E660" s="39" t="s">
        <v>592</v>
      </c>
      <c r="G660" s="213"/>
      <c r="H660" s="213"/>
    </row>
    <row r="661">
      <c r="B661" s="21" t="s">
        <v>36</v>
      </c>
      <c r="C661" s="35"/>
      <c r="D661" s="64">
        <f>D654+D655+D656</f>
        <v>2</v>
      </c>
      <c r="E661" s="36"/>
      <c r="G661" s="213"/>
      <c r="H661" s="213"/>
    </row>
    <row r="662">
      <c r="A662" s="19"/>
      <c r="C662" s="24"/>
      <c r="D662" s="219"/>
      <c r="E662" s="221"/>
    </row>
    <row r="663">
      <c r="A663" s="252" t="s">
        <v>595</v>
      </c>
      <c r="B663" s="15" t="s">
        <v>10</v>
      </c>
      <c r="C663" s="17" t="s">
        <v>12</v>
      </c>
      <c r="D663" s="17" t="s">
        <v>14</v>
      </c>
      <c r="E663" s="58" t="s">
        <v>15</v>
      </c>
      <c r="G663" s="213"/>
      <c r="H663" s="213"/>
    </row>
    <row r="664">
      <c r="B664" s="21" t="s">
        <v>17</v>
      </c>
      <c r="C664" s="23" t="s">
        <v>596</v>
      </c>
      <c r="D664" s="26">
        <v>1.0</v>
      </c>
      <c r="E664" s="39" t="s">
        <v>597</v>
      </c>
      <c r="G664" s="213"/>
      <c r="H664" s="213"/>
    </row>
    <row r="665">
      <c r="B665" s="21" t="s">
        <v>25</v>
      </c>
      <c r="C665" s="39" t="s">
        <v>598</v>
      </c>
      <c r="D665" s="26">
        <v>0.0</v>
      </c>
      <c r="E665" s="39" t="s">
        <v>572</v>
      </c>
      <c r="G665" s="213"/>
      <c r="H665" s="213"/>
    </row>
    <row r="666">
      <c r="B666" s="21" t="s">
        <v>27</v>
      </c>
      <c r="C666" s="35"/>
      <c r="D666" s="26">
        <v>1.0</v>
      </c>
      <c r="E666" s="36"/>
      <c r="G666" s="213"/>
      <c r="H666" s="213"/>
    </row>
    <row r="667">
      <c r="B667" s="33" t="s">
        <v>28</v>
      </c>
      <c r="C667" s="23" t="s">
        <v>599</v>
      </c>
      <c r="D667" s="55"/>
      <c r="E667" s="36"/>
      <c r="G667" s="213"/>
      <c r="H667" s="213"/>
    </row>
    <row r="668">
      <c r="B668" s="33" t="s">
        <v>30</v>
      </c>
      <c r="C668" s="23" t="s">
        <v>599</v>
      </c>
      <c r="D668" s="61"/>
      <c r="E668" s="39" t="s">
        <v>579</v>
      </c>
      <c r="G668" s="213"/>
      <c r="H668" s="213"/>
    </row>
    <row r="669">
      <c r="B669" s="33" t="s">
        <v>32</v>
      </c>
      <c r="C669" s="23" t="s">
        <v>580</v>
      </c>
      <c r="D669" s="55"/>
      <c r="E669" s="39" t="s">
        <v>581</v>
      </c>
      <c r="G669" s="213"/>
      <c r="H669" s="213"/>
    </row>
    <row r="670">
      <c r="B670" s="33" t="s">
        <v>34</v>
      </c>
      <c r="C670" s="23" t="s">
        <v>600</v>
      </c>
      <c r="D670" s="55"/>
      <c r="E670" s="39" t="s">
        <v>592</v>
      </c>
      <c r="G670" s="213"/>
      <c r="H670" s="213"/>
    </row>
    <row r="671">
      <c r="B671" s="21" t="s">
        <v>36</v>
      </c>
      <c r="C671" s="35"/>
      <c r="D671" s="64">
        <f>D664+D665+D666</f>
        <v>2</v>
      </c>
      <c r="E671" s="36"/>
      <c r="G671" s="213"/>
      <c r="H671" s="213"/>
    </row>
    <row r="672">
      <c r="A672" s="19"/>
      <c r="C672" s="24"/>
      <c r="D672" s="219"/>
      <c r="E672" s="221"/>
    </row>
    <row r="673">
      <c r="A673" s="297" t="s">
        <v>601</v>
      </c>
      <c r="B673" s="15" t="s">
        <v>10</v>
      </c>
      <c r="C673" s="17" t="s">
        <v>12</v>
      </c>
      <c r="D673" s="17" t="s">
        <v>14</v>
      </c>
      <c r="E673" s="58" t="s">
        <v>15</v>
      </c>
      <c r="G673" s="213"/>
      <c r="H673" s="213"/>
    </row>
    <row r="674">
      <c r="B674" s="21" t="s">
        <v>17</v>
      </c>
      <c r="C674" s="298" t="s">
        <v>217</v>
      </c>
      <c r="D674" s="298">
        <v>0.0</v>
      </c>
      <c r="E674" s="299"/>
      <c r="G674" s="213"/>
      <c r="H674" s="213"/>
    </row>
    <row r="675">
      <c r="B675" s="21" t="s">
        <v>25</v>
      </c>
      <c r="C675" s="298" t="s">
        <v>602</v>
      </c>
      <c r="D675" s="298">
        <v>0.0</v>
      </c>
      <c r="E675" s="299"/>
      <c r="G675" s="213"/>
      <c r="H675" s="213"/>
    </row>
    <row r="676">
      <c r="B676" s="21" t="s">
        <v>27</v>
      </c>
      <c r="C676" s="299"/>
      <c r="D676" s="298">
        <v>1.0</v>
      </c>
      <c r="E676" s="299"/>
      <c r="G676" s="213"/>
      <c r="H676" s="213"/>
    </row>
    <row r="677">
      <c r="B677" s="33" t="s">
        <v>28</v>
      </c>
      <c r="C677" s="298" t="s">
        <v>62</v>
      </c>
      <c r="D677" s="299"/>
      <c r="E677" s="299"/>
      <c r="G677" s="213"/>
      <c r="H677" s="213"/>
    </row>
    <row r="678">
      <c r="B678" s="33" t="s">
        <v>30</v>
      </c>
      <c r="C678" s="298" t="s">
        <v>603</v>
      </c>
      <c r="D678" s="300"/>
      <c r="E678" s="298" t="s">
        <v>604</v>
      </c>
      <c r="G678" s="213"/>
      <c r="H678" s="213"/>
    </row>
    <row r="679">
      <c r="B679" s="33" t="s">
        <v>32</v>
      </c>
      <c r="C679" s="298" t="s">
        <v>606</v>
      </c>
      <c r="D679" s="299"/>
      <c r="E679" s="298" t="s">
        <v>55</v>
      </c>
      <c r="G679" s="213"/>
      <c r="H679" s="213"/>
    </row>
    <row r="680">
      <c r="B680" s="33" t="s">
        <v>34</v>
      </c>
      <c r="C680" s="301" t="s">
        <v>607</v>
      </c>
      <c r="D680" s="302"/>
      <c r="E680" s="302"/>
      <c r="G680" s="213"/>
      <c r="H680" s="213"/>
    </row>
    <row r="681">
      <c r="B681" s="21" t="s">
        <v>36</v>
      </c>
      <c r="C681" s="35"/>
      <c r="D681" s="64">
        <f>D674+D675+D676</f>
        <v>1</v>
      </c>
      <c r="E681" s="36"/>
      <c r="G681" s="213"/>
      <c r="H681" s="213"/>
    </row>
    <row r="682">
      <c r="A682" s="19"/>
      <c r="C682" s="24"/>
      <c r="D682" s="219"/>
      <c r="E682" s="221"/>
    </row>
    <row r="683">
      <c r="A683" s="252" t="s">
        <v>608</v>
      </c>
      <c r="B683" s="15" t="s">
        <v>10</v>
      </c>
      <c r="C683" s="17" t="s">
        <v>12</v>
      </c>
      <c r="D683" s="17" t="s">
        <v>14</v>
      </c>
      <c r="E683" s="58" t="s">
        <v>15</v>
      </c>
      <c r="G683" s="213"/>
      <c r="H683" s="213"/>
    </row>
    <row r="684">
      <c r="B684" s="21" t="s">
        <v>17</v>
      </c>
      <c r="C684" s="23" t="s">
        <v>610</v>
      </c>
      <c r="D684" s="26">
        <v>0.0</v>
      </c>
      <c r="E684" s="39" t="s">
        <v>611</v>
      </c>
      <c r="G684" s="213"/>
      <c r="H684" s="213"/>
    </row>
    <row r="685">
      <c r="A685" s="4" t="s">
        <v>66</v>
      </c>
      <c r="B685" s="21" t="s">
        <v>25</v>
      </c>
      <c r="C685" s="39" t="s">
        <v>613</v>
      </c>
      <c r="D685" s="26">
        <v>0.0</v>
      </c>
      <c r="E685" s="39" t="s">
        <v>614</v>
      </c>
      <c r="G685" s="213"/>
      <c r="H685" s="213"/>
    </row>
    <row r="686">
      <c r="B686" s="21" t="s">
        <v>27</v>
      </c>
      <c r="C686" s="35"/>
      <c r="D686" s="26">
        <v>0.0</v>
      </c>
      <c r="E686" s="36"/>
      <c r="G686" s="213"/>
      <c r="H686" s="213"/>
    </row>
    <row r="687">
      <c r="B687" s="33" t="s">
        <v>28</v>
      </c>
      <c r="C687" s="23" t="s">
        <v>62</v>
      </c>
      <c r="D687" s="55"/>
      <c r="E687" s="36"/>
      <c r="G687" s="213"/>
      <c r="H687" s="213"/>
    </row>
    <row r="688">
      <c r="B688" s="33" t="s">
        <v>30</v>
      </c>
      <c r="C688" s="23" t="s">
        <v>615</v>
      </c>
      <c r="D688" s="61"/>
      <c r="E688" s="39" t="s">
        <v>604</v>
      </c>
      <c r="G688" s="213"/>
      <c r="H688" s="213"/>
    </row>
    <row r="689">
      <c r="B689" s="33" t="s">
        <v>32</v>
      </c>
      <c r="C689" s="23" t="s">
        <v>616</v>
      </c>
      <c r="D689" s="55"/>
      <c r="E689" s="39" t="s">
        <v>55</v>
      </c>
      <c r="G689" s="213"/>
      <c r="H689" s="213"/>
    </row>
    <row r="690">
      <c r="B690" s="33" t="s">
        <v>34</v>
      </c>
      <c r="C690" s="23" t="s">
        <v>62</v>
      </c>
      <c r="D690" s="55"/>
      <c r="E690" s="36"/>
      <c r="G690" s="213"/>
      <c r="H690" s="213"/>
    </row>
    <row r="691">
      <c r="B691" s="21" t="s">
        <v>36</v>
      </c>
      <c r="C691" s="35"/>
      <c r="D691" s="64">
        <f>D684+D685+D686</f>
        <v>0</v>
      </c>
      <c r="E691" s="36"/>
      <c r="G691" s="213"/>
      <c r="H691" s="213"/>
    </row>
    <row r="692">
      <c r="A692" s="19"/>
      <c r="C692" s="24"/>
      <c r="D692" s="219"/>
      <c r="E692" s="221"/>
    </row>
    <row r="693">
      <c r="A693" s="252" t="s">
        <v>619</v>
      </c>
      <c r="B693" s="15" t="s">
        <v>10</v>
      </c>
      <c r="C693" s="17" t="s">
        <v>12</v>
      </c>
      <c r="D693" s="17" t="s">
        <v>14</v>
      </c>
      <c r="E693" s="58" t="s">
        <v>15</v>
      </c>
      <c r="G693" s="213"/>
      <c r="H693" s="213"/>
    </row>
    <row r="694">
      <c r="B694" s="21" t="s">
        <v>17</v>
      </c>
      <c r="C694" s="23" t="s">
        <v>182</v>
      </c>
      <c r="D694" s="26">
        <v>0.0</v>
      </c>
      <c r="E694" s="39" t="s">
        <v>620</v>
      </c>
      <c r="G694" s="213"/>
      <c r="H694" s="213"/>
    </row>
    <row r="695">
      <c r="B695" s="21" t="s">
        <v>25</v>
      </c>
      <c r="C695" s="39" t="s">
        <v>621</v>
      </c>
      <c r="D695" s="26">
        <v>0.0</v>
      </c>
      <c r="E695" s="36"/>
      <c r="G695" s="213"/>
      <c r="H695" s="213"/>
    </row>
    <row r="696">
      <c r="B696" s="21" t="s">
        <v>27</v>
      </c>
      <c r="C696" s="35"/>
      <c r="D696" s="26">
        <v>0.0</v>
      </c>
      <c r="E696" s="36"/>
      <c r="G696" s="213"/>
      <c r="H696" s="213"/>
    </row>
    <row r="697">
      <c r="B697" s="33" t="s">
        <v>28</v>
      </c>
      <c r="C697" s="23" t="s">
        <v>62</v>
      </c>
      <c r="D697" s="55"/>
      <c r="E697" s="36"/>
      <c r="G697" s="213"/>
      <c r="H697" s="213"/>
    </row>
    <row r="698">
      <c r="B698" s="33" t="s">
        <v>30</v>
      </c>
      <c r="C698" s="23" t="s">
        <v>62</v>
      </c>
      <c r="D698" s="61"/>
      <c r="E698" s="36"/>
      <c r="G698" s="213"/>
      <c r="H698" s="213"/>
    </row>
    <row r="699">
      <c r="B699" s="33" t="s">
        <v>32</v>
      </c>
      <c r="C699" s="23" t="s">
        <v>622</v>
      </c>
      <c r="D699" s="55"/>
      <c r="E699" s="39" t="s">
        <v>55</v>
      </c>
      <c r="G699" s="213"/>
      <c r="H699" s="213"/>
    </row>
    <row r="700">
      <c r="B700" s="33" t="s">
        <v>34</v>
      </c>
      <c r="C700" s="23" t="s">
        <v>62</v>
      </c>
      <c r="D700" s="55"/>
      <c r="E700" s="36"/>
      <c r="G700" s="213"/>
      <c r="H700" s="213"/>
    </row>
    <row r="701">
      <c r="B701" s="21" t="s">
        <v>36</v>
      </c>
      <c r="C701" s="35"/>
      <c r="D701" s="64">
        <f>D694+D695+D696</f>
        <v>0</v>
      </c>
      <c r="E701" s="36"/>
      <c r="G701" s="213"/>
      <c r="H701" s="213"/>
    </row>
    <row r="702">
      <c r="A702" s="19"/>
      <c r="C702" s="24"/>
      <c r="D702" s="219"/>
      <c r="E702" s="221"/>
    </row>
    <row r="703">
      <c r="A703" s="5" t="s">
        <v>623</v>
      </c>
      <c r="B703" s="85">
        <f>D712+D722+D732</f>
        <v>3</v>
      </c>
      <c r="C703" s="10"/>
      <c r="D703" s="10"/>
      <c r="E703" s="13"/>
    </row>
    <row r="704">
      <c r="A704" s="305" t="s">
        <v>624</v>
      </c>
      <c r="B704" s="15" t="s">
        <v>10</v>
      </c>
      <c r="C704" s="17" t="s">
        <v>12</v>
      </c>
      <c r="D704" s="17" t="s">
        <v>14</v>
      </c>
      <c r="E704" s="234" t="s">
        <v>15</v>
      </c>
      <c r="F704" s="4" t="s">
        <v>448</v>
      </c>
    </row>
    <row r="705">
      <c r="A705" s="19"/>
      <c r="B705" s="21" t="s">
        <v>17</v>
      </c>
      <c r="C705" s="23" t="s">
        <v>626</v>
      </c>
      <c r="D705" s="272">
        <v>0.0</v>
      </c>
      <c r="E705" s="306" t="s">
        <v>627</v>
      </c>
    </row>
    <row r="706">
      <c r="A706" s="1"/>
      <c r="B706" s="21" t="s">
        <v>25</v>
      </c>
      <c r="C706" s="30" t="s">
        <v>628</v>
      </c>
      <c r="D706" s="272">
        <v>1.0</v>
      </c>
      <c r="E706" s="306" t="s">
        <v>629</v>
      </c>
    </row>
    <row r="707">
      <c r="A707" s="19"/>
      <c r="B707" s="21" t="s">
        <v>27</v>
      </c>
      <c r="C707" s="35"/>
      <c r="D707" s="238">
        <v>0.0</v>
      </c>
      <c r="E707" s="239"/>
    </row>
    <row r="708">
      <c r="A708" s="19"/>
      <c r="B708" s="33" t="s">
        <v>28</v>
      </c>
      <c r="C708" s="35"/>
      <c r="D708" s="241"/>
      <c r="E708" s="239"/>
    </row>
    <row r="709">
      <c r="A709" s="19"/>
      <c r="B709" s="33" t="s">
        <v>30</v>
      </c>
      <c r="C709" s="23" t="s">
        <v>630</v>
      </c>
      <c r="D709" s="61" t="s">
        <v>62</v>
      </c>
      <c r="E709" s="94" t="s">
        <v>631</v>
      </c>
    </row>
    <row r="710">
      <c r="A710" s="19"/>
      <c r="B710" s="33" t="s">
        <v>32</v>
      </c>
      <c r="C710" s="23" t="s">
        <v>632</v>
      </c>
      <c r="D710" s="310" t="s">
        <v>59</v>
      </c>
      <c r="E710" s="239"/>
    </row>
    <row r="711">
      <c r="A711" s="19"/>
      <c r="B711" s="33" t="s">
        <v>34</v>
      </c>
      <c r="C711" s="23"/>
      <c r="D711" s="241"/>
      <c r="E711" s="242"/>
    </row>
    <row r="712">
      <c r="A712" s="19"/>
      <c r="B712" s="21" t="s">
        <v>36</v>
      </c>
      <c r="C712" s="35"/>
      <c r="D712" s="244">
        <f>D705+D706+D707</f>
        <v>1</v>
      </c>
      <c r="E712" s="239"/>
    </row>
    <row r="713">
      <c r="A713" s="278"/>
      <c r="C713" s="24"/>
      <c r="D713" s="219"/>
      <c r="E713" s="221"/>
    </row>
    <row r="714">
      <c r="A714" s="278" t="s">
        <v>633</v>
      </c>
      <c r="B714" s="15" t="s">
        <v>10</v>
      </c>
      <c r="C714" s="17" t="s">
        <v>12</v>
      </c>
      <c r="D714" s="17" t="s">
        <v>14</v>
      </c>
      <c r="E714" s="234" t="s">
        <v>15</v>
      </c>
      <c r="F714" s="4"/>
    </row>
    <row r="715">
      <c r="A715" s="19"/>
      <c r="B715" s="21" t="s">
        <v>17</v>
      </c>
      <c r="C715" s="23" t="s">
        <v>634</v>
      </c>
      <c r="D715" s="272">
        <v>0.0</v>
      </c>
      <c r="E715" s="306" t="s">
        <v>635</v>
      </c>
    </row>
    <row r="716">
      <c r="A716" s="1"/>
      <c r="B716" s="21" t="s">
        <v>25</v>
      </c>
      <c r="C716" s="30" t="s">
        <v>636</v>
      </c>
      <c r="D716" s="272">
        <v>1.0</v>
      </c>
      <c r="E716" s="306" t="s">
        <v>637</v>
      </c>
    </row>
    <row r="717">
      <c r="A717" s="19"/>
      <c r="B717" s="21" t="s">
        <v>27</v>
      </c>
      <c r="C717" s="35"/>
      <c r="D717" s="238">
        <v>0.0</v>
      </c>
      <c r="E717" s="239"/>
    </row>
    <row r="718">
      <c r="A718" s="19"/>
      <c r="B718" s="33" t="s">
        <v>28</v>
      </c>
      <c r="C718" s="35"/>
      <c r="D718" s="241"/>
      <c r="E718" s="239"/>
    </row>
    <row r="719">
      <c r="A719" s="19"/>
      <c r="B719" s="33" t="s">
        <v>30</v>
      </c>
      <c r="C719" s="35"/>
      <c r="D719" s="241"/>
      <c r="E719" s="239"/>
    </row>
    <row r="720">
      <c r="A720" s="19"/>
      <c r="B720" s="33" t="s">
        <v>32</v>
      </c>
      <c r="C720" s="23" t="s">
        <v>632</v>
      </c>
      <c r="D720" s="241"/>
      <c r="E720" s="239"/>
    </row>
    <row r="721">
      <c r="A721" s="19"/>
      <c r="B721" s="33" t="s">
        <v>34</v>
      </c>
      <c r="C721" s="23"/>
      <c r="D721" s="241"/>
      <c r="E721" s="242"/>
    </row>
    <row r="722">
      <c r="A722" s="19"/>
      <c r="B722" s="21" t="s">
        <v>36</v>
      </c>
      <c r="C722" s="35"/>
      <c r="D722" s="244">
        <f>D715+D716+D717</f>
        <v>1</v>
      </c>
      <c r="E722" s="239"/>
    </row>
    <row r="723">
      <c r="A723" s="19"/>
      <c r="C723" s="24"/>
      <c r="D723" s="219"/>
      <c r="E723" s="221"/>
    </row>
    <row r="724">
      <c r="A724" s="278" t="s">
        <v>641</v>
      </c>
      <c r="B724" s="15" t="s">
        <v>10</v>
      </c>
      <c r="C724" s="17" t="s">
        <v>12</v>
      </c>
      <c r="D724" s="17" t="s">
        <v>14</v>
      </c>
      <c r="E724" s="234" t="s">
        <v>15</v>
      </c>
      <c r="F724" s="4"/>
    </row>
    <row r="725">
      <c r="A725" s="19"/>
      <c r="B725" s="21" t="s">
        <v>17</v>
      </c>
      <c r="C725" s="23" t="s">
        <v>182</v>
      </c>
      <c r="D725" s="238">
        <v>0.0</v>
      </c>
      <c r="E725" s="239"/>
    </row>
    <row r="726">
      <c r="A726" s="19"/>
      <c r="B726" s="21" t="s">
        <v>25</v>
      </c>
      <c r="C726" s="30" t="s">
        <v>642</v>
      </c>
      <c r="D726" s="272">
        <v>0.0</v>
      </c>
      <c r="E726" s="316"/>
    </row>
    <row r="727">
      <c r="A727" s="19"/>
      <c r="B727" s="21" t="s">
        <v>27</v>
      </c>
      <c r="C727" s="35"/>
      <c r="D727" s="238">
        <v>1.0</v>
      </c>
      <c r="E727" s="239"/>
    </row>
    <row r="728">
      <c r="A728" s="19"/>
      <c r="B728" s="33" t="s">
        <v>28</v>
      </c>
      <c r="C728" s="35"/>
      <c r="D728" s="241"/>
      <c r="E728" s="239"/>
    </row>
    <row r="729">
      <c r="A729" s="19"/>
      <c r="B729" s="33" t="s">
        <v>30</v>
      </c>
      <c r="C729" s="35"/>
      <c r="D729" s="241"/>
      <c r="E729" s="239"/>
    </row>
    <row r="730">
      <c r="A730" s="19"/>
      <c r="B730" s="33" t="s">
        <v>32</v>
      </c>
      <c r="C730" s="23" t="s">
        <v>643</v>
      </c>
      <c r="D730" s="241"/>
      <c r="E730" s="39" t="s">
        <v>55</v>
      </c>
    </row>
    <row r="731">
      <c r="A731" s="19"/>
      <c r="B731" s="33" t="s">
        <v>34</v>
      </c>
      <c r="C731" s="23" t="s">
        <v>644</v>
      </c>
      <c r="D731" s="241"/>
      <c r="E731" s="242"/>
    </row>
    <row r="732">
      <c r="A732" s="19"/>
      <c r="B732" s="21" t="s">
        <v>36</v>
      </c>
      <c r="C732" s="35"/>
      <c r="D732" s="244">
        <f>D725+D726+D727</f>
        <v>1</v>
      </c>
      <c r="E732" s="239"/>
    </row>
    <row r="733">
      <c r="A733" s="19"/>
      <c r="C733" s="24"/>
      <c r="D733" s="219"/>
      <c r="E733" s="221"/>
    </row>
    <row r="734">
      <c r="A734" s="278" t="s">
        <v>647</v>
      </c>
      <c r="B734" s="15" t="s">
        <v>10</v>
      </c>
      <c r="C734" s="17" t="s">
        <v>12</v>
      </c>
      <c r="D734" s="17" t="s">
        <v>14</v>
      </c>
      <c r="E734" s="234" t="s">
        <v>15</v>
      </c>
      <c r="F734" s="4"/>
    </row>
    <row r="735">
      <c r="A735" s="19"/>
      <c r="B735" s="21" t="s">
        <v>17</v>
      </c>
      <c r="C735" s="23" t="s">
        <v>648</v>
      </c>
      <c r="D735" s="272">
        <v>0.0</v>
      </c>
      <c r="E735" s="306" t="s">
        <v>627</v>
      </c>
    </row>
    <row r="736">
      <c r="A736" s="1"/>
      <c r="B736" s="21" t="s">
        <v>25</v>
      </c>
      <c r="C736" s="249" t="s">
        <v>649</v>
      </c>
      <c r="D736" s="272">
        <v>1.0</v>
      </c>
      <c r="E736" s="242" t="s">
        <v>650</v>
      </c>
    </row>
    <row r="737">
      <c r="A737" s="19"/>
      <c r="B737" s="21" t="s">
        <v>27</v>
      </c>
      <c r="C737" s="35"/>
      <c r="D737" s="238">
        <v>0.0</v>
      </c>
      <c r="E737" s="239"/>
    </row>
    <row r="738">
      <c r="A738" s="19"/>
      <c r="B738" s="33" t="s">
        <v>28</v>
      </c>
      <c r="C738" s="35"/>
      <c r="D738" s="241"/>
      <c r="E738" s="239"/>
    </row>
    <row r="739">
      <c r="A739" s="19"/>
      <c r="B739" s="33" t="s">
        <v>30</v>
      </c>
      <c r="C739" s="35"/>
      <c r="D739" s="241"/>
      <c r="E739" s="239"/>
    </row>
    <row r="740">
      <c r="A740" s="19"/>
      <c r="B740" s="33" t="s">
        <v>32</v>
      </c>
      <c r="C740" s="23" t="s">
        <v>651</v>
      </c>
      <c r="D740" s="241"/>
      <c r="E740" s="39" t="s">
        <v>55</v>
      </c>
    </row>
    <row r="741">
      <c r="A741" s="19"/>
      <c r="B741" s="33" t="s">
        <v>34</v>
      </c>
      <c r="C741" s="35"/>
      <c r="D741" s="241"/>
      <c r="E741" s="242"/>
    </row>
    <row r="742">
      <c r="A742" s="19"/>
      <c r="B742" s="21" t="s">
        <v>36</v>
      </c>
      <c r="C742" s="35"/>
      <c r="D742" s="320">
        <f>D735+D736+D739</f>
        <v>1</v>
      </c>
      <c r="E742" s="239"/>
    </row>
    <row r="743">
      <c r="A743" s="19"/>
      <c r="C743" s="24"/>
      <c r="D743" s="219"/>
      <c r="E743" s="221"/>
    </row>
    <row r="744">
      <c r="A744" s="252" t="s">
        <v>654</v>
      </c>
      <c r="B744" s="15" t="s">
        <v>10</v>
      </c>
      <c r="C744" s="17" t="s">
        <v>12</v>
      </c>
      <c r="D744" s="17" t="s">
        <v>14</v>
      </c>
      <c r="E744" s="58" t="s">
        <v>15</v>
      </c>
      <c r="G744" s="213"/>
      <c r="H744" s="213"/>
    </row>
    <row r="745">
      <c r="A745" s="4" t="s">
        <v>66</v>
      </c>
      <c r="B745" s="21" t="s">
        <v>17</v>
      </c>
      <c r="C745" s="23" t="s">
        <v>655</v>
      </c>
      <c r="D745" s="272">
        <v>0.0</v>
      </c>
      <c r="E745" s="321" t="s">
        <v>656</v>
      </c>
      <c r="G745" s="213"/>
      <c r="H745" s="213"/>
    </row>
    <row r="746">
      <c r="B746" s="21" t="s">
        <v>25</v>
      </c>
      <c r="C746" s="249" t="s">
        <v>658</v>
      </c>
      <c r="D746" s="272">
        <v>1.0</v>
      </c>
      <c r="E746" s="242" t="s">
        <v>659</v>
      </c>
      <c r="G746" s="213"/>
      <c r="H746" s="213"/>
    </row>
    <row r="747">
      <c r="B747" s="21" t="s">
        <v>27</v>
      </c>
      <c r="C747" s="35"/>
      <c r="D747" s="238">
        <v>0.0</v>
      </c>
      <c r="E747" s="36"/>
      <c r="G747" s="213"/>
      <c r="H747" s="213"/>
    </row>
    <row r="748">
      <c r="B748" s="33" t="s">
        <v>28</v>
      </c>
      <c r="C748" s="23" t="s">
        <v>62</v>
      </c>
      <c r="D748" s="55"/>
      <c r="E748" s="36"/>
      <c r="G748" s="213"/>
      <c r="H748" s="213"/>
    </row>
    <row r="749">
      <c r="B749" s="33" t="s">
        <v>30</v>
      </c>
      <c r="C749" s="23" t="s">
        <v>62</v>
      </c>
      <c r="D749" s="61"/>
      <c r="E749" s="36"/>
      <c r="G749" s="213"/>
      <c r="H749" s="213"/>
    </row>
    <row r="750">
      <c r="B750" s="33" t="s">
        <v>32</v>
      </c>
      <c r="C750" s="23" t="s">
        <v>660</v>
      </c>
      <c r="D750" s="241"/>
      <c r="E750" s="39" t="s">
        <v>55</v>
      </c>
      <c r="G750" s="213"/>
      <c r="H750" s="213"/>
    </row>
    <row r="751">
      <c r="B751" s="33" t="s">
        <v>34</v>
      </c>
      <c r="C751" s="23" t="s">
        <v>62</v>
      </c>
      <c r="D751" s="55"/>
      <c r="E751" s="36"/>
      <c r="G751" s="213"/>
      <c r="H751" s="213"/>
    </row>
    <row r="752">
      <c r="B752" s="21" t="s">
        <v>36</v>
      </c>
      <c r="C752" s="35"/>
      <c r="D752" s="64">
        <f>D745+D746+D747</f>
        <v>1</v>
      </c>
      <c r="E752" s="36"/>
      <c r="G752" s="213"/>
      <c r="H752" s="213"/>
    </row>
    <row r="753">
      <c r="A753" s="19"/>
      <c r="C753" s="24"/>
      <c r="D753" s="219"/>
      <c r="E753" s="221"/>
    </row>
    <row r="754">
      <c r="A754" s="252" t="s">
        <v>662</v>
      </c>
      <c r="B754" s="15" t="s">
        <v>10</v>
      </c>
      <c r="C754" s="17" t="s">
        <v>12</v>
      </c>
      <c r="D754" s="17" t="s">
        <v>14</v>
      </c>
      <c r="E754" s="58" t="s">
        <v>15</v>
      </c>
      <c r="G754" s="213"/>
      <c r="H754" s="213"/>
    </row>
    <row r="755">
      <c r="B755" s="21" t="s">
        <v>17</v>
      </c>
      <c r="C755" s="23" t="s">
        <v>217</v>
      </c>
      <c r="D755" s="26">
        <v>0.0</v>
      </c>
      <c r="E755" s="36"/>
      <c r="G755" s="213"/>
      <c r="H755" s="213"/>
    </row>
    <row r="756">
      <c r="B756" s="21" t="s">
        <v>25</v>
      </c>
      <c r="C756" s="39" t="s">
        <v>664</v>
      </c>
      <c r="D756" s="26">
        <v>1.0</v>
      </c>
      <c r="E756" s="39" t="s">
        <v>665</v>
      </c>
      <c r="G756" s="213"/>
      <c r="H756" s="213"/>
    </row>
    <row r="757">
      <c r="B757" s="21" t="s">
        <v>27</v>
      </c>
      <c r="C757" s="35"/>
      <c r="D757" s="26">
        <v>0.0</v>
      </c>
      <c r="E757" s="36"/>
      <c r="G757" s="213"/>
      <c r="H757" s="213"/>
    </row>
    <row r="758">
      <c r="B758" s="33" t="s">
        <v>28</v>
      </c>
      <c r="C758" s="23" t="s">
        <v>62</v>
      </c>
      <c r="D758" s="55"/>
      <c r="E758" s="36"/>
      <c r="G758" s="213"/>
      <c r="H758" s="213"/>
    </row>
    <row r="759">
      <c r="B759" s="33" t="s">
        <v>30</v>
      </c>
      <c r="C759" s="23" t="s">
        <v>666</v>
      </c>
      <c r="D759" s="61"/>
      <c r="E759" s="39" t="s">
        <v>667</v>
      </c>
      <c r="G759" s="213"/>
      <c r="H759" s="213"/>
    </row>
    <row r="760">
      <c r="B760" s="33" t="s">
        <v>32</v>
      </c>
      <c r="C760" s="23" t="s">
        <v>632</v>
      </c>
      <c r="D760" s="55"/>
      <c r="E760" s="36"/>
      <c r="G760" s="213"/>
      <c r="H760" s="213"/>
    </row>
    <row r="761">
      <c r="B761" s="33" t="s">
        <v>34</v>
      </c>
      <c r="C761" s="23" t="s">
        <v>62</v>
      </c>
      <c r="D761" s="55"/>
      <c r="E761" s="36"/>
      <c r="G761" s="213"/>
      <c r="H761" s="213"/>
    </row>
    <row r="762">
      <c r="B762" s="21" t="s">
        <v>36</v>
      </c>
      <c r="C762" s="35"/>
      <c r="D762" s="64">
        <f>D755+D756+D757</f>
        <v>1</v>
      </c>
      <c r="E762" s="36"/>
      <c r="G762" s="213"/>
      <c r="H762" s="213"/>
    </row>
    <row r="763">
      <c r="A763" s="19"/>
      <c r="C763" s="24"/>
      <c r="D763" s="219"/>
      <c r="E763" s="221"/>
    </row>
    <row r="764">
      <c r="A764" s="252" t="s">
        <v>669</v>
      </c>
      <c r="B764" s="15" t="s">
        <v>10</v>
      </c>
      <c r="C764" s="17" t="s">
        <v>12</v>
      </c>
      <c r="D764" s="17" t="s">
        <v>14</v>
      </c>
      <c r="E764" s="58" t="s">
        <v>15</v>
      </c>
      <c r="G764" s="213"/>
      <c r="H764" s="213"/>
    </row>
    <row r="765">
      <c r="B765" s="21" t="s">
        <v>17</v>
      </c>
      <c r="C765" s="23" t="s">
        <v>217</v>
      </c>
      <c r="D765" s="26">
        <v>0.0</v>
      </c>
      <c r="E765" s="36"/>
      <c r="G765" s="213"/>
      <c r="H765" s="213"/>
    </row>
    <row r="766">
      <c r="B766" s="21" t="s">
        <v>25</v>
      </c>
      <c r="C766" s="39" t="s">
        <v>671</v>
      </c>
      <c r="D766" s="26">
        <v>1.0</v>
      </c>
      <c r="E766" s="30" t="s">
        <v>672</v>
      </c>
      <c r="G766" s="213"/>
      <c r="H766" s="213"/>
    </row>
    <row r="767">
      <c r="B767" s="21" t="s">
        <v>27</v>
      </c>
      <c r="C767" s="35"/>
      <c r="D767" s="26">
        <v>0.0</v>
      </c>
      <c r="E767" s="36"/>
      <c r="G767" s="213"/>
      <c r="H767" s="213"/>
    </row>
    <row r="768">
      <c r="B768" s="33" t="s">
        <v>28</v>
      </c>
      <c r="C768" s="23" t="s">
        <v>62</v>
      </c>
      <c r="D768" s="55"/>
      <c r="E768" s="36"/>
      <c r="G768" s="213"/>
      <c r="H768" s="213"/>
    </row>
    <row r="769">
      <c r="B769" s="33" t="s">
        <v>30</v>
      </c>
      <c r="C769" s="23" t="s">
        <v>62</v>
      </c>
      <c r="D769" s="61"/>
      <c r="E769" s="36"/>
      <c r="G769" s="213"/>
      <c r="H769" s="213"/>
    </row>
    <row r="770">
      <c r="B770" s="33" t="s">
        <v>32</v>
      </c>
      <c r="C770" s="39" t="s">
        <v>632</v>
      </c>
      <c r="D770" s="55"/>
      <c r="E770" s="36"/>
      <c r="G770" s="213"/>
      <c r="H770" s="213"/>
    </row>
    <row r="771">
      <c r="B771" s="33" t="s">
        <v>34</v>
      </c>
      <c r="C771" s="23" t="s">
        <v>62</v>
      </c>
      <c r="D771" s="55"/>
      <c r="E771" s="36"/>
      <c r="G771" s="213"/>
      <c r="H771" s="213"/>
    </row>
    <row r="772">
      <c r="B772" s="21" t="s">
        <v>36</v>
      </c>
      <c r="C772" s="35"/>
      <c r="D772" s="64">
        <f>D765+D766+D767</f>
        <v>1</v>
      </c>
      <c r="E772" s="36"/>
      <c r="G772" s="213"/>
      <c r="H772" s="213"/>
    </row>
    <row r="773">
      <c r="A773" s="19"/>
      <c r="C773" s="24"/>
      <c r="D773" s="219"/>
      <c r="E773" s="221"/>
    </row>
    <row r="774">
      <c r="A774" s="252" t="s">
        <v>674</v>
      </c>
      <c r="B774" s="15" t="s">
        <v>10</v>
      </c>
      <c r="C774" s="17" t="s">
        <v>12</v>
      </c>
      <c r="D774" s="17" t="s">
        <v>14</v>
      </c>
      <c r="E774" s="58" t="s">
        <v>15</v>
      </c>
      <c r="G774" s="213"/>
      <c r="H774" s="213"/>
    </row>
    <row r="775">
      <c r="B775" s="21" t="s">
        <v>17</v>
      </c>
      <c r="C775" s="23" t="s">
        <v>217</v>
      </c>
      <c r="D775" s="26">
        <v>0.0</v>
      </c>
      <c r="E775" s="36"/>
      <c r="G775" s="213"/>
      <c r="H775" s="213"/>
    </row>
    <row r="776">
      <c r="B776" s="21" t="s">
        <v>25</v>
      </c>
      <c r="C776" s="39" t="s">
        <v>675</v>
      </c>
      <c r="D776" s="26">
        <v>1.0</v>
      </c>
      <c r="E776" s="306" t="s">
        <v>676</v>
      </c>
      <c r="G776" s="213"/>
      <c r="H776" s="213"/>
    </row>
    <row r="777">
      <c r="B777" s="21" t="s">
        <v>27</v>
      </c>
      <c r="C777" s="35"/>
      <c r="D777" s="26"/>
      <c r="E777" s="36"/>
      <c r="G777" s="213"/>
      <c r="H777" s="213"/>
    </row>
    <row r="778">
      <c r="B778" s="33" t="s">
        <v>28</v>
      </c>
      <c r="C778" s="23" t="s">
        <v>62</v>
      </c>
      <c r="D778" s="55"/>
      <c r="E778" s="36"/>
      <c r="G778" s="213"/>
      <c r="H778" s="213"/>
    </row>
    <row r="779">
      <c r="B779" s="33" t="s">
        <v>30</v>
      </c>
      <c r="C779" s="23" t="s">
        <v>62</v>
      </c>
      <c r="D779" s="61"/>
      <c r="E779" s="36"/>
      <c r="G779" s="213"/>
      <c r="H779" s="213"/>
    </row>
    <row r="780">
      <c r="B780" s="33" t="s">
        <v>32</v>
      </c>
      <c r="C780" s="68" t="s">
        <v>677</v>
      </c>
      <c r="D780" s="55"/>
      <c r="E780" s="36"/>
      <c r="G780" s="213"/>
      <c r="H780" s="213"/>
    </row>
    <row r="781">
      <c r="B781" s="33" t="s">
        <v>34</v>
      </c>
      <c r="C781" s="23" t="s">
        <v>62</v>
      </c>
      <c r="D781" s="55"/>
      <c r="E781" s="36"/>
      <c r="G781" s="213"/>
      <c r="H781" s="213"/>
    </row>
    <row r="782">
      <c r="B782" s="21" t="s">
        <v>36</v>
      </c>
      <c r="C782" s="35"/>
      <c r="D782" s="64">
        <f>D775+D776+D777</f>
        <v>1</v>
      </c>
      <c r="E782" s="36"/>
      <c r="G782" s="213"/>
      <c r="H782" s="213"/>
    </row>
    <row r="783">
      <c r="A783" s="19"/>
      <c r="C783" s="24"/>
      <c r="D783" s="219"/>
      <c r="E783" s="221"/>
    </row>
    <row r="784">
      <c r="A784" s="252" t="s">
        <v>678</v>
      </c>
      <c r="B784" s="15" t="s">
        <v>10</v>
      </c>
      <c r="C784" s="17" t="s">
        <v>12</v>
      </c>
      <c r="D784" s="17" t="s">
        <v>14</v>
      </c>
      <c r="E784" s="58" t="s">
        <v>15</v>
      </c>
      <c r="G784" s="213"/>
      <c r="H784" s="213"/>
    </row>
    <row r="785">
      <c r="B785" s="21" t="s">
        <v>17</v>
      </c>
      <c r="C785" s="23" t="s">
        <v>217</v>
      </c>
      <c r="D785" s="26">
        <v>0.0</v>
      </c>
      <c r="E785" s="39" t="s">
        <v>679</v>
      </c>
      <c r="G785" s="213"/>
      <c r="H785" s="213"/>
    </row>
    <row r="786">
      <c r="B786" s="21" t="s">
        <v>25</v>
      </c>
      <c r="C786" s="39" t="s">
        <v>680</v>
      </c>
      <c r="D786" s="26">
        <v>1.0</v>
      </c>
      <c r="E786" s="39" t="s">
        <v>681</v>
      </c>
      <c r="G786" s="213"/>
      <c r="H786" s="213"/>
    </row>
    <row r="787">
      <c r="B787" s="21" t="s">
        <v>27</v>
      </c>
      <c r="C787" s="35"/>
      <c r="D787" s="26">
        <v>0.0</v>
      </c>
      <c r="E787" s="36"/>
      <c r="G787" s="213"/>
      <c r="H787" s="213"/>
    </row>
    <row r="788">
      <c r="B788" s="33" t="s">
        <v>28</v>
      </c>
      <c r="C788" s="23" t="s">
        <v>62</v>
      </c>
      <c r="D788" s="55"/>
      <c r="E788" s="36"/>
      <c r="G788" s="213"/>
      <c r="H788" s="213"/>
    </row>
    <row r="789">
      <c r="B789" s="33" t="s">
        <v>30</v>
      </c>
      <c r="C789" s="23" t="s">
        <v>683</v>
      </c>
      <c r="D789" s="61"/>
      <c r="E789" s="39" t="s">
        <v>684</v>
      </c>
      <c r="G789" s="213"/>
      <c r="H789" s="213"/>
    </row>
    <row r="790">
      <c r="B790" s="33" t="s">
        <v>32</v>
      </c>
      <c r="C790" s="23" t="s">
        <v>685</v>
      </c>
      <c r="D790" s="55"/>
      <c r="E790" s="39" t="s">
        <v>55</v>
      </c>
      <c r="G790" s="213"/>
      <c r="H790" s="213"/>
    </row>
    <row r="791">
      <c r="B791" s="33" t="s">
        <v>34</v>
      </c>
      <c r="C791" s="23" t="s">
        <v>62</v>
      </c>
      <c r="D791" s="55"/>
      <c r="E791" s="36"/>
      <c r="G791" s="213"/>
      <c r="H791" s="213"/>
    </row>
    <row r="792">
      <c r="B792" s="21" t="s">
        <v>36</v>
      </c>
      <c r="C792" s="35"/>
      <c r="D792" s="64">
        <f>D785+D786+D787</f>
        <v>1</v>
      </c>
      <c r="E792" s="36"/>
      <c r="G792" s="213"/>
      <c r="H792" s="213"/>
    </row>
    <row r="793">
      <c r="A793" s="19"/>
      <c r="C793" s="24"/>
      <c r="D793" s="219"/>
      <c r="E793" s="221"/>
    </row>
    <row r="794">
      <c r="A794" s="252" t="s">
        <v>686</v>
      </c>
      <c r="B794" s="15" t="s">
        <v>10</v>
      </c>
      <c r="C794" s="17" t="s">
        <v>12</v>
      </c>
      <c r="D794" s="17" t="s">
        <v>14</v>
      </c>
      <c r="E794" s="58" t="s">
        <v>15</v>
      </c>
      <c r="G794" s="213"/>
      <c r="H794" s="213"/>
    </row>
    <row r="795">
      <c r="B795" s="21" t="s">
        <v>17</v>
      </c>
      <c r="C795" s="23" t="s">
        <v>217</v>
      </c>
      <c r="D795" s="26">
        <v>0.0</v>
      </c>
      <c r="E795" s="39"/>
      <c r="G795" s="213"/>
      <c r="H795" s="213"/>
    </row>
    <row r="796">
      <c r="B796" s="21" t="s">
        <v>25</v>
      </c>
      <c r="C796" s="39" t="s">
        <v>680</v>
      </c>
      <c r="D796" s="26">
        <v>1.0</v>
      </c>
      <c r="E796" s="39" t="s">
        <v>681</v>
      </c>
      <c r="G796" s="213"/>
      <c r="H796" s="213"/>
    </row>
    <row r="797">
      <c r="B797" s="21" t="s">
        <v>27</v>
      </c>
      <c r="C797" s="35"/>
      <c r="D797" s="26">
        <v>0.0</v>
      </c>
      <c r="E797" s="36"/>
      <c r="G797" s="213"/>
      <c r="H797" s="213"/>
    </row>
    <row r="798">
      <c r="B798" s="33" t="s">
        <v>28</v>
      </c>
      <c r="C798" s="23" t="s">
        <v>62</v>
      </c>
      <c r="D798" s="55"/>
      <c r="E798" s="36"/>
      <c r="G798" s="213"/>
      <c r="H798" s="213"/>
    </row>
    <row r="799">
      <c r="B799" s="33" t="s">
        <v>30</v>
      </c>
      <c r="C799" s="23" t="s">
        <v>683</v>
      </c>
      <c r="D799" s="61"/>
      <c r="E799" s="39" t="s">
        <v>684</v>
      </c>
      <c r="G799" s="213"/>
      <c r="H799" s="213"/>
    </row>
    <row r="800">
      <c r="B800" s="33" t="s">
        <v>32</v>
      </c>
      <c r="C800" s="23" t="s">
        <v>632</v>
      </c>
      <c r="D800" s="55"/>
      <c r="E800" s="39"/>
      <c r="G800" s="213"/>
      <c r="H800" s="213"/>
    </row>
    <row r="801">
      <c r="B801" s="33" t="s">
        <v>34</v>
      </c>
      <c r="C801" s="23" t="s">
        <v>62</v>
      </c>
      <c r="D801" s="55"/>
      <c r="E801" s="36"/>
      <c r="G801" s="213"/>
      <c r="H801" s="213"/>
    </row>
    <row r="802">
      <c r="B802" s="21" t="s">
        <v>36</v>
      </c>
      <c r="C802" s="35"/>
      <c r="D802" s="64">
        <f>D795+D796+D797</f>
        <v>1</v>
      </c>
      <c r="E802" s="36"/>
      <c r="G802" s="213"/>
      <c r="H802" s="213"/>
    </row>
    <row r="803">
      <c r="A803" s="19"/>
      <c r="C803" s="24"/>
      <c r="D803" s="219"/>
      <c r="E803" s="221"/>
    </row>
    <row r="804">
      <c r="A804" s="252" t="s">
        <v>687</v>
      </c>
      <c r="B804" s="15" t="s">
        <v>10</v>
      </c>
      <c r="C804" s="17" t="s">
        <v>12</v>
      </c>
      <c r="D804" s="17" t="s">
        <v>14</v>
      </c>
      <c r="E804" s="58" t="s">
        <v>15</v>
      </c>
      <c r="G804" s="213"/>
      <c r="H804" s="213"/>
    </row>
    <row r="805">
      <c r="B805" s="21" t="s">
        <v>17</v>
      </c>
      <c r="C805" s="23" t="s">
        <v>217</v>
      </c>
      <c r="D805" s="26">
        <v>0.0</v>
      </c>
      <c r="E805" s="36"/>
      <c r="G805" s="213"/>
      <c r="H805" s="213"/>
    </row>
    <row r="806">
      <c r="B806" s="21" t="s">
        <v>25</v>
      </c>
      <c r="C806" s="39" t="s">
        <v>688</v>
      </c>
      <c r="D806" s="26">
        <v>1.0</v>
      </c>
      <c r="E806" s="39" t="s">
        <v>689</v>
      </c>
      <c r="G806" s="213"/>
      <c r="H806" s="213"/>
    </row>
    <row r="807">
      <c r="B807" s="21" t="s">
        <v>27</v>
      </c>
      <c r="C807" s="35"/>
      <c r="D807" s="26">
        <v>0.0</v>
      </c>
      <c r="E807" s="36"/>
      <c r="G807" s="213"/>
      <c r="H807" s="213"/>
    </row>
    <row r="808">
      <c r="B808" s="33" t="s">
        <v>28</v>
      </c>
      <c r="C808" s="23" t="s">
        <v>62</v>
      </c>
      <c r="D808" s="55"/>
      <c r="E808" s="36"/>
      <c r="G808" s="213"/>
      <c r="H808" s="213"/>
    </row>
    <row r="809">
      <c r="B809" s="33" t="s">
        <v>30</v>
      </c>
      <c r="C809" s="23" t="s">
        <v>690</v>
      </c>
      <c r="D809" s="61"/>
      <c r="E809" s="39" t="s">
        <v>691</v>
      </c>
      <c r="G809" s="213"/>
      <c r="H809" s="213"/>
    </row>
    <row r="810">
      <c r="B810" s="33" t="s">
        <v>32</v>
      </c>
      <c r="C810" s="23" t="s">
        <v>632</v>
      </c>
      <c r="D810" s="55"/>
      <c r="E810" s="36"/>
      <c r="G810" s="213"/>
      <c r="H810" s="213"/>
    </row>
    <row r="811">
      <c r="B811" s="33" t="s">
        <v>34</v>
      </c>
      <c r="C811" s="23" t="s">
        <v>62</v>
      </c>
      <c r="D811" s="55"/>
      <c r="E811" s="36"/>
      <c r="G811" s="213"/>
      <c r="H811" s="213"/>
    </row>
    <row r="812">
      <c r="B812" s="21" t="s">
        <v>36</v>
      </c>
      <c r="C812" s="35"/>
      <c r="D812" s="64">
        <f>D805+D806+D807</f>
        <v>1</v>
      </c>
      <c r="E812" s="36"/>
      <c r="G812" s="213"/>
      <c r="H812" s="213"/>
    </row>
    <row r="813">
      <c r="A813" s="19"/>
      <c r="C813" s="24"/>
      <c r="D813" s="219"/>
      <c r="E813" s="221"/>
    </row>
    <row r="814">
      <c r="A814" s="5" t="s">
        <v>695</v>
      </c>
      <c r="B814" s="85">
        <f>D823+D833+D843+D853</f>
        <v>0</v>
      </c>
      <c r="C814" s="10"/>
      <c r="D814" s="10"/>
      <c r="E814" s="13"/>
    </row>
    <row r="815">
      <c r="A815" s="14" t="s">
        <v>698</v>
      </c>
      <c r="B815" s="15" t="s">
        <v>10</v>
      </c>
      <c r="C815" s="17" t="s">
        <v>12</v>
      </c>
      <c r="D815" s="17" t="s">
        <v>14</v>
      </c>
      <c r="E815" s="234" t="s">
        <v>15</v>
      </c>
      <c r="F815" s="4"/>
    </row>
    <row r="816">
      <c r="A816" s="19"/>
      <c r="B816" s="21" t="s">
        <v>17</v>
      </c>
      <c r="C816" s="87" t="s">
        <v>217</v>
      </c>
      <c r="D816" s="326">
        <v>0.0</v>
      </c>
      <c r="E816" s="87" t="s">
        <v>699</v>
      </c>
    </row>
    <row r="817">
      <c r="A817" s="19"/>
      <c r="B817" s="21" t="s">
        <v>25</v>
      </c>
      <c r="C817" s="249" t="s">
        <v>700</v>
      </c>
      <c r="D817" s="238">
        <v>0.0</v>
      </c>
      <c r="E817" s="239"/>
    </row>
    <row r="818">
      <c r="A818" s="19"/>
      <c r="B818" s="21" t="s">
        <v>27</v>
      </c>
      <c r="C818" s="35"/>
      <c r="D818" s="238">
        <v>0.0</v>
      </c>
      <c r="E818" s="239"/>
    </row>
    <row r="819">
      <c r="A819" s="19"/>
      <c r="B819" s="33" t="s">
        <v>28</v>
      </c>
      <c r="C819" s="23" t="s">
        <v>62</v>
      </c>
      <c r="D819" s="241"/>
      <c r="E819" s="239"/>
    </row>
    <row r="820">
      <c r="A820" s="19"/>
      <c r="B820" s="33" t="s">
        <v>30</v>
      </c>
      <c r="C820" s="23" t="s">
        <v>62</v>
      </c>
      <c r="D820" s="241"/>
      <c r="E820" s="239"/>
    </row>
    <row r="821">
      <c r="A821" s="19"/>
      <c r="B821" s="33" t="s">
        <v>32</v>
      </c>
      <c r="C821" s="23" t="s">
        <v>701</v>
      </c>
      <c r="D821" s="241"/>
      <c r="E821" s="39" t="s">
        <v>702</v>
      </c>
    </row>
    <row r="822">
      <c r="A822" s="19"/>
      <c r="B822" s="33" t="s">
        <v>34</v>
      </c>
      <c r="C822" s="23" t="s">
        <v>62</v>
      </c>
      <c r="D822" s="241"/>
      <c r="E822" s="242"/>
    </row>
    <row r="823">
      <c r="A823" s="19"/>
      <c r="B823" s="21" t="s">
        <v>36</v>
      </c>
      <c r="C823" s="35"/>
      <c r="D823" s="244">
        <f>D816+D817+D818</f>
        <v>0</v>
      </c>
      <c r="E823" s="239"/>
    </row>
    <row r="824">
      <c r="A824" s="208"/>
      <c r="B824" s="209"/>
      <c r="C824" s="210"/>
      <c r="D824" s="210"/>
      <c r="E824" s="327"/>
      <c r="F824" s="169"/>
      <c r="G824" s="213"/>
      <c r="H824" s="213"/>
      <c r="I824" s="213"/>
      <c r="J824" s="213"/>
      <c r="K824" s="213"/>
      <c r="L824" s="213"/>
      <c r="M824" s="213"/>
      <c r="N824" s="213"/>
      <c r="O824" s="213"/>
      <c r="P824" s="213"/>
      <c r="Q824" s="213"/>
      <c r="R824" s="213"/>
      <c r="S824" s="213"/>
      <c r="T824" s="213"/>
      <c r="U824" s="213"/>
      <c r="V824" s="213"/>
      <c r="W824" s="213"/>
      <c r="X824" s="213"/>
      <c r="Y824" s="213"/>
      <c r="Z824" s="213"/>
    </row>
    <row r="825">
      <c r="A825" s="14" t="s">
        <v>704</v>
      </c>
      <c r="B825" s="15" t="s">
        <v>10</v>
      </c>
      <c r="C825" s="17" t="s">
        <v>12</v>
      </c>
      <c r="D825" s="17" t="s">
        <v>14</v>
      </c>
      <c r="E825" s="234" t="s">
        <v>15</v>
      </c>
      <c r="F825" s="4" t="s">
        <v>38</v>
      </c>
    </row>
    <row r="826">
      <c r="A826" s="19"/>
      <c r="B826" s="21" t="s">
        <v>17</v>
      </c>
      <c r="C826" s="87" t="s">
        <v>217</v>
      </c>
      <c r="D826" s="326">
        <v>0.0</v>
      </c>
      <c r="E826" s="87" t="s">
        <v>699</v>
      </c>
    </row>
    <row r="827">
      <c r="A827" s="19"/>
      <c r="B827" s="21" t="s">
        <v>25</v>
      </c>
      <c r="C827" s="249" t="s">
        <v>236</v>
      </c>
      <c r="D827" s="238">
        <v>0.0</v>
      </c>
      <c r="E827" s="239"/>
    </row>
    <row r="828">
      <c r="A828" s="19"/>
      <c r="B828" s="21" t="s">
        <v>27</v>
      </c>
      <c r="C828" s="35"/>
      <c r="D828" s="238">
        <v>0.0</v>
      </c>
      <c r="E828" s="239"/>
    </row>
    <row r="829">
      <c r="A829" s="19"/>
      <c r="B829" s="33" t="s">
        <v>28</v>
      </c>
      <c r="C829" s="23" t="s">
        <v>62</v>
      </c>
      <c r="D829" s="241"/>
      <c r="E829" s="239"/>
    </row>
    <row r="830">
      <c r="A830" s="19"/>
      <c r="B830" s="33" t="s">
        <v>30</v>
      </c>
      <c r="C830" s="23" t="s">
        <v>62</v>
      </c>
      <c r="D830" s="241"/>
      <c r="E830" s="239"/>
    </row>
    <row r="831">
      <c r="A831" s="19"/>
      <c r="B831" s="33" t="s">
        <v>32</v>
      </c>
      <c r="C831" s="23" t="s">
        <v>705</v>
      </c>
      <c r="D831" s="241"/>
      <c r="E831" s="39" t="s">
        <v>55</v>
      </c>
    </row>
    <row r="832">
      <c r="A832" s="19"/>
      <c r="B832" s="33" t="s">
        <v>34</v>
      </c>
      <c r="C832" s="23" t="s">
        <v>62</v>
      </c>
      <c r="D832" s="241"/>
      <c r="E832" s="242"/>
    </row>
    <row r="833">
      <c r="A833" s="19"/>
      <c r="B833" s="21" t="s">
        <v>36</v>
      </c>
      <c r="C833" s="35"/>
      <c r="D833" s="244">
        <f>D826+D827+D828</f>
        <v>0</v>
      </c>
      <c r="E833" s="239"/>
    </row>
    <row r="834">
      <c r="A834" s="19"/>
      <c r="C834" s="24"/>
      <c r="D834" s="219"/>
      <c r="E834" s="221"/>
    </row>
    <row r="835">
      <c r="A835" s="14" t="s">
        <v>706</v>
      </c>
      <c r="B835" s="15" t="s">
        <v>10</v>
      </c>
      <c r="C835" s="17" t="s">
        <v>12</v>
      </c>
      <c r="D835" s="17" t="s">
        <v>14</v>
      </c>
      <c r="E835" s="234" t="s">
        <v>15</v>
      </c>
      <c r="F835" s="4"/>
    </row>
    <row r="836">
      <c r="A836" s="19"/>
      <c r="B836" s="21" t="s">
        <v>17</v>
      </c>
      <c r="C836" s="87" t="s">
        <v>217</v>
      </c>
      <c r="D836" s="326">
        <v>0.0</v>
      </c>
      <c r="E836" s="87" t="s">
        <v>708</v>
      </c>
    </row>
    <row r="837">
      <c r="A837" s="19"/>
      <c r="B837" s="21" t="s">
        <v>25</v>
      </c>
      <c r="C837" s="249" t="s">
        <v>236</v>
      </c>
      <c r="D837" s="238">
        <v>0.0</v>
      </c>
      <c r="E837" s="239"/>
    </row>
    <row r="838">
      <c r="A838" s="19"/>
      <c r="B838" s="21" t="s">
        <v>27</v>
      </c>
      <c r="C838" s="35"/>
      <c r="D838" s="238">
        <v>0.0</v>
      </c>
      <c r="E838" s="239"/>
    </row>
    <row r="839">
      <c r="A839" s="19"/>
      <c r="B839" s="33" t="s">
        <v>28</v>
      </c>
      <c r="C839" s="23" t="s">
        <v>62</v>
      </c>
      <c r="D839" s="241"/>
      <c r="E839" s="239"/>
    </row>
    <row r="840">
      <c r="A840" s="19"/>
      <c r="B840" s="33" t="s">
        <v>30</v>
      </c>
      <c r="C840" s="23" t="s">
        <v>62</v>
      </c>
      <c r="D840" s="241"/>
      <c r="E840" s="239"/>
    </row>
    <row r="841">
      <c r="A841" s="19"/>
      <c r="B841" s="33" t="s">
        <v>32</v>
      </c>
      <c r="C841" s="23" t="s">
        <v>709</v>
      </c>
      <c r="D841" s="241"/>
      <c r="E841" s="239"/>
    </row>
    <row r="842">
      <c r="A842" s="19"/>
      <c r="B842" s="33" t="s">
        <v>34</v>
      </c>
      <c r="C842" s="23" t="s">
        <v>62</v>
      </c>
      <c r="D842" s="241"/>
      <c r="E842" s="242"/>
    </row>
    <row r="843">
      <c r="A843" s="19"/>
      <c r="B843" s="21" t="s">
        <v>36</v>
      </c>
      <c r="C843" s="35"/>
      <c r="D843" s="244">
        <f>D836+D837+D838</f>
        <v>0</v>
      </c>
      <c r="E843" s="239"/>
    </row>
    <row r="844">
      <c r="A844" s="19"/>
      <c r="C844" s="24"/>
      <c r="D844" s="219"/>
      <c r="E844" s="221"/>
    </row>
    <row r="845">
      <c r="A845" s="14" t="s">
        <v>712</v>
      </c>
      <c r="B845" s="15" t="s">
        <v>10</v>
      </c>
      <c r="C845" s="17" t="s">
        <v>12</v>
      </c>
      <c r="D845" s="17" t="s">
        <v>14</v>
      </c>
      <c r="E845" s="234" t="s">
        <v>15</v>
      </c>
      <c r="F845" s="4"/>
    </row>
    <row r="846">
      <c r="A846" s="19"/>
      <c r="B846" s="21" t="s">
        <v>17</v>
      </c>
      <c r="C846" s="87" t="s">
        <v>217</v>
      </c>
      <c r="D846" s="326">
        <v>0.0</v>
      </c>
      <c r="E846" s="87" t="s">
        <v>708</v>
      </c>
    </row>
    <row r="847">
      <c r="A847" s="19"/>
      <c r="B847" s="21" t="s">
        <v>25</v>
      </c>
      <c r="C847" s="249" t="s">
        <v>236</v>
      </c>
      <c r="D847" s="238">
        <v>0.0</v>
      </c>
      <c r="E847" s="239"/>
    </row>
    <row r="848">
      <c r="A848" s="19"/>
      <c r="B848" s="21" t="s">
        <v>27</v>
      </c>
      <c r="C848" s="35"/>
      <c r="D848" s="238">
        <v>0.0</v>
      </c>
      <c r="E848" s="239"/>
    </row>
    <row r="849">
      <c r="A849" s="19"/>
      <c r="B849" s="33" t="s">
        <v>28</v>
      </c>
      <c r="C849" s="23" t="s">
        <v>62</v>
      </c>
      <c r="D849" s="241"/>
      <c r="E849" s="239"/>
    </row>
    <row r="850">
      <c r="A850" s="19"/>
      <c r="B850" s="33" t="s">
        <v>30</v>
      </c>
      <c r="C850" s="23" t="s">
        <v>62</v>
      </c>
      <c r="D850" s="241"/>
      <c r="E850" s="239"/>
    </row>
    <row r="851">
      <c r="A851" s="19"/>
      <c r="B851" s="33" t="s">
        <v>32</v>
      </c>
      <c r="C851" s="23" t="s">
        <v>709</v>
      </c>
      <c r="D851" s="241"/>
      <c r="E851" s="239"/>
    </row>
    <row r="852">
      <c r="A852" s="19"/>
      <c r="B852" s="33" t="s">
        <v>34</v>
      </c>
      <c r="C852" s="23" t="s">
        <v>62</v>
      </c>
      <c r="D852" s="241"/>
      <c r="E852" s="242"/>
    </row>
    <row r="853">
      <c r="A853" s="19"/>
      <c r="B853" s="21" t="s">
        <v>36</v>
      </c>
      <c r="C853" s="35"/>
      <c r="D853" s="244">
        <f>D846+D847+D848</f>
        <v>0</v>
      </c>
      <c r="E853" s="239"/>
    </row>
    <row r="854">
      <c r="A854" s="19"/>
      <c r="C854" s="24"/>
      <c r="D854" s="219"/>
      <c r="E854" s="221"/>
    </row>
    <row r="855">
      <c r="A855" s="252" t="s">
        <v>713</v>
      </c>
      <c r="B855" s="15" t="s">
        <v>10</v>
      </c>
      <c r="C855" s="17" t="s">
        <v>12</v>
      </c>
      <c r="D855" s="17" t="s">
        <v>14</v>
      </c>
      <c r="E855" s="58" t="s">
        <v>15</v>
      </c>
      <c r="G855" s="213"/>
      <c r="H855" s="213"/>
    </row>
    <row r="856">
      <c r="B856" s="21" t="s">
        <v>17</v>
      </c>
      <c r="C856" s="87" t="s">
        <v>217</v>
      </c>
      <c r="D856" s="26">
        <v>0.0</v>
      </c>
      <c r="E856" s="68" t="s">
        <v>714</v>
      </c>
      <c r="G856" s="213"/>
      <c r="H856" s="213"/>
    </row>
    <row r="857">
      <c r="B857" s="21" t="s">
        <v>25</v>
      </c>
      <c r="C857" s="39" t="s">
        <v>715</v>
      </c>
      <c r="D857" s="26">
        <v>0.0</v>
      </c>
      <c r="E857" s="39" t="s">
        <v>236</v>
      </c>
      <c r="G857" s="213"/>
      <c r="H857" s="213"/>
    </row>
    <row r="858">
      <c r="B858" s="21" t="s">
        <v>27</v>
      </c>
      <c r="C858" s="35"/>
      <c r="D858" s="26">
        <v>0.0</v>
      </c>
      <c r="E858" s="36"/>
      <c r="G858" s="213"/>
      <c r="H858" s="213"/>
    </row>
    <row r="859">
      <c r="B859" s="33" t="s">
        <v>28</v>
      </c>
      <c r="C859" s="23" t="s">
        <v>62</v>
      </c>
      <c r="D859" s="55"/>
      <c r="E859" s="36"/>
      <c r="G859" s="213"/>
      <c r="H859" s="213"/>
    </row>
    <row r="860">
      <c r="B860" s="33" t="s">
        <v>30</v>
      </c>
      <c r="C860" s="23" t="s">
        <v>62</v>
      </c>
      <c r="D860" s="61"/>
      <c r="E860" s="36"/>
      <c r="G860" s="213"/>
      <c r="H860" s="213"/>
    </row>
    <row r="861">
      <c r="B861" s="33" t="s">
        <v>32</v>
      </c>
      <c r="C861" s="23" t="s">
        <v>709</v>
      </c>
      <c r="D861" s="55"/>
      <c r="E861" s="36"/>
      <c r="G861" s="213"/>
      <c r="H861" s="213"/>
    </row>
    <row r="862">
      <c r="B862" s="33" t="s">
        <v>34</v>
      </c>
      <c r="C862" s="23" t="s">
        <v>62</v>
      </c>
      <c r="D862" s="55"/>
      <c r="E862" s="36"/>
      <c r="G862" s="213"/>
      <c r="H862" s="213"/>
    </row>
    <row r="863">
      <c r="B863" s="21" t="s">
        <v>36</v>
      </c>
      <c r="C863" s="35"/>
      <c r="D863" s="64">
        <f>D856+D857+D858</f>
        <v>0</v>
      </c>
      <c r="E863" s="36"/>
      <c r="G863" s="213"/>
      <c r="H863" s="213"/>
    </row>
    <row r="864">
      <c r="A864" s="19"/>
      <c r="C864" s="24"/>
      <c r="D864" s="219"/>
      <c r="E864" s="221"/>
    </row>
    <row r="865">
      <c r="A865" s="252" t="s">
        <v>718</v>
      </c>
      <c r="B865" s="15" t="s">
        <v>10</v>
      </c>
      <c r="C865" s="17" t="s">
        <v>12</v>
      </c>
      <c r="D865" s="17" t="s">
        <v>14</v>
      </c>
      <c r="E865" s="58" t="s">
        <v>15</v>
      </c>
      <c r="G865" s="213"/>
      <c r="H865" s="213"/>
    </row>
    <row r="866">
      <c r="B866" s="21" t="s">
        <v>17</v>
      </c>
      <c r="C866" s="23" t="s">
        <v>217</v>
      </c>
      <c r="D866" s="26">
        <v>0.0</v>
      </c>
      <c r="E866" s="39" t="s">
        <v>719</v>
      </c>
      <c r="G866" s="213"/>
      <c r="H866" s="213"/>
    </row>
    <row r="867">
      <c r="B867" s="21" t="s">
        <v>25</v>
      </c>
      <c r="C867" s="39" t="s">
        <v>720</v>
      </c>
      <c r="D867" s="26">
        <v>0.0</v>
      </c>
      <c r="E867" s="39" t="s">
        <v>236</v>
      </c>
      <c r="G867" s="213"/>
      <c r="H867" s="213"/>
    </row>
    <row r="868">
      <c r="B868" s="21" t="s">
        <v>27</v>
      </c>
      <c r="C868" s="35"/>
      <c r="D868" s="26">
        <v>0.0</v>
      </c>
      <c r="E868" s="36"/>
      <c r="G868" s="213"/>
      <c r="H868" s="213"/>
    </row>
    <row r="869">
      <c r="B869" s="33" t="s">
        <v>28</v>
      </c>
      <c r="C869" s="23" t="s">
        <v>62</v>
      </c>
      <c r="D869" s="55"/>
      <c r="E869" s="36"/>
      <c r="G869" s="213"/>
      <c r="H869" s="213"/>
    </row>
    <row r="870">
      <c r="B870" s="33" t="s">
        <v>30</v>
      </c>
      <c r="C870" s="23" t="s">
        <v>721</v>
      </c>
      <c r="D870" s="61"/>
      <c r="E870" s="39" t="s">
        <v>722</v>
      </c>
      <c r="G870" s="213"/>
      <c r="H870" s="213"/>
    </row>
    <row r="871">
      <c r="B871" s="33" t="s">
        <v>32</v>
      </c>
      <c r="C871" s="23" t="s">
        <v>709</v>
      </c>
      <c r="D871" s="55"/>
      <c r="E871" s="36"/>
      <c r="G871" s="213"/>
      <c r="H871" s="213"/>
    </row>
    <row r="872">
      <c r="B872" s="33" t="s">
        <v>34</v>
      </c>
      <c r="C872" s="23" t="s">
        <v>62</v>
      </c>
      <c r="D872" s="55"/>
      <c r="E872" s="36"/>
      <c r="G872" s="213"/>
      <c r="H872" s="213"/>
    </row>
    <row r="873">
      <c r="B873" s="21" t="s">
        <v>36</v>
      </c>
      <c r="C873" s="35"/>
      <c r="D873" s="64">
        <f>D866+D867+D868</f>
        <v>0</v>
      </c>
      <c r="E873" s="36"/>
      <c r="G873" s="213"/>
      <c r="H873" s="213"/>
    </row>
    <row r="874">
      <c r="A874" s="19"/>
      <c r="C874" s="24"/>
      <c r="D874" s="219"/>
      <c r="E874" s="221"/>
    </row>
    <row r="875">
      <c r="A875" s="252" t="s">
        <v>724</v>
      </c>
      <c r="B875" s="15" t="s">
        <v>10</v>
      </c>
      <c r="C875" s="17" t="s">
        <v>12</v>
      </c>
      <c r="D875" s="17" t="s">
        <v>14</v>
      </c>
      <c r="E875" s="58" t="s">
        <v>15</v>
      </c>
      <c r="G875" s="213"/>
      <c r="H875" s="213"/>
    </row>
    <row r="876">
      <c r="B876" s="21" t="s">
        <v>17</v>
      </c>
      <c r="C876" s="23" t="s">
        <v>217</v>
      </c>
      <c r="D876" s="26">
        <v>0.0</v>
      </c>
      <c r="E876" s="36"/>
      <c r="G876" s="213"/>
      <c r="H876" s="213"/>
    </row>
    <row r="877">
      <c r="B877" s="21" t="s">
        <v>25</v>
      </c>
      <c r="C877" s="39" t="s">
        <v>725</v>
      </c>
      <c r="D877" s="26">
        <v>0.0</v>
      </c>
      <c r="E877" s="68" t="s">
        <v>236</v>
      </c>
      <c r="G877" s="213"/>
      <c r="H877" s="213"/>
    </row>
    <row r="878">
      <c r="B878" s="21" t="s">
        <v>27</v>
      </c>
      <c r="C878" s="35"/>
      <c r="D878" s="26">
        <v>0.0</v>
      </c>
      <c r="E878" s="36"/>
      <c r="G878" s="213"/>
      <c r="H878" s="213"/>
    </row>
    <row r="879">
      <c r="B879" s="33" t="s">
        <v>28</v>
      </c>
      <c r="C879" s="23" t="s">
        <v>62</v>
      </c>
      <c r="D879" s="55"/>
      <c r="E879" s="36"/>
      <c r="G879" s="213"/>
      <c r="H879" s="213"/>
    </row>
    <row r="880">
      <c r="B880" s="33" t="s">
        <v>30</v>
      </c>
      <c r="C880" s="23" t="s">
        <v>726</v>
      </c>
      <c r="D880" s="61"/>
      <c r="E880" s="39" t="s">
        <v>722</v>
      </c>
      <c r="G880" s="213"/>
      <c r="H880" s="213"/>
    </row>
    <row r="881">
      <c r="B881" s="33" t="s">
        <v>32</v>
      </c>
      <c r="C881" s="23" t="s">
        <v>709</v>
      </c>
      <c r="D881" s="55"/>
      <c r="E881" s="36"/>
      <c r="G881" s="213"/>
      <c r="H881" s="213"/>
    </row>
    <row r="882">
      <c r="B882" s="33" t="s">
        <v>34</v>
      </c>
      <c r="C882" s="23" t="s">
        <v>62</v>
      </c>
      <c r="D882" s="55"/>
      <c r="E882" s="36"/>
      <c r="G882" s="213"/>
      <c r="H882" s="213"/>
    </row>
    <row r="883">
      <c r="B883" s="21" t="s">
        <v>36</v>
      </c>
      <c r="C883" s="35"/>
      <c r="D883" s="64">
        <f>D876+D877+D878</f>
        <v>0</v>
      </c>
      <c r="E883" s="36"/>
      <c r="G883" s="213"/>
      <c r="H883" s="213"/>
    </row>
    <row r="884">
      <c r="A884" s="19"/>
      <c r="C884" s="24"/>
      <c r="D884" s="219"/>
      <c r="E884" s="221"/>
    </row>
    <row r="885">
      <c r="A885" s="252" t="s">
        <v>727</v>
      </c>
      <c r="B885" s="15" t="s">
        <v>10</v>
      </c>
      <c r="C885" s="17" t="s">
        <v>12</v>
      </c>
      <c r="D885" s="17" t="s">
        <v>14</v>
      </c>
      <c r="E885" s="58" t="s">
        <v>15</v>
      </c>
      <c r="G885" s="213"/>
      <c r="H885" s="213"/>
    </row>
    <row r="886">
      <c r="B886" s="21" t="s">
        <v>17</v>
      </c>
      <c r="C886" s="23" t="s">
        <v>217</v>
      </c>
      <c r="D886" s="26">
        <v>0.0</v>
      </c>
      <c r="E886" s="36"/>
      <c r="G886" s="213"/>
      <c r="H886" s="213"/>
    </row>
    <row r="887">
      <c r="B887" s="21" t="s">
        <v>25</v>
      </c>
      <c r="C887" s="39" t="s">
        <v>728</v>
      </c>
      <c r="D887" s="26">
        <v>0.0</v>
      </c>
      <c r="E887" s="36"/>
      <c r="G887" s="213"/>
      <c r="H887" s="213"/>
    </row>
    <row r="888">
      <c r="B888" s="21" t="s">
        <v>27</v>
      </c>
      <c r="C888" s="35"/>
      <c r="D888" s="26">
        <v>0.0</v>
      </c>
      <c r="E888" s="36"/>
      <c r="G888" s="213"/>
      <c r="H888" s="213"/>
    </row>
    <row r="889">
      <c r="B889" s="33" t="s">
        <v>28</v>
      </c>
      <c r="C889" s="23" t="s">
        <v>62</v>
      </c>
      <c r="D889" s="55"/>
      <c r="E889" s="36"/>
      <c r="G889" s="213"/>
      <c r="H889" s="213"/>
    </row>
    <row r="890">
      <c r="B890" s="33" t="s">
        <v>30</v>
      </c>
      <c r="C890" s="23" t="s">
        <v>729</v>
      </c>
      <c r="D890" s="61"/>
      <c r="E890" s="39" t="s">
        <v>730</v>
      </c>
      <c r="G890" s="213"/>
      <c r="H890" s="213"/>
    </row>
    <row r="891">
      <c r="B891" s="33" t="s">
        <v>32</v>
      </c>
      <c r="C891" s="23" t="s">
        <v>709</v>
      </c>
      <c r="D891" s="55"/>
      <c r="E891" s="36"/>
      <c r="G891" s="213"/>
      <c r="H891" s="213"/>
    </row>
    <row r="892">
      <c r="B892" s="33" t="s">
        <v>34</v>
      </c>
      <c r="C892" s="23" t="s">
        <v>62</v>
      </c>
      <c r="D892" s="55"/>
      <c r="E892" s="36"/>
      <c r="G892" s="213"/>
      <c r="H892" s="213"/>
    </row>
    <row r="893">
      <c r="B893" s="21" t="s">
        <v>36</v>
      </c>
      <c r="C893" s="35"/>
      <c r="D893" s="64">
        <f>D886+D887+D888</f>
        <v>0</v>
      </c>
      <c r="E893" s="36"/>
      <c r="G893" s="213"/>
      <c r="H893" s="213"/>
    </row>
    <row r="894">
      <c r="A894" s="19"/>
      <c r="C894" s="24"/>
      <c r="D894" s="219"/>
      <c r="E894" s="221"/>
    </row>
    <row r="895">
      <c r="A895" s="252" t="s">
        <v>732</v>
      </c>
      <c r="B895" s="15" t="s">
        <v>10</v>
      </c>
      <c r="C895" s="17" t="s">
        <v>12</v>
      </c>
      <c r="D895" s="17" t="s">
        <v>14</v>
      </c>
      <c r="E895" s="58" t="s">
        <v>15</v>
      </c>
      <c r="G895" s="213"/>
      <c r="H895" s="213"/>
    </row>
    <row r="896">
      <c r="B896" s="21" t="s">
        <v>17</v>
      </c>
      <c r="C896" s="23" t="s">
        <v>217</v>
      </c>
      <c r="D896" s="26">
        <v>0.0</v>
      </c>
      <c r="E896" s="36"/>
      <c r="G896" s="213"/>
      <c r="H896" s="213"/>
    </row>
    <row r="897">
      <c r="B897" s="21" t="s">
        <v>25</v>
      </c>
      <c r="C897" s="39" t="s">
        <v>735</v>
      </c>
      <c r="D897" s="26">
        <v>0.0</v>
      </c>
      <c r="E897" s="36"/>
      <c r="G897" s="213"/>
      <c r="H897" s="213"/>
    </row>
    <row r="898">
      <c r="B898" s="21" t="s">
        <v>27</v>
      </c>
      <c r="C898" s="35"/>
      <c r="D898" s="26">
        <v>0.0</v>
      </c>
      <c r="E898" s="36"/>
      <c r="G898" s="213"/>
      <c r="H898" s="213"/>
    </row>
    <row r="899">
      <c r="B899" s="33" t="s">
        <v>28</v>
      </c>
      <c r="C899" s="23" t="s">
        <v>62</v>
      </c>
      <c r="D899" s="55"/>
      <c r="E899" s="36"/>
      <c r="G899" s="213"/>
      <c r="H899" s="213"/>
    </row>
    <row r="900">
      <c r="B900" s="33" t="s">
        <v>30</v>
      </c>
      <c r="C900" s="23" t="s">
        <v>736</v>
      </c>
      <c r="D900" s="61"/>
      <c r="E900" s="39" t="s">
        <v>684</v>
      </c>
      <c r="G900" s="213"/>
      <c r="H900" s="213"/>
    </row>
    <row r="901">
      <c r="B901" s="33" t="s">
        <v>32</v>
      </c>
      <c r="C901" s="23" t="s">
        <v>709</v>
      </c>
      <c r="D901" s="55"/>
      <c r="E901" s="36"/>
      <c r="G901" s="213"/>
      <c r="H901" s="213"/>
    </row>
    <row r="902">
      <c r="B902" s="33" t="s">
        <v>34</v>
      </c>
      <c r="C902" s="23" t="s">
        <v>62</v>
      </c>
      <c r="D902" s="55"/>
      <c r="E902" s="36"/>
      <c r="G902" s="213"/>
      <c r="H902" s="213"/>
    </row>
    <row r="903">
      <c r="B903" s="21" t="s">
        <v>36</v>
      </c>
      <c r="C903" s="35"/>
      <c r="D903" s="64">
        <f>D896+D897+D898</f>
        <v>0</v>
      </c>
      <c r="E903" s="36"/>
      <c r="G903" s="213"/>
      <c r="H903" s="213"/>
    </row>
    <row r="904">
      <c r="A904" s="19"/>
      <c r="C904" s="24"/>
      <c r="D904" s="219"/>
      <c r="E904" s="221"/>
    </row>
    <row r="905">
      <c r="A905" s="252" t="s">
        <v>737</v>
      </c>
      <c r="B905" s="15" t="s">
        <v>10</v>
      </c>
      <c r="C905" s="17" t="s">
        <v>12</v>
      </c>
      <c r="D905" s="17" t="s">
        <v>14</v>
      </c>
      <c r="E905" s="58" t="s">
        <v>15</v>
      </c>
      <c r="G905" s="213"/>
      <c r="H905" s="213"/>
    </row>
    <row r="906">
      <c r="B906" s="21" t="s">
        <v>17</v>
      </c>
      <c r="C906" s="23" t="s">
        <v>217</v>
      </c>
      <c r="D906" s="26">
        <v>0.0</v>
      </c>
      <c r="E906" s="36"/>
      <c r="G906" s="213"/>
      <c r="H906" s="213"/>
    </row>
    <row r="907">
      <c r="B907" s="21" t="s">
        <v>25</v>
      </c>
      <c r="C907" s="39" t="s">
        <v>739</v>
      </c>
      <c r="D907" s="26">
        <v>0.0</v>
      </c>
      <c r="E907" s="36"/>
      <c r="G907" s="213"/>
      <c r="H907" s="213"/>
    </row>
    <row r="908">
      <c r="B908" s="21" t="s">
        <v>27</v>
      </c>
      <c r="C908" s="35"/>
      <c r="D908" s="26">
        <v>0.0</v>
      </c>
      <c r="E908" s="36"/>
      <c r="G908" s="213"/>
      <c r="H908" s="213"/>
    </row>
    <row r="909">
      <c r="B909" s="33" t="s">
        <v>28</v>
      </c>
      <c r="C909" s="23" t="s">
        <v>740</v>
      </c>
      <c r="D909" s="55"/>
      <c r="E909" s="36"/>
      <c r="G909" s="213"/>
      <c r="H909" s="213"/>
    </row>
    <row r="910">
      <c r="B910" s="33" t="s">
        <v>30</v>
      </c>
      <c r="C910" s="23" t="s">
        <v>741</v>
      </c>
      <c r="D910" s="61"/>
      <c r="E910" s="39" t="s">
        <v>742</v>
      </c>
      <c r="G910" s="213"/>
      <c r="H910" s="213"/>
    </row>
    <row r="911">
      <c r="B911" s="33" t="s">
        <v>32</v>
      </c>
      <c r="C911" s="23" t="s">
        <v>743</v>
      </c>
      <c r="D911" s="55"/>
      <c r="E911" s="36"/>
      <c r="G911" s="213"/>
      <c r="H911" s="213"/>
    </row>
    <row r="912">
      <c r="B912" s="33" t="s">
        <v>34</v>
      </c>
      <c r="C912" s="23" t="s">
        <v>740</v>
      </c>
      <c r="D912" s="55"/>
      <c r="E912" s="36"/>
      <c r="G912" s="213"/>
      <c r="H912" s="213"/>
    </row>
    <row r="913">
      <c r="B913" s="21" t="s">
        <v>36</v>
      </c>
      <c r="C913" s="35"/>
      <c r="D913" s="64">
        <f>D906+D907+D908</f>
        <v>0</v>
      </c>
      <c r="E913" s="36"/>
      <c r="G913" s="213"/>
      <c r="H913" s="213"/>
    </row>
    <row r="914">
      <c r="A914" s="19"/>
      <c r="C914" s="24"/>
      <c r="D914" s="219"/>
      <c r="E914" s="221"/>
    </row>
    <row r="915">
      <c r="A915" s="5" t="s">
        <v>744</v>
      </c>
      <c r="B915" s="334">
        <f>D924+D934+D944</f>
        <v>0</v>
      </c>
      <c r="C915" s="10"/>
      <c r="D915" s="10"/>
      <c r="E915" s="13"/>
    </row>
    <row r="916">
      <c r="A916" s="14" t="s">
        <v>745</v>
      </c>
      <c r="B916" s="15" t="s">
        <v>10</v>
      </c>
      <c r="C916" s="17" t="s">
        <v>12</v>
      </c>
      <c r="D916" s="17" t="s">
        <v>14</v>
      </c>
      <c r="E916" s="234" t="s">
        <v>15</v>
      </c>
      <c r="F916" s="4" t="s">
        <v>38</v>
      </c>
    </row>
    <row r="917">
      <c r="A917" s="19"/>
      <c r="B917" s="21" t="s">
        <v>17</v>
      </c>
      <c r="C917" s="87" t="s">
        <v>217</v>
      </c>
      <c r="D917" s="238">
        <v>0.0</v>
      </c>
      <c r="E917" s="239"/>
    </row>
    <row r="918">
      <c r="A918" s="19"/>
      <c r="B918" s="21" t="s">
        <v>25</v>
      </c>
      <c r="C918" s="249" t="s">
        <v>746</v>
      </c>
      <c r="D918" s="238">
        <v>0.0</v>
      </c>
      <c r="E918" s="239"/>
    </row>
    <row r="919">
      <c r="A919" s="19"/>
      <c r="B919" s="21" t="s">
        <v>27</v>
      </c>
      <c r="C919" s="35"/>
      <c r="D919" s="272">
        <v>0.0</v>
      </c>
      <c r="E919" s="239"/>
    </row>
    <row r="920">
      <c r="A920" s="19"/>
      <c r="B920" s="33" t="s">
        <v>28</v>
      </c>
      <c r="C920" s="23" t="s">
        <v>740</v>
      </c>
      <c r="D920" s="241"/>
      <c r="E920" s="239"/>
    </row>
    <row r="921">
      <c r="A921" s="19"/>
      <c r="B921" s="33" t="s">
        <v>30</v>
      </c>
      <c r="C921" s="23" t="s">
        <v>740</v>
      </c>
      <c r="D921" s="241"/>
      <c r="E921" s="239"/>
    </row>
    <row r="922">
      <c r="A922" s="19"/>
      <c r="B922" s="33" t="s">
        <v>32</v>
      </c>
      <c r="C922" s="23" t="s">
        <v>747</v>
      </c>
      <c r="D922" s="241"/>
      <c r="E922" s="39" t="s">
        <v>55</v>
      </c>
    </row>
    <row r="923">
      <c r="A923" s="19"/>
      <c r="B923" s="33" t="s">
        <v>34</v>
      </c>
      <c r="C923" s="23" t="s">
        <v>748</v>
      </c>
      <c r="D923" s="241"/>
      <c r="E923" s="242"/>
    </row>
    <row r="924">
      <c r="A924" s="19"/>
      <c r="B924" s="21" t="s">
        <v>36</v>
      </c>
      <c r="C924" s="35"/>
      <c r="D924" s="320">
        <f>D917+D918+D919</f>
        <v>0</v>
      </c>
      <c r="E924" s="239"/>
    </row>
    <row r="925">
      <c r="A925" s="19"/>
      <c r="C925" s="24"/>
      <c r="D925" s="219"/>
      <c r="E925" s="221"/>
    </row>
    <row r="926">
      <c r="A926" s="14" t="s">
        <v>749</v>
      </c>
      <c r="B926" s="15" t="s">
        <v>10</v>
      </c>
      <c r="C926" s="17" t="s">
        <v>12</v>
      </c>
      <c r="D926" s="17" t="s">
        <v>14</v>
      </c>
      <c r="E926" s="234" t="s">
        <v>15</v>
      </c>
      <c r="F926" s="4" t="s">
        <v>38</v>
      </c>
    </row>
    <row r="927">
      <c r="A927" s="19"/>
      <c r="B927" s="21" t="s">
        <v>17</v>
      </c>
      <c r="C927" s="87" t="s">
        <v>750</v>
      </c>
      <c r="D927" s="238">
        <v>0.0</v>
      </c>
      <c r="E927" s="136" t="s">
        <v>751</v>
      </c>
    </row>
    <row r="928">
      <c r="A928" s="19"/>
      <c r="B928" s="21" t="s">
        <v>25</v>
      </c>
      <c r="C928" s="249" t="s">
        <v>752</v>
      </c>
      <c r="D928" s="238">
        <v>0.0</v>
      </c>
      <c r="E928" s="136" t="s">
        <v>751</v>
      </c>
    </row>
    <row r="929">
      <c r="A929" s="19"/>
      <c r="B929" s="21" t="s">
        <v>27</v>
      </c>
      <c r="C929" s="35"/>
      <c r="D929" s="238">
        <v>0.0</v>
      </c>
      <c r="E929" s="239"/>
    </row>
    <row r="930">
      <c r="A930" s="19"/>
      <c r="B930" s="33" t="s">
        <v>28</v>
      </c>
      <c r="C930" s="23" t="s">
        <v>62</v>
      </c>
      <c r="D930" s="241"/>
      <c r="E930" s="239"/>
    </row>
    <row r="931">
      <c r="A931" s="19"/>
      <c r="B931" s="33" t="s">
        <v>30</v>
      </c>
      <c r="C931" s="23" t="s">
        <v>62</v>
      </c>
      <c r="D931" s="241"/>
      <c r="E931" s="239"/>
    </row>
    <row r="932">
      <c r="A932" s="19"/>
      <c r="B932" s="33" t="s">
        <v>32</v>
      </c>
      <c r="C932" s="23" t="s">
        <v>753</v>
      </c>
      <c r="D932" s="241"/>
      <c r="E932" s="39" t="s">
        <v>55</v>
      </c>
    </row>
    <row r="933">
      <c r="A933" s="19"/>
      <c r="B933" s="33" t="s">
        <v>34</v>
      </c>
      <c r="C933" s="23" t="s">
        <v>62</v>
      </c>
      <c r="D933" s="241"/>
      <c r="E933" s="242"/>
    </row>
    <row r="934">
      <c r="A934" s="19"/>
      <c r="B934" s="21" t="s">
        <v>36</v>
      </c>
      <c r="C934" s="35"/>
      <c r="D934" s="244">
        <f>D927+D928+D929</f>
        <v>0</v>
      </c>
      <c r="E934" s="239"/>
    </row>
    <row r="935">
      <c r="A935" s="19"/>
      <c r="C935" s="24"/>
      <c r="D935" s="219"/>
      <c r="E935" s="221"/>
    </row>
    <row r="936">
      <c r="A936" s="14" t="s">
        <v>755</v>
      </c>
      <c r="B936" s="15" t="s">
        <v>10</v>
      </c>
      <c r="C936" s="17" t="s">
        <v>12</v>
      </c>
      <c r="D936" s="17" t="s">
        <v>14</v>
      </c>
      <c r="E936" s="234" t="s">
        <v>15</v>
      </c>
      <c r="F936" s="4"/>
    </row>
    <row r="937">
      <c r="A937" s="19"/>
      <c r="B937" s="21" t="s">
        <v>17</v>
      </c>
      <c r="C937" s="23" t="s">
        <v>217</v>
      </c>
      <c r="D937" s="238">
        <v>0.0</v>
      </c>
      <c r="E937" s="239"/>
    </row>
    <row r="938">
      <c r="A938" s="19"/>
      <c r="B938" s="21" t="s">
        <v>25</v>
      </c>
      <c r="C938" s="30" t="s">
        <v>756</v>
      </c>
      <c r="D938" s="238">
        <v>0.0</v>
      </c>
      <c r="E938" s="239"/>
    </row>
    <row r="939">
      <c r="A939" s="19"/>
      <c r="B939" s="21" t="s">
        <v>27</v>
      </c>
      <c r="C939" s="35"/>
      <c r="D939" s="272">
        <v>0.0</v>
      </c>
      <c r="E939" s="239"/>
    </row>
    <row r="940">
      <c r="A940" s="19"/>
      <c r="B940" s="33" t="s">
        <v>28</v>
      </c>
      <c r="C940" s="23" t="s">
        <v>62</v>
      </c>
      <c r="D940" s="241"/>
      <c r="E940" s="239"/>
    </row>
    <row r="941">
      <c r="A941" s="19"/>
      <c r="B941" s="33" t="s">
        <v>30</v>
      </c>
      <c r="C941" s="23" t="s">
        <v>62</v>
      </c>
      <c r="D941" s="241"/>
      <c r="E941" s="239"/>
    </row>
    <row r="942">
      <c r="A942" s="19"/>
      <c r="B942" s="33" t="s">
        <v>32</v>
      </c>
      <c r="C942" s="23" t="s">
        <v>759</v>
      </c>
      <c r="D942" s="241"/>
      <c r="E942" s="39" t="s">
        <v>55</v>
      </c>
    </row>
    <row r="943">
      <c r="A943" s="19"/>
      <c r="B943" s="33" t="s">
        <v>34</v>
      </c>
      <c r="C943" s="23" t="s">
        <v>760</v>
      </c>
      <c r="D943" s="241"/>
      <c r="E943" s="242"/>
    </row>
    <row r="944">
      <c r="A944" s="19"/>
      <c r="B944" s="21" t="s">
        <v>36</v>
      </c>
      <c r="C944" s="35"/>
      <c r="D944" s="320">
        <f>D937+D938+D939</f>
        <v>0</v>
      </c>
      <c r="E944" s="239"/>
    </row>
    <row r="945">
      <c r="A945" s="19"/>
      <c r="C945" s="24"/>
      <c r="D945" s="219"/>
      <c r="E945" s="221"/>
    </row>
    <row r="946">
      <c r="A946" s="252" t="s">
        <v>761</v>
      </c>
      <c r="B946" s="15" t="s">
        <v>10</v>
      </c>
      <c r="C946" s="17" t="s">
        <v>12</v>
      </c>
      <c r="D946" s="17" t="s">
        <v>14</v>
      </c>
      <c r="E946" s="58" t="s">
        <v>15</v>
      </c>
      <c r="G946" s="213"/>
      <c r="H946" s="213"/>
    </row>
    <row r="947">
      <c r="A947" s="4" t="s">
        <v>66</v>
      </c>
      <c r="B947" s="21" t="s">
        <v>17</v>
      </c>
      <c r="C947" s="23" t="s">
        <v>217</v>
      </c>
      <c r="D947" s="26">
        <v>0.0</v>
      </c>
      <c r="E947" s="39" t="s">
        <v>763</v>
      </c>
      <c r="G947" s="213"/>
      <c r="H947" s="213"/>
    </row>
    <row r="948">
      <c r="B948" s="21" t="s">
        <v>25</v>
      </c>
      <c r="C948" s="39" t="s">
        <v>764</v>
      </c>
      <c r="D948" s="26">
        <v>0.0</v>
      </c>
      <c r="E948" s="30" t="s">
        <v>765</v>
      </c>
      <c r="G948" s="213"/>
      <c r="H948" s="213"/>
    </row>
    <row r="949">
      <c r="B949" s="21" t="s">
        <v>27</v>
      </c>
      <c r="C949" s="35"/>
      <c r="D949" s="26">
        <v>0.0</v>
      </c>
      <c r="E949" s="36"/>
      <c r="G949" s="213"/>
      <c r="H949" s="213"/>
    </row>
    <row r="950">
      <c r="B950" s="33" t="s">
        <v>28</v>
      </c>
      <c r="C950" s="23" t="s">
        <v>62</v>
      </c>
      <c r="D950" s="55"/>
      <c r="E950" s="36"/>
      <c r="G950" s="213"/>
      <c r="H950" s="213"/>
    </row>
    <row r="951">
      <c r="B951" s="33" t="s">
        <v>30</v>
      </c>
      <c r="C951" s="23" t="s">
        <v>766</v>
      </c>
      <c r="D951" s="61"/>
      <c r="E951" s="39" t="s">
        <v>767</v>
      </c>
      <c r="G951" s="213"/>
      <c r="H951" s="213"/>
    </row>
    <row r="952">
      <c r="B952" s="33" t="s">
        <v>32</v>
      </c>
      <c r="C952" s="23" t="s">
        <v>759</v>
      </c>
      <c r="D952" s="55"/>
      <c r="E952" s="39" t="s">
        <v>55</v>
      </c>
      <c r="G952" s="213"/>
      <c r="H952" s="213"/>
    </row>
    <row r="953">
      <c r="B953" s="33" t="s">
        <v>34</v>
      </c>
      <c r="C953" s="23" t="s">
        <v>62</v>
      </c>
      <c r="D953" s="55"/>
      <c r="E953" s="36"/>
      <c r="G953" s="213"/>
      <c r="H953" s="213"/>
    </row>
    <row r="954">
      <c r="B954" s="21" t="s">
        <v>36</v>
      </c>
      <c r="C954" s="35"/>
      <c r="D954" s="64">
        <f>D947+D948+D949</f>
        <v>0</v>
      </c>
      <c r="E954" s="36"/>
      <c r="G954" s="213"/>
      <c r="H954" s="213"/>
    </row>
    <row r="955">
      <c r="A955" s="19"/>
      <c r="C955" s="24"/>
      <c r="D955" s="219"/>
      <c r="E955" s="221"/>
    </row>
    <row r="956">
      <c r="A956" s="252" t="s">
        <v>769</v>
      </c>
      <c r="B956" s="15" t="s">
        <v>10</v>
      </c>
      <c r="C956" s="17" t="s">
        <v>12</v>
      </c>
      <c r="D956" s="17" t="s">
        <v>14</v>
      </c>
      <c r="E956" s="58" t="s">
        <v>15</v>
      </c>
      <c r="G956" s="213"/>
      <c r="H956" s="213"/>
    </row>
    <row r="957">
      <c r="B957" s="21" t="s">
        <v>17</v>
      </c>
      <c r="C957" s="23" t="s">
        <v>217</v>
      </c>
      <c r="D957" s="26">
        <v>0.0</v>
      </c>
      <c r="E957" s="36"/>
      <c r="G957" s="213"/>
      <c r="H957" s="213"/>
    </row>
    <row r="958">
      <c r="B958" s="21" t="s">
        <v>25</v>
      </c>
      <c r="C958" s="39" t="s">
        <v>771</v>
      </c>
      <c r="D958" s="26">
        <v>0.0</v>
      </c>
      <c r="E958" s="39" t="s">
        <v>772</v>
      </c>
      <c r="G958" s="213"/>
      <c r="H958" s="213"/>
    </row>
    <row r="959">
      <c r="B959" s="21" t="s">
        <v>27</v>
      </c>
      <c r="C959" s="35"/>
      <c r="D959" s="26">
        <v>0.0</v>
      </c>
      <c r="E959" s="36"/>
      <c r="G959" s="213"/>
      <c r="H959" s="213"/>
    </row>
    <row r="960">
      <c r="B960" s="33" t="s">
        <v>28</v>
      </c>
      <c r="C960" s="23" t="s">
        <v>62</v>
      </c>
      <c r="D960" s="55"/>
      <c r="E960" s="36"/>
      <c r="G960" s="213"/>
      <c r="H960" s="213"/>
    </row>
    <row r="961">
      <c r="B961" s="33" t="s">
        <v>30</v>
      </c>
      <c r="C961" s="23" t="s">
        <v>773</v>
      </c>
      <c r="D961" s="61"/>
      <c r="E961" s="39" t="s">
        <v>774</v>
      </c>
      <c r="G961" s="213"/>
      <c r="H961" s="213"/>
    </row>
    <row r="962">
      <c r="B962" s="33" t="s">
        <v>32</v>
      </c>
      <c r="C962" s="23" t="s">
        <v>775</v>
      </c>
      <c r="D962" s="55"/>
      <c r="E962" s="39" t="s">
        <v>776</v>
      </c>
      <c r="G962" s="213"/>
      <c r="H962" s="213"/>
    </row>
    <row r="963">
      <c r="B963" s="33" t="s">
        <v>34</v>
      </c>
      <c r="C963" s="23" t="s">
        <v>62</v>
      </c>
      <c r="D963" s="55"/>
      <c r="E963" s="36"/>
      <c r="G963" s="213"/>
      <c r="H963" s="213"/>
    </row>
    <row r="964">
      <c r="B964" s="21" t="s">
        <v>36</v>
      </c>
      <c r="C964" s="35"/>
      <c r="D964" s="64">
        <f>D957+D958+D959</f>
        <v>0</v>
      </c>
      <c r="E964" s="36"/>
      <c r="G964" s="213"/>
      <c r="H964" s="213"/>
    </row>
    <row r="965">
      <c r="A965" s="19"/>
      <c r="C965" s="24"/>
      <c r="D965" s="219"/>
      <c r="E965" s="221"/>
    </row>
    <row r="966">
      <c r="A966" s="252" t="s">
        <v>779</v>
      </c>
      <c r="B966" s="15" t="s">
        <v>10</v>
      </c>
      <c r="C966" s="17" t="s">
        <v>12</v>
      </c>
      <c r="D966" s="17" t="s">
        <v>14</v>
      </c>
      <c r="E966" s="58" t="s">
        <v>15</v>
      </c>
      <c r="G966" s="213"/>
      <c r="H966" s="213"/>
    </row>
    <row r="967">
      <c r="A967" s="4" t="s">
        <v>66</v>
      </c>
      <c r="B967" s="21" t="s">
        <v>17</v>
      </c>
      <c r="C967" s="23" t="s">
        <v>217</v>
      </c>
      <c r="D967" s="26">
        <v>0.0</v>
      </c>
      <c r="E967" s="39" t="s">
        <v>780</v>
      </c>
      <c r="G967" s="213"/>
      <c r="H967" s="213"/>
    </row>
    <row r="968">
      <c r="B968" s="21" t="s">
        <v>25</v>
      </c>
      <c r="C968" s="39" t="s">
        <v>781</v>
      </c>
      <c r="D968" s="26">
        <v>0.0</v>
      </c>
      <c r="E968" s="36"/>
      <c r="G968" s="213"/>
      <c r="H968" s="213"/>
    </row>
    <row r="969">
      <c r="B969" s="21" t="s">
        <v>27</v>
      </c>
      <c r="C969" s="35"/>
      <c r="D969" s="26">
        <v>1.0</v>
      </c>
      <c r="E969" s="36"/>
      <c r="G969" s="213"/>
      <c r="H969" s="213"/>
    </row>
    <row r="970">
      <c r="B970" s="33" t="s">
        <v>28</v>
      </c>
      <c r="C970" s="23" t="s">
        <v>62</v>
      </c>
      <c r="D970" s="55"/>
      <c r="E970" s="36"/>
      <c r="G970" s="213"/>
      <c r="H970" s="213"/>
    </row>
    <row r="971">
      <c r="A971" s="4" t="s">
        <v>66</v>
      </c>
      <c r="B971" s="33" t="s">
        <v>30</v>
      </c>
      <c r="C971" s="23" t="s">
        <v>783</v>
      </c>
      <c r="D971" s="61"/>
      <c r="E971" s="23" t="s">
        <v>784</v>
      </c>
      <c r="G971" s="213"/>
      <c r="H971" s="213"/>
    </row>
    <row r="972">
      <c r="B972" s="33" t="s">
        <v>32</v>
      </c>
      <c r="C972" s="23" t="s">
        <v>786</v>
      </c>
      <c r="D972" s="55"/>
      <c r="E972" s="39" t="s">
        <v>787</v>
      </c>
      <c r="G972" s="213"/>
      <c r="H972" s="213"/>
    </row>
    <row r="973">
      <c r="B973" s="33" t="s">
        <v>34</v>
      </c>
      <c r="C973" s="23" t="s">
        <v>788</v>
      </c>
      <c r="D973" s="55"/>
      <c r="E973" s="36"/>
      <c r="G973" s="213"/>
      <c r="H973" s="213"/>
    </row>
    <row r="974">
      <c r="B974" s="21" t="s">
        <v>36</v>
      </c>
      <c r="C974" s="35"/>
      <c r="D974" s="64">
        <f>D967+D968+D969</f>
        <v>1</v>
      </c>
      <c r="E974" s="36"/>
      <c r="G974" s="213"/>
      <c r="H974" s="213"/>
    </row>
    <row r="975">
      <c r="A975" s="19"/>
      <c r="C975" s="24"/>
      <c r="D975" s="219"/>
      <c r="E975" s="221"/>
    </row>
    <row r="976">
      <c r="A976" s="252" t="s">
        <v>790</v>
      </c>
      <c r="B976" s="15" t="s">
        <v>10</v>
      </c>
      <c r="C976" s="17" t="s">
        <v>12</v>
      </c>
      <c r="D976" s="17" t="s">
        <v>14</v>
      </c>
      <c r="E976" s="58" t="s">
        <v>15</v>
      </c>
      <c r="G976" s="213"/>
      <c r="H976" s="213"/>
    </row>
    <row r="977">
      <c r="B977" s="21" t="s">
        <v>17</v>
      </c>
      <c r="C977" s="23" t="s">
        <v>217</v>
      </c>
      <c r="D977" s="26">
        <v>0.0</v>
      </c>
      <c r="E977" s="39" t="s">
        <v>791</v>
      </c>
      <c r="G977" s="213"/>
      <c r="H977" s="213"/>
    </row>
    <row r="978">
      <c r="A978" s="4"/>
      <c r="B978" s="21" t="s">
        <v>25</v>
      </c>
      <c r="C978" s="39" t="s">
        <v>781</v>
      </c>
      <c r="D978" s="26">
        <v>0.0</v>
      </c>
      <c r="E978" s="39"/>
      <c r="G978" s="213"/>
      <c r="H978" s="213"/>
    </row>
    <row r="979">
      <c r="B979" s="21" t="s">
        <v>27</v>
      </c>
      <c r="C979" s="35"/>
      <c r="D979" s="26">
        <v>0.0</v>
      </c>
      <c r="E979" s="36"/>
      <c r="G979" s="213"/>
      <c r="H979" s="213"/>
    </row>
    <row r="980">
      <c r="B980" s="33" t="s">
        <v>28</v>
      </c>
      <c r="C980" s="23" t="s">
        <v>62</v>
      </c>
      <c r="D980" s="55"/>
      <c r="E980" s="36"/>
      <c r="G980" s="213"/>
      <c r="H980" s="213"/>
    </row>
    <row r="981">
      <c r="B981" s="33" t="s">
        <v>30</v>
      </c>
      <c r="C981" s="23" t="s">
        <v>792</v>
      </c>
      <c r="D981" s="61"/>
      <c r="E981" s="39" t="s">
        <v>793</v>
      </c>
      <c r="G981" s="213"/>
      <c r="H981" s="213"/>
    </row>
    <row r="982">
      <c r="B982" s="33" t="s">
        <v>32</v>
      </c>
      <c r="C982" s="23" t="s">
        <v>794</v>
      </c>
      <c r="D982" s="55"/>
      <c r="E982" s="39" t="s">
        <v>55</v>
      </c>
      <c r="G982" s="213"/>
      <c r="H982" s="213"/>
    </row>
    <row r="983">
      <c r="B983" s="33" t="s">
        <v>34</v>
      </c>
      <c r="C983" s="23" t="s">
        <v>62</v>
      </c>
      <c r="D983" s="55"/>
      <c r="E983" s="36"/>
      <c r="G983" s="213"/>
      <c r="H983" s="213"/>
    </row>
    <row r="984">
      <c r="B984" s="21" t="s">
        <v>36</v>
      </c>
      <c r="C984" s="35"/>
      <c r="D984" s="64">
        <f>D977+D978+D979</f>
        <v>0</v>
      </c>
      <c r="E984" s="36"/>
      <c r="G984" s="213"/>
      <c r="H984" s="213"/>
    </row>
    <row r="985">
      <c r="A985" s="19"/>
      <c r="C985" s="24"/>
      <c r="D985" s="219"/>
      <c r="E985" s="221"/>
    </row>
    <row r="986">
      <c r="A986" s="252" t="s">
        <v>797</v>
      </c>
      <c r="B986" s="15" t="s">
        <v>10</v>
      </c>
      <c r="C986" s="17" t="s">
        <v>12</v>
      </c>
      <c r="D986" s="17" t="s">
        <v>14</v>
      </c>
      <c r="E986" s="58" t="s">
        <v>15</v>
      </c>
      <c r="G986" s="213"/>
      <c r="H986" s="213"/>
    </row>
    <row r="987">
      <c r="B987" s="21" t="s">
        <v>17</v>
      </c>
      <c r="C987" s="23" t="s">
        <v>217</v>
      </c>
      <c r="D987" s="26">
        <v>0.0</v>
      </c>
      <c r="E987" s="36"/>
      <c r="G987" s="213"/>
      <c r="H987" s="213"/>
    </row>
    <row r="988">
      <c r="B988" s="21" t="s">
        <v>25</v>
      </c>
      <c r="C988" s="39" t="s">
        <v>798</v>
      </c>
      <c r="D988" s="26">
        <v>0.0</v>
      </c>
      <c r="E988" s="36"/>
      <c r="G988" s="213"/>
      <c r="H988" s="213"/>
    </row>
    <row r="989">
      <c r="B989" s="21" t="s">
        <v>27</v>
      </c>
      <c r="C989" s="35"/>
      <c r="D989" s="26">
        <v>0.0</v>
      </c>
      <c r="E989" s="36"/>
      <c r="G989" s="213"/>
      <c r="H989" s="213"/>
    </row>
    <row r="990">
      <c r="B990" s="33" t="s">
        <v>28</v>
      </c>
      <c r="C990" s="23" t="s">
        <v>62</v>
      </c>
      <c r="D990" s="55"/>
      <c r="E990" s="36"/>
      <c r="G990" s="213"/>
      <c r="H990" s="213"/>
    </row>
    <row r="991">
      <c r="B991" s="33" t="s">
        <v>30</v>
      </c>
      <c r="C991" s="23" t="s">
        <v>792</v>
      </c>
      <c r="D991" s="61"/>
      <c r="E991" s="39" t="s">
        <v>793</v>
      </c>
      <c r="G991" s="213"/>
      <c r="H991" s="213"/>
    </row>
    <row r="992">
      <c r="B992" s="33" t="s">
        <v>32</v>
      </c>
      <c r="C992" s="23" t="s">
        <v>799</v>
      </c>
      <c r="D992" s="55"/>
      <c r="E992" s="39" t="s">
        <v>55</v>
      </c>
      <c r="G992" s="213"/>
      <c r="H992" s="213"/>
    </row>
    <row r="993">
      <c r="B993" s="33" t="s">
        <v>34</v>
      </c>
      <c r="C993" s="23" t="s">
        <v>62</v>
      </c>
      <c r="D993" s="55"/>
      <c r="E993" s="36"/>
      <c r="G993" s="213"/>
      <c r="H993" s="213"/>
    </row>
    <row r="994">
      <c r="B994" s="21" t="s">
        <v>36</v>
      </c>
      <c r="C994" s="35"/>
      <c r="D994" s="64">
        <f>D987+D988+D989</f>
        <v>0</v>
      </c>
      <c r="E994" s="36"/>
      <c r="G994" s="213"/>
      <c r="H994" s="213"/>
    </row>
    <row r="995">
      <c r="A995" s="19"/>
      <c r="C995" s="24"/>
      <c r="D995" s="219"/>
      <c r="E995" s="221"/>
    </row>
    <row r="996">
      <c r="A996" s="5" t="s">
        <v>800</v>
      </c>
      <c r="B996" s="85">
        <f>D1005+D1015+D1025</f>
        <v>2</v>
      </c>
      <c r="C996" s="10"/>
      <c r="D996" s="10"/>
      <c r="E996" s="13"/>
    </row>
    <row r="997">
      <c r="A997" s="270" t="s">
        <v>801</v>
      </c>
      <c r="B997" s="15" t="s">
        <v>10</v>
      </c>
      <c r="C997" s="17" t="s">
        <v>12</v>
      </c>
      <c r="D997" s="17" t="s">
        <v>14</v>
      </c>
      <c r="E997" s="234" t="s">
        <v>15</v>
      </c>
    </row>
    <row r="998">
      <c r="A998" s="24"/>
      <c r="B998" s="21" t="s">
        <v>17</v>
      </c>
      <c r="C998" s="23" t="s">
        <v>802</v>
      </c>
      <c r="D998" s="238">
        <v>0.0</v>
      </c>
      <c r="E998" s="30" t="s">
        <v>102</v>
      </c>
      <c r="F998" s="4"/>
    </row>
    <row r="999">
      <c r="A999" s="75"/>
      <c r="B999" s="21" t="s">
        <v>25</v>
      </c>
      <c r="C999" s="39" t="s">
        <v>803</v>
      </c>
      <c r="D999" s="238">
        <v>0.0</v>
      </c>
      <c r="E999" s="30" t="s">
        <v>102</v>
      </c>
    </row>
    <row r="1000">
      <c r="A1000" s="19"/>
      <c r="B1000" s="21" t="s">
        <v>27</v>
      </c>
      <c r="C1000" s="35"/>
      <c r="D1000" s="272">
        <v>0.0</v>
      </c>
      <c r="E1000" s="239"/>
    </row>
    <row r="1001">
      <c r="A1001" s="19"/>
      <c r="B1001" s="33" t="s">
        <v>28</v>
      </c>
      <c r="C1001" s="35"/>
      <c r="D1001" s="241"/>
      <c r="E1001" s="239"/>
    </row>
    <row r="1002">
      <c r="A1002" s="19"/>
      <c r="B1002" s="33" t="s">
        <v>30</v>
      </c>
      <c r="C1002" s="35"/>
      <c r="D1002" s="241"/>
      <c r="E1002" s="239"/>
    </row>
    <row r="1003">
      <c r="A1003" s="19"/>
      <c r="B1003" s="33" t="s">
        <v>32</v>
      </c>
      <c r="C1003" s="23" t="s">
        <v>468</v>
      </c>
      <c r="D1003" s="241"/>
      <c r="E1003" s="39" t="s">
        <v>55</v>
      </c>
    </row>
    <row r="1004">
      <c r="A1004" s="19"/>
      <c r="B1004" s="33" t="s">
        <v>34</v>
      </c>
      <c r="C1004" s="23" t="s">
        <v>804</v>
      </c>
      <c r="D1004" s="241"/>
      <c r="E1004" s="242"/>
    </row>
    <row r="1005">
      <c r="A1005" s="19"/>
      <c r="B1005" s="21" t="s">
        <v>36</v>
      </c>
      <c r="C1005" s="35"/>
      <c r="D1005" s="320">
        <f>D998+D999+D1000</f>
        <v>0</v>
      </c>
      <c r="E1005" s="239"/>
    </row>
    <row r="1006">
      <c r="A1006" s="19"/>
      <c r="C1006" s="24"/>
      <c r="D1006" s="219"/>
      <c r="E1006" s="221"/>
    </row>
    <row r="1007">
      <c r="A1007" s="270" t="s">
        <v>807</v>
      </c>
      <c r="B1007" s="15" t="s">
        <v>10</v>
      </c>
      <c r="C1007" s="17" t="s">
        <v>12</v>
      </c>
      <c r="D1007" s="17" t="s">
        <v>14</v>
      </c>
      <c r="E1007" s="234" t="s">
        <v>15</v>
      </c>
      <c r="F1007" s="4" t="s">
        <v>448</v>
      </c>
    </row>
    <row r="1008">
      <c r="A1008" s="19"/>
      <c r="B1008" s="21" t="s">
        <v>17</v>
      </c>
      <c r="C1008" s="23" t="s">
        <v>802</v>
      </c>
      <c r="D1008" s="238">
        <v>0.0</v>
      </c>
      <c r="E1008" s="30" t="s">
        <v>102</v>
      </c>
    </row>
    <row r="1009">
      <c r="A1009" s="1" t="s">
        <v>808</v>
      </c>
      <c r="B1009" s="21" t="s">
        <v>25</v>
      </c>
      <c r="C1009" s="39" t="s">
        <v>809</v>
      </c>
      <c r="D1009" s="238">
        <v>0.0</v>
      </c>
      <c r="E1009" s="30" t="s">
        <v>810</v>
      </c>
    </row>
    <row r="1010">
      <c r="A1010" s="19"/>
      <c r="B1010" s="21" t="s">
        <v>27</v>
      </c>
      <c r="C1010" s="35"/>
      <c r="D1010" s="272">
        <v>0.0</v>
      </c>
      <c r="E1010" s="239"/>
    </row>
    <row r="1011">
      <c r="A1011" s="19"/>
      <c r="B1011" s="33" t="s">
        <v>28</v>
      </c>
      <c r="C1011" s="35"/>
      <c r="D1011" s="138"/>
      <c r="E1011" s="239"/>
    </row>
    <row r="1012">
      <c r="A1012" s="19"/>
      <c r="B1012" s="33" t="s">
        <v>30</v>
      </c>
      <c r="C1012" s="35"/>
      <c r="D1012" s="138"/>
      <c r="E1012" s="239"/>
    </row>
    <row r="1013">
      <c r="A1013" s="19"/>
      <c r="B1013" s="33" t="s">
        <v>32</v>
      </c>
      <c r="C1013" s="23" t="s">
        <v>811</v>
      </c>
      <c r="D1013" s="138"/>
      <c r="E1013" s="39" t="s">
        <v>55</v>
      </c>
    </row>
    <row r="1014">
      <c r="A1014" s="19"/>
      <c r="B1014" s="33" t="s">
        <v>34</v>
      </c>
      <c r="C1014" s="23" t="s">
        <v>812</v>
      </c>
      <c r="D1014" s="138"/>
      <c r="E1014" s="242"/>
    </row>
    <row r="1015">
      <c r="A1015" s="19"/>
      <c r="B1015" s="21" t="s">
        <v>36</v>
      </c>
      <c r="C1015" s="35"/>
      <c r="D1015" s="320">
        <f>D1008+D1009+D1010</f>
        <v>0</v>
      </c>
      <c r="E1015" s="239"/>
    </row>
    <row r="1016">
      <c r="A1016" s="19"/>
      <c r="C1016" s="24"/>
      <c r="D1016" s="219"/>
      <c r="E1016" s="221"/>
    </row>
    <row r="1017">
      <c r="A1017" s="278" t="s">
        <v>813</v>
      </c>
      <c r="B1017" s="15" t="s">
        <v>10</v>
      </c>
      <c r="C1017" s="17" t="s">
        <v>12</v>
      </c>
      <c r="D1017" s="17" t="s">
        <v>14</v>
      </c>
      <c r="E1017" s="234" t="s">
        <v>15</v>
      </c>
      <c r="F1017" s="4"/>
    </row>
    <row r="1018">
      <c r="A1018" s="19"/>
      <c r="B1018" s="21" t="s">
        <v>17</v>
      </c>
      <c r="C1018" s="23" t="s">
        <v>814</v>
      </c>
      <c r="D1018" s="238">
        <v>1.0</v>
      </c>
      <c r="E1018" s="39" t="s">
        <v>815</v>
      </c>
    </row>
    <row r="1019">
      <c r="A1019" s="19"/>
      <c r="B1019" s="21" t="s">
        <v>25</v>
      </c>
      <c r="C1019" s="30" t="s">
        <v>816</v>
      </c>
      <c r="D1019" s="238">
        <v>1.0</v>
      </c>
      <c r="E1019" s="39" t="s">
        <v>815</v>
      </c>
    </row>
    <row r="1020">
      <c r="A1020" s="19"/>
      <c r="B1020" s="21" t="s">
        <v>27</v>
      </c>
      <c r="C1020" s="35"/>
      <c r="D1020" s="238">
        <v>0.0</v>
      </c>
      <c r="E1020" s="239"/>
    </row>
    <row r="1021">
      <c r="A1021" s="19"/>
      <c r="B1021" s="33" t="s">
        <v>28</v>
      </c>
      <c r="C1021" s="35"/>
      <c r="D1021" s="241"/>
      <c r="E1021" s="239"/>
    </row>
    <row r="1022">
      <c r="A1022" s="19"/>
      <c r="B1022" s="33" t="s">
        <v>30</v>
      </c>
      <c r="C1022" s="35"/>
      <c r="D1022" s="241"/>
      <c r="E1022" s="239"/>
    </row>
    <row r="1023">
      <c r="A1023" s="19"/>
      <c r="B1023" s="33" t="s">
        <v>32</v>
      </c>
      <c r="C1023" s="23" t="s">
        <v>817</v>
      </c>
      <c r="D1023" s="241"/>
      <c r="E1023" s="39" t="s">
        <v>55</v>
      </c>
    </row>
    <row r="1024">
      <c r="A1024" s="19"/>
      <c r="B1024" s="33" t="s">
        <v>34</v>
      </c>
      <c r="C1024" s="35"/>
      <c r="D1024" s="241"/>
      <c r="E1024" s="242"/>
    </row>
    <row r="1025">
      <c r="A1025" s="19"/>
      <c r="B1025" s="21" t="s">
        <v>36</v>
      </c>
      <c r="C1025" s="35"/>
      <c r="D1025" s="244">
        <f>D1018+D1019+D1020</f>
        <v>2</v>
      </c>
      <c r="E1025" s="239"/>
    </row>
    <row r="1026">
      <c r="A1026" s="19"/>
      <c r="C1026" s="24"/>
      <c r="D1026" s="219"/>
      <c r="E1026" s="221"/>
    </row>
    <row r="1027">
      <c r="A1027" s="252" t="s">
        <v>818</v>
      </c>
      <c r="B1027" s="15" t="s">
        <v>10</v>
      </c>
      <c r="C1027" s="17" t="s">
        <v>12</v>
      </c>
      <c r="D1027" s="17" t="s">
        <v>14</v>
      </c>
      <c r="E1027" s="58" t="s">
        <v>15</v>
      </c>
      <c r="G1027" s="213"/>
      <c r="H1027" s="213"/>
    </row>
    <row r="1028">
      <c r="B1028" s="21" t="s">
        <v>17</v>
      </c>
      <c r="C1028" s="23" t="s">
        <v>819</v>
      </c>
      <c r="D1028" s="26">
        <v>1.0</v>
      </c>
      <c r="E1028" s="39" t="s">
        <v>815</v>
      </c>
      <c r="G1028" s="213"/>
      <c r="H1028" s="213"/>
    </row>
    <row r="1029">
      <c r="B1029" s="21" t="s">
        <v>25</v>
      </c>
      <c r="C1029" s="39" t="s">
        <v>820</v>
      </c>
      <c r="D1029" s="26">
        <v>1.0</v>
      </c>
      <c r="E1029" s="30" t="s">
        <v>821</v>
      </c>
      <c r="G1029" s="213"/>
      <c r="H1029" s="213"/>
    </row>
    <row r="1030">
      <c r="B1030" s="21" t="s">
        <v>27</v>
      </c>
      <c r="C1030" s="35"/>
      <c r="D1030" s="26">
        <v>0.0</v>
      </c>
      <c r="E1030" s="36"/>
      <c r="G1030" s="213"/>
      <c r="H1030" s="213"/>
    </row>
    <row r="1031">
      <c r="B1031" s="33" t="s">
        <v>28</v>
      </c>
      <c r="C1031" s="23" t="s">
        <v>62</v>
      </c>
      <c r="D1031" s="55"/>
      <c r="E1031" s="36"/>
      <c r="G1031" s="213"/>
      <c r="H1031" s="213"/>
    </row>
    <row r="1032">
      <c r="B1032" s="33" t="s">
        <v>30</v>
      </c>
      <c r="C1032" s="23" t="s">
        <v>822</v>
      </c>
      <c r="D1032" s="61"/>
      <c r="E1032" s="39" t="s">
        <v>823</v>
      </c>
      <c r="G1032" s="213"/>
      <c r="H1032" s="213"/>
    </row>
    <row r="1033">
      <c r="B1033" s="33" t="s">
        <v>32</v>
      </c>
      <c r="C1033" s="23" t="s">
        <v>824</v>
      </c>
      <c r="D1033" s="55"/>
      <c r="E1033" s="39" t="s">
        <v>55</v>
      </c>
      <c r="G1033" s="213"/>
      <c r="H1033" s="213"/>
    </row>
    <row r="1034">
      <c r="B1034" s="33" t="s">
        <v>34</v>
      </c>
      <c r="C1034" s="23" t="s">
        <v>62</v>
      </c>
      <c r="D1034" s="55"/>
      <c r="E1034" s="36"/>
      <c r="G1034" s="213"/>
      <c r="H1034" s="213"/>
    </row>
    <row r="1035">
      <c r="B1035" s="21" t="s">
        <v>36</v>
      </c>
      <c r="C1035" s="35"/>
      <c r="D1035" s="64">
        <f>D1028+D1029+D1030</f>
        <v>2</v>
      </c>
      <c r="E1035" s="36"/>
      <c r="G1035" s="213"/>
      <c r="H1035" s="213"/>
    </row>
    <row r="1036">
      <c r="A1036" s="19"/>
      <c r="C1036" s="24"/>
      <c r="D1036" s="219"/>
      <c r="E1036" s="221"/>
    </row>
    <row r="1037">
      <c r="A1037" s="252" t="s">
        <v>826</v>
      </c>
      <c r="B1037" s="15" t="s">
        <v>10</v>
      </c>
      <c r="C1037" s="17" t="s">
        <v>12</v>
      </c>
      <c r="D1037" s="17" t="s">
        <v>14</v>
      </c>
      <c r="E1037" s="58" t="s">
        <v>15</v>
      </c>
      <c r="G1037" s="213"/>
      <c r="H1037" s="213"/>
    </row>
    <row r="1038">
      <c r="B1038" s="21" t="s">
        <v>17</v>
      </c>
      <c r="C1038" s="23" t="s">
        <v>827</v>
      </c>
      <c r="D1038" s="26">
        <v>1.0</v>
      </c>
      <c r="E1038" s="39" t="s">
        <v>815</v>
      </c>
      <c r="G1038" s="213"/>
      <c r="H1038" s="213"/>
    </row>
    <row r="1039">
      <c r="B1039" s="21" t="s">
        <v>25</v>
      </c>
      <c r="C1039" s="39" t="s">
        <v>828</v>
      </c>
      <c r="D1039" s="26">
        <v>1.0</v>
      </c>
      <c r="E1039" s="30" t="s">
        <v>829</v>
      </c>
      <c r="G1039" s="213"/>
      <c r="H1039" s="213"/>
    </row>
    <row r="1040">
      <c r="B1040" s="21" t="s">
        <v>27</v>
      </c>
      <c r="C1040" s="35"/>
      <c r="D1040" s="26">
        <v>0.0</v>
      </c>
      <c r="E1040" s="36"/>
      <c r="G1040" s="213"/>
      <c r="H1040" s="213"/>
    </row>
    <row r="1041">
      <c r="B1041" s="33" t="s">
        <v>28</v>
      </c>
      <c r="C1041" s="23" t="s">
        <v>62</v>
      </c>
      <c r="D1041" s="55"/>
      <c r="E1041" s="36"/>
      <c r="G1041" s="213"/>
      <c r="H1041" s="213"/>
    </row>
    <row r="1042">
      <c r="B1042" s="33" t="s">
        <v>30</v>
      </c>
      <c r="C1042" s="23" t="s">
        <v>822</v>
      </c>
      <c r="D1042" s="61"/>
      <c r="E1042" s="39" t="s">
        <v>823</v>
      </c>
      <c r="G1042" s="213"/>
      <c r="H1042" s="213"/>
    </row>
    <row r="1043">
      <c r="B1043" s="33" t="s">
        <v>32</v>
      </c>
      <c r="C1043" s="23" t="s">
        <v>824</v>
      </c>
      <c r="D1043" s="55"/>
      <c r="E1043" s="39" t="s">
        <v>55</v>
      </c>
      <c r="G1043" s="213"/>
      <c r="H1043" s="213"/>
    </row>
    <row r="1044">
      <c r="B1044" s="33" t="s">
        <v>34</v>
      </c>
      <c r="C1044" s="23" t="s">
        <v>62</v>
      </c>
      <c r="D1044" s="55"/>
      <c r="E1044" s="36"/>
      <c r="G1044" s="213"/>
      <c r="H1044" s="213"/>
    </row>
    <row r="1045">
      <c r="B1045" s="21" t="s">
        <v>36</v>
      </c>
      <c r="C1045" s="35"/>
      <c r="D1045" s="64">
        <f>D1038+D1039+D1040</f>
        <v>2</v>
      </c>
      <c r="E1045" s="36"/>
      <c r="G1045" s="213"/>
      <c r="H1045" s="213"/>
    </row>
    <row r="1046">
      <c r="A1046" s="19"/>
      <c r="C1046" s="24"/>
      <c r="D1046" s="219"/>
      <c r="E1046" s="221"/>
    </row>
    <row r="1047">
      <c r="A1047" s="252" t="s">
        <v>831</v>
      </c>
      <c r="B1047" s="15" t="s">
        <v>10</v>
      </c>
      <c r="C1047" s="17" t="s">
        <v>12</v>
      </c>
      <c r="D1047" s="17" t="s">
        <v>14</v>
      </c>
      <c r="E1047" s="58" t="s">
        <v>15</v>
      </c>
      <c r="G1047" s="213"/>
      <c r="H1047" s="213"/>
    </row>
    <row r="1048">
      <c r="B1048" s="21" t="s">
        <v>17</v>
      </c>
      <c r="C1048" s="23" t="s">
        <v>832</v>
      </c>
      <c r="D1048" s="26">
        <v>1.0</v>
      </c>
      <c r="E1048" s="39" t="s">
        <v>815</v>
      </c>
      <c r="G1048" s="213"/>
      <c r="H1048" s="213"/>
    </row>
    <row r="1049">
      <c r="B1049" s="21" t="s">
        <v>25</v>
      </c>
      <c r="C1049" s="39" t="s">
        <v>833</v>
      </c>
      <c r="D1049" s="26">
        <v>1.0</v>
      </c>
      <c r="E1049" s="39" t="s">
        <v>815</v>
      </c>
      <c r="G1049" s="213"/>
      <c r="H1049" s="213"/>
    </row>
    <row r="1050">
      <c r="B1050" s="21" t="s">
        <v>27</v>
      </c>
      <c r="C1050" s="35"/>
      <c r="D1050" s="26">
        <v>0.0</v>
      </c>
      <c r="E1050" s="36"/>
      <c r="G1050" s="213"/>
      <c r="H1050" s="213"/>
    </row>
    <row r="1051">
      <c r="B1051" s="33" t="s">
        <v>28</v>
      </c>
      <c r="C1051" s="23" t="s">
        <v>62</v>
      </c>
      <c r="D1051" s="55"/>
      <c r="E1051" s="36"/>
      <c r="G1051" s="213"/>
      <c r="H1051" s="213"/>
    </row>
    <row r="1052">
      <c r="B1052" s="33" t="s">
        <v>30</v>
      </c>
      <c r="C1052" s="23" t="s">
        <v>834</v>
      </c>
      <c r="D1052" s="61"/>
      <c r="E1052" s="39" t="s">
        <v>835</v>
      </c>
      <c r="G1052" s="213"/>
      <c r="H1052" s="213"/>
    </row>
    <row r="1053">
      <c r="B1053" s="33" t="s">
        <v>32</v>
      </c>
      <c r="C1053" s="79" t="s">
        <v>836</v>
      </c>
      <c r="D1053" s="241"/>
      <c r="E1053" s="39" t="s">
        <v>837</v>
      </c>
      <c r="G1053" s="213"/>
      <c r="H1053" s="213"/>
    </row>
    <row r="1054">
      <c r="B1054" s="33" t="s">
        <v>34</v>
      </c>
      <c r="C1054" s="23" t="s">
        <v>62</v>
      </c>
      <c r="D1054" s="55"/>
      <c r="E1054" s="36"/>
      <c r="G1054" s="213"/>
      <c r="H1054" s="213"/>
    </row>
    <row r="1055">
      <c r="B1055" s="21" t="s">
        <v>36</v>
      </c>
      <c r="C1055" s="35"/>
      <c r="D1055" s="64">
        <f>D1048+D1049+D1050</f>
        <v>2</v>
      </c>
      <c r="E1055" s="36"/>
      <c r="G1055" s="213"/>
      <c r="H1055" s="213"/>
    </row>
    <row r="1056">
      <c r="A1056" s="19"/>
      <c r="C1056" s="24"/>
      <c r="D1056" s="219"/>
      <c r="E1056" s="221"/>
    </row>
    <row r="1057">
      <c r="A1057" s="252" t="s">
        <v>840</v>
      </c>
      <c r="B1057" s="15" t="s">
        <v>10</v>
      </c>
      <c r="C1057" s="17" t="s">
        <v>12</v>
      </c>
      <c r="D1057" s="17" t="s">
        <v>14</v>
      </c>
      <c r="E1057" s="58" t="s">
        <v>15</v>
      </c>
      <c r="G1057" s="213"/>
      <c r="H1057" s="213"/>
    </row>
    <row r="1058">
      <c r="B1058" s="21" t="s">
        <v>17</v>
      </c>
      <c r="C1058" s="23" t="s">
        <v>832</v>
      </c>
      <c r="D1058" s="26">
        <v>1.0</v>
      </c>
      <c r="E1058" s="39" t="s">
        <v>815</v>
      </c>
      <c r="G1058" s="213"/>
      <c r="H1058" s="213"/>
    </row>
    <row r="1059">
      <c r="B1059" s="21" t="s">
        <v>25</v>
      </c>
      <c r="C1059" s="39" t="s">
        <v>833</v>
      </c>
      <c r="D1059" s="26">
        <v>1.0</v>
      </c>
      <c r="E1059" s="39" t="s">
        <v>815</v>
      </c>
      <c r="G1059" s="213"/>
      <c r="H1059" s="213"/>
    </row>
    <row r="1060">
      <c r="B1060" s="21" t="s">
        <v>27</v>
      </c>
      <c r="C1060" s="35"/>
      <c r="D1060" s="26">
        <v>0.0</v>
      </c>
      <c r="E1060" s="36"/>
      <c r="G1060" s="213"/>
      <c r="H1060" s="213"/>
    </row>
    <row r="1061">
      <c r="B1061" s="33" t="s">
        <v>28</v>
      </c>
      <c r="C1061" s="23" t="s">
        <v>62</v>
      </c>
      <c r="D1061" s="55"/>
      <c r="E1061" s="36"/>
      <c r="G1061" s="213"/>
      <c r="H1061" s="213"/>
    </row>
    <row r="1062">
      <c r="B1062" s="33" t="s">
        <v>30</v>
      </c>
      <c r="C1062" s="23" t="s">
        <v>834</v>
      </c>
      <c r="D1062" s="61"/>
      <c r="E1062" s="39" t="s">
        <v>835</v>
      </c>
      <c r="G1062" s="213"/>
      <c r="H1062" s="213"/>
    </row>
    <row r="1063">
      <c r="B1063" s="33" t="s">
        <v>32</v>
      </c>
      <c r="C1063" s="79" t="s">
        <v>841</v>
      </c>
      <c r="D1063" s="241"/>
      <c r="E1063" s="39" t="s">
        <v>55</v>
      </c>
      <c r="G1063" s="213"/>
      <c r="H1063" s="213"/>
    </row>
    <row r="1064">
      <c r="B1064" s="33" t="s">
        <v>34</v>
      </c>
      <c r="C1064" s="23" t="s">
        <v>62</v>
      </c>
      <c r="D1064" s="55"/>
      <c r="E1064" s="36"/>
      <c r="G1064" s="213"/>
      <c r="H1064" s="213"/>
    </row>
    <row r="1065">
      <c r="B1065" s="21" t="s">
        <v>36</v>
      </c>
      <c r="C1065" s="35"/>
      <c r="D1065" s="64">
        <f>D1058+D1059+D1060</f>
        <v>2</v>
      </c>
      <c r="E1065" s="36"/>
      <c r="G1065" s="213"/>
      <c r="H1065" s="213"/>
    </row>
    <row r="1066">
      <c r="A1066" s="19"/>
      <c r="C1066" s="24"/>
      <c r="D1066" s="219"/>
      <c r="E1066" s="221"/>
    </row>
    <row r="1067">
      <c r="A1067" s="252" t="s">
        <v>842</v>
      </c>
      <c r="B1067" s="15" t="s">
        <v>10</v>
      </c>
      <c r="C1067" s="17" t="s">
        <v>12</v>
      </c>
      <c r="D1067" s="17" t="s">
        <v>14</v>
      </c>
      <c r="E1067" s="58" t="s">
        <v>15</v>
      </c>
      <c r="G1067" s="213"/>
      <c r="H1067" s="213"/>
    </row>
    <row r="1068">
      <c r="B1068" s="21" t="s">
        <v>17</v>
      </c>
      <c r="C1068" s="23" t="s">
        <v>832</v>
      </c>
      <c r="D1068" s="26">
        <v>1.0</v>
      </c>
      <c r="E1068" s="39" t="s">
        <v>815</v>
      </c>
      <c r="G1068" s="213"/>
      <c r="H1068" s="213"/>
    </row>
    <row r="1069">
      <c r="B1069" s="21" t="s">
        <v>25</v>
      </c>
      <c r="C1069" s="39" t="s">
        <v>833</v>
      </c>
      <c r="D1069" s="26">
        <v>1.0</v>
      </c>
      <c r="E1069" s="39" t="s">
        <v>815</v>
      </c>
      <c r="G1069" s="213"/>
      <c r="H1069" s="213"/>
    </row>
    <row r="1070">
      <c r="B1070" s="21" t="s">
        <v>27</v>
      </c>
      <c r="C1070" s="35"/>
      <c r="D1070" s="26">
        <v>0.0</v>
      </c>
      <c r="E1070" s="36"/>
      <c r="G1070" s="213"/>
      <c r="H1070" s="213"/>
    </row>
    <row r="1071">
      <c r="B1071" s="33" t="s">
        <v>28</v>
      </c>
      <c r="C1071" s="23" t="s">
        <v>62</v>
      </c>
      <c r="D1071" s="55"/>
      <c r="E1071" s="36"/>
      <c r="G1071" s="213"/>
      <c r="H1071" s="213"/>
    </row>
    <row r="1072">
      <c r="B1072" s="33" t="s">
        <v>30</v>
      </c>
      <c r="C1072" s="23" t="s">
        <v>834</v>
      </c>
      <c r="D1072" s="61"/>
      <c r="E1072" s="39" t="s">
        <v>835</v>
      </c>
      <c r="G1072" s="213"/>
      <c r="H1072" s="213"/>
    </row>
    <row r="1073">
      <c r="B1073" s="33" t="s">
        <v>32</v>
      </c>
      <c r="C1073" s="79" t="s">
        <v>841</v>
      </c>
      <c r="D1073" s="241"/>
      <c r="E1073" s="39" t="s">
        <v>55</v>
      </c>
      <c r="G1073" s="213"/>
      <c r="H1073" s="213"/>
    </row>
    <row r="1074">
      <c r="B1074" s="33" t="s">
        <v>34</v>
      </c>
      <c r="C1074" s="23" t="s">
        <v>843</v>
      </c>
      <c r="D1074" s="55"/>
      <c r="E1074" s="36"/>
      <c r="G1074" s="213"/>
      <c r="H1074" s="213"/>
    </row>
    <row r="1075">
      <c r="B1075" s="21" t="s">
        <v>36</v>
      </c>
      <c r="C1075" s="35"/>
      <c r="D1075" s="64">
        <f>D1068+D1069+D1070</f>
        <v>2</v>
      </c>
      <c r="E1075" s="36"/>
      <c r="G1075" s="213"/>
      <c r="H1075" s="213"/>
    </row>
    <row r="1076">
      <c r="A1076" s="19"/>
      <c r="C1076" s="24"/>
      <c r="D1076" s="219"/>
      <c r="E1076" s="221"/>
    </row>
    <row r="1077">
      <c r="A1077" s="5" t="s">
        <v>844</v>
      </c>
      <c r="B1077" s="85" t="s">
        <v>44</v>
      </c>
      <c r="C1077" s="10"/>
      <c r="D1077" s="10"/>
      <c r="E1077" s="13"/>
    </row>
    <row r="1078">
      <c r="A1078" s="19"/>
      <c r="C1078" s="24"/>
      <c r="D1078" s="219"/>
      <c r="E1078" s="221"/>
    </row>
    <row r="1079">
      <c r="A1079" s="19"/>
      <c r="C1079" s="24"/>
      <c r="D1079" s="219"/>
      <c r="E1079" s="221"/>
    </row>
    <row r="1080">
      <c r="A1080" s="5" t="s">
        <v>845</v>
      </c>
      <c r="B1080" s="85">
        <f>D1089+D1099+D1109</f>
        <v>1</v>
      </c>
      <c r="C1080" s="10"/>
      <c r="D1080" s="10"/>
      <c r="E1080" s="13"/>
    </row>
    <row r="1081">
      <c r="A1081" s="90" t="s">
        <v>846</v>
      </c>
      <c r="B1081" s="15"/>
      <c r="C1081" s="17" t="s">
        <v>12</v>
      </c>
      <c r="D1081" s="17" t="s">
        <v>14</v>
      </c>
      <c r="E1081" s="234" t="s">
        <v>15</v>
      </c>
      <c r="F1081" s="4" t="s">
        <v>38</v>
      </c>
    </row>
    <row r="1082">
      <c r="A1082" s="14"/>
      <c r="B1082" s="21" t="s">
        <v>17</v>
      </c>
      <c r="C1082" s="23" t="s">
        <v>847</v>
      </c>
      <c r="D1082" s="238">
        <v>0.0</v>
      </c>
      <c r="E1082" s="239"/>
    </row>
    <row r="1083">
      <c r="A1083" s="19"/>
      <c r="B1083" s="21" t="s">
        <v>25</v>
      </c>
      <c r="C1083" s="30" t="s">
        <v>848</v>
      </c>
      <c r="D1083" s="238">
        <v>0.0</v>
      </c>
      <c r="E1083" s="239"/>
    </row>
    <row r="1084">
      <c r="A1084" s="19"/>
      <c r="B1084" s="21" t="s">
        <v>27</v>
      </c>
      <c r="C1084" s="35"/>
      <c r="D1084" s="238">
        <v>0.0</v>
      </c>
      <c r="E1084" s="239"/>
    </row>
    <row r="1085">
      <c r="A1085" s="19"/>
      <c r="B1085" s="33" t="s">
        <v>28</v>
      </c>
      <c r="C1085" s="35"/>
      <c r="D1085" s="241"/>
      <c r="E1085" s="239"/>
    </row>
    <row r="1086">
      <c r="A1086" s="19"/>
      <c r="B1086" s="33" t="s">
        <v>30</v>
      </c>
      <c r="C1086" s="35"/>
      <c r="D1086" s="310"/>
      <c r="E1086" s="239"/>
    </row>
    <row r="1087">
      <c r="A1087" s="19"/>
      <c r="B1087" s="33" t="s">
        <v>32</v>
      </c>
      <c r="C1087" s="23"/>
      <c r="D1087" s="241"/>
      <c r="E1087" s="39"/>
    </row>
    <row r="1088">
      <c r="A1088" s="19"/>
      <c r="B1088" s="33" t="s">
        <v>34</v>
      </c>
      <c r="C1088" s="23"/>
      <c r="D1088" s="241"/>
      <c r="E1088" s="242"/>
    </row>
    <row r="1089">
      <c r="A1089" s="19"/>
      <c r="B1089" s="21" t="s">
        <v>36</v>
      </c>
      <c r="C1089" s="35"/>
      <c r="D1089" s="244">
        <f>D1082+D1083+D1084</f>
        <v>0</v>
      </c>
      <c r="E1089" s="239"/>
    </row>
    <row r="1090">
      <c r="A1090" s="19"/>
      <c r="C1090" s="24"/>
      <c r="D1090" s="219"/>
      <c r="E1090" s="221"/>
    </row>
    <row r="1091">
      <c r="A1091" s="14" t="s">
        <v>849</v>
      </c>
      <c r="B1091" s="15"/>
      <c r="C1091" s="17" t="s">
        <v>12</v>
      </c>
      <c r="D1091" s="17" t="s">
        <v>14</v>
      </c>
      <c r="E1091" s="234" t="s">
        <v>15</v>
      </c>
      <c r="F1091" s="4" t="s">
        <v>38</v>
      </c>
    </row>
    <row r="1092">
      <c r="A1092" s="19"/>
      <c r="B1092" s="21" t="s">
        <v>17</v>
      </c>
      <c r="C1092" s="23" t="s">
        <v>847</v>
      </c>
      <c r="D1092" s="238">
        <v>0.0</v>
      </c>
      <c r="E1092" s="239"/>
    </row>
    <row r="1093">
      <c r="A1093" s="19"/>
      <c r="B1093" s="21" t="s">
        <v>25</v>
      </c>
      <c r="C1093" s="30" t="s">
        <v>850</v>
      </c>
      <c r="D1093" s="238">
        <v>0.0</v>
      </c>
      <c r="E1093" s="239"/>
    </row>
    <row r="1094">
      <c r="A1094" s="19"/>
      <c r="B1094" s="21" t="s">
        <v>27</v>
      </c>
      <c r="C1094" s="35"/>
      <c r="D1094" s="238">
        <v>1.0</v>
      </c>
      <c r="E1094" s="239"/>
    </row>
    <row r="1095">
      <c r="A1095" s="19"/>
      <c r="B1095" s="33" t="s">
        <v>28</v>
      </c>
      <c r="C1095" s="35"/>
      <c r="D1095" s="241"/>
      <c r="E1095" s="239"/>
    </row>
    <row r="1096">
      <c r="A1096" s="19"/>
      <c r="B1096" s="33" t="s">
        <v>30</v>
      </c>
      <c r="C1096" s="35"/>
      <c r="D1096" s="310"/>
      <c r="E1096" s="239"/>
    </row>
    <row r="1097">
      <c r="A1097" s="19"/>
      <c r="B1097" s="33" t="s">
        <v>32</v>
      </c>
      <c r="C1097" s="23" t="s">
        <v>851</v>
      </c>
      <c r="D1097" s="241"/>
      <c r="E1097" s="39" t="s">
        <v>55</v>
      </c>
    </row>
    <row r="1098">
      <c r="A1098" s="19"/>
      <c r="B1098" s="33" t="s">
        <v>34</v>
      </c>
      <c r="C1098" s="23" t="s">
        <v>852</v>
      </c>
      <c r="D1098" s="241"/>
      <c r="E1098" s="242"/>
    </row>
    <row r="1099">
      <c r="A1099" s="19"/>
      <c r="B1099" s="21" t="s">
        <v>36</v>
      </c>
      <c r="C1099" s="35"/>
      <c r="D1099" s="244">
        <f>D1092+D1093+D1094</f>
        <v>1</v>
      </c>
      <c r="E1099" s="239"/>
    </row>
    <row r="1100">
      <c r="A1100" s="19"/>
      <c r="C1100" s="24"/>
      <c r="D1100" s="219"/>
      <c r="E1100" s="221"/>
    </row>
    <row r="1101">
      <c r="A1101" s="14" t="s">
        <v>853</v>
      </c>
      <c r="B1101" s="15" t="s">
        <v>10</v>
      </c>
      <c r="C1101" s="17" t="s">
        <v>12</v>
      </c>
      <c r="D1101" s="17" t="s">
        <v>14</v>
      </c>
      <c r="E1101" s="234" t="s">
        <v>15</v>
      </c>
      <c r="F1101" s="4" t="s">
        <v>38</v>
      </c>
    </row>
    <row r="1102">
      <c r="A1102" s="19"/>
      <c r="B1102" s="21" t="s">
        <v>17</v>
      </c>
      <c r="C1102" s="23" t="s">
        <v>847</v>
      </c>
      <c r="D1102" s="238">
        <v>0.0</v>
      </c>
      <c r="E1102" s="239"/>
    </row>
    <row r="1103">
      <c r="A1103" s="19"/>
      <c r="B1103" s="21" t="s">
        <v>25</v>
      </c>
      <c r="C1103" s="30" t="s">
        <v>854</v>
      </c>
      <c r="D1103" s="238">
        <v>0.0</v>
      </c>
      <c r="E1103" s="239"/>
    </row>
    <row r="1104">
      <c r="A1104" s="19"/>
      <c r="B1104" s="21" t="s">
        <v>27</v>
      </c>
      <c r="C1104" s="35"/>
      <c r="D1104" s="238">
        <v>0.0</v>
      </c>
      <c r="E1104" s="239"/>
    </row>
    <row r="1105">
      <c r="A1105" s="19"/>
      <c r="B1105" s="33" t="s">
        <v>28</v>
      </c>
      <c r="C1105" s="23" t="s">
        <v>62</v>
      </c>
      <c r="D1105" s="241"/>
      <c r="E1105" s="239"/>
    </row>
    <row r="1106">
      <c r="A1106" s="19"/>
      <c r="B1106" s="33" t="s">
        <v>30</v>
      </c>
      <c r="C1106" s="23" t="s">
        <v>62</v>
      </c>
      <c r="D1106" s="241"/>
      <c r="E1106" s="239"/>
    </row>
    <row r="1107">
      <c r="A1107" s="19"/>
      <c r="B1107" s="33" t="s">
        <v>32</v>
      </c>
      <c r="C1107" s="23" t="s">
        <v>857</v>
      </c>
      <c r="D1107" s="241"/>
      <c r="E1107" s="39" t="s">
        <v>55</v>
      </c>
    </row>
    <row r="1108">
      <c r="A1108" s="19"/>
      <c r="B1108" s="33" t="s">
        <v>34</v>
      </c>
      <c r="C1108" s="23" t="s">
        <v>62</v>
      </c>
      <c r="D1108" s="241"/>
      <c r="E1108" s="242"/>
    </row>
    <row r="1109">
      <c r="A1109" s="19"/>
      <c r="B1109" s="21" t="s">
        <v>36</v>
      </c>
      <c r="C1109" s="35"/>
      <c r="D1109" s="244">
        <f>D1102+D1103+D1104</f>
        <v>0</v>
      </c>
      <c r="E1109" s="239"/>
    </row>
    <row r="1110">
      <c r="A1110" s="19"/>
      <c r="C1110" s="24"/>
      <c r="D1110" s="219"/>
      <c r="E1110" s="221"/>
    </row>
    <row r="1111">
      <c r="A1111" s="14" t="s">
        <v>858</v>
      </c>
      <c r="B1111" s="15" t="s">
        <v>10</v>
      </c>
      <c r="C1111" s="17" t="s">
        <v>12</v>
      </c>
      <c r="D1111" s="17" t="s">
        <v>14</v>
      </c>
      <c r="E1111" s="234" t="s">
        <v>15</v>
      </c>
      <c r="F1111" s="4" t="s">
        <v>38</v>
      </c>
    </row>
    <row r="1112">
      <c r="A1112" s="19"/>
      <c r="B1112" s="21" t="s">
        <v>17</v>
      </c>
      <c r="C1112" s="23" t="s">
        <v>847</v>
      </c>
      <c r="D1112" s="238">
        <v>0.0</v>
      </c>
      <c r="E1112" s="239"/>
    </row>
    <row r="1113">
      <c r="A1113" s="19"/>
      <c r="B1113" s="21" t="s">
        <v>25</v>
      </c>
      <c r="C1113" s="30" t="s">
        <v>739</v>
      </c>
      <c r="D1113" s="238">
        <v>0.0</v>
      </c>
      <c r="E1113" s="239"/>
    </row>
    <row r="1114">
      <c r="A1114" s="19"/>
      <c r="B1114" s="21" t="s">
        <v>27</v>
      </c>
      <c r="C1114" s="35"/>
      <c r="D1114" s="238">
        <v>0.0</v>
      </c>
      <c r="E1114" s="239"/>
    </row>
    <row r="1115">
      <c r="A1115" s="19"/>
      <c r="B1115" s="33" t="s">
        <v>28</v>
      </c>
      <c r="C1115" s="35"/>
      <c r="D1115" s="241"/>
      <c r="E1115" s="239"/>
    </row>
    <row r="1116">
      <c r="A1116" s="19"/>
      <c r="B1116" s="33" t="s">
        <v>30</v>
      </c>
      <c r="C1116" s="35"/>
      <c r="D1116" s="241"/>
      <c r="E1116" s="239"/>
    </row>
    <row r="1117">
      <c r="A1117" s="19"/>
      <c r="B1117" s="33" t="s">
        <v>32</v>
      </c>
      <c r="C1117" s="23" t="s">
        <v>851</v>
      </c>
      <c r="D1117" s="241"/>
      <c r="E1117" s="39" t="s">
        <v>55</v>
      </c>
    </row>
    <row r="1118">
      <c r="A1118" s="19"/>
      <c r="B1118" s="33" t="s">
        <v>34</v>
      </c>
      <c r="C1118" s="35"/>
      <c r="D1118" s="241"/>
      <c r="E1118" s="242"/>
    </row>
    <row r="1119">
      <c r="A1119" s="19"/>
      <c r="B1119" s="21" t="s">
        <v>36</v>
      </c>
      <c r="C1119" s="35"/>
      <c r="D1119" s="244">
        <f>D1112+D1113+D1114</f>
        <v>0</v>
      </c>
      <c r="E1119" s="239"/>
    </row>
    <row r="1120">
      <c r="A1120" s="19"/>
      <c r="C1120" s="24"/>
      <c r="D1120" s="219"/>
      <c r="E1120" s="221"/>
    </row>
    <row r="1121">
      <c r="A1121" s="252" t="s">
        <v>860</v>
      </c>
      <c r="B1121" s="15" t="s">
        <v>10</v>
      </c>
      <c r="C1121" s="17" t="s">
        <v>12</v>
      </c>
      <c r="D1121" s="17" t="s">
        <v>14</v>
      </c>
      <c r="E1121" s="58" t="s">
        <v>15</v>
      </c>
      <c r="G1121" s="213"/>
      <c r="H1121" s="213"/>
    </row>
    <row r="1122">
      <c r="B1122" s="21" t="s">
        <v>17</v>
      </c>
      <c r="C1122" s="23" t="s">
        <v>847</v>
      </c>
      <c r="D1122" s="26">
        <v>0.0</v>
      </c>
      <c r="E1122" s="39" t="s">
        <v>861</v>
      </c>
      <c r="G1122" s="213"/>
      <c r="H1122" s="213"/>
    </row>
    <row r="1123">
      <c r="B1123" s="21" t="s">
        <v>25</v>
      </c>
      <c r="C1123" s="30" t="s">
        <v>739</v>
      </c>
      <c r="D1123" s="26">
        <v>0.0</v>
      </c>
      <c r="E1123" s="36"/>
      <c r="G1123" s="213"/>
      <c r="H1123" s="213"/>
    </row>
    <row r="1124">
      <c r="B1124" s="21" t="s">
        <v>27</v>
      </c>
      <c r="C1124" s="35"/>
      <c r="D1124" s="26">
        <v>0.0</v>
      </c>
      <c r="E1124" s="36"/>
      <c r="G1124" s="213"/>
      <c r="H1124" s="213"/>
    </row>
    <row r="1125">
      <c r="B1125" s="33" t="s">
        <v>28</v>
      </c>
      <c r="C1125" s="23" t="s">
        <v>62</v>
      </c>
      <c r="D1125" s="55"/>
      <c r="E1125" s="36"/>
      <c r="G1125" s="213"/>
      <c r="H1125" s="213"/>
    </row>
    <row r="1126">
      <c r="B1126" s="33" t="s">
        <v>30</v>
      </c>
      <c r="C1126" s="23" t="s">
        <v>62</v>
      </c>
      <c r="D1126" s="61"/>
      <c r="E1126" s="36"/>
      <c r="G1126" s="213"/>
      <c r="H1126" s="213"/>
    </row>
    <row r="1127">
      <c r="B1127" s="33" t="s">
        <v>32</v>
      </c>
      <c r="C1127" s="23" t="s">
        <v>851</v>
      </c>
      <c r="D1127" s="55"/>
      <c r="E1127" s="39" t="s">
        <v>55</v>
      </c>
      <c r="G1127" s="213"/>
      <c r="H1127" s="213"/>
    </row>
    <row r="1128">
      <c r="B1128" s="33" t="s">
        <v>34</v>
      </c>
      <c r="C1128" s="23" t="s">
        <v>62</v>
      </c>
      <c r="D1128" s="55"/>
      <c r="E1128" s="36"/>
      <c r="G1128" s="213"/>
      <c r="H1128" s="213"/>
    </row>
    <row r="1129">
      <c r="B1129" s="21" t="s">
        <v>36</v>
      </c>
      <c r="C1129" s="35"/>
      <c r="D1129" s="64">
        <f>D1122+D1123+D1124</f>
        <v>0</v>
      </c>
      <c r="E1129" s="36"/>
      <c r="G1129" s="213"/>
      <c r="H1129" s="213"/>
    </row>
    <row r="1130">
      <c r="A1130" s="19"/>
      <c r="C1130" s="24"/>
      <c r="D1130" s="219"/>
      <c r="E1130" s="221"/>
    </row>
    <row r="1131">
      <c r="A1131" s="252" t="s">
        <v>863</v>
      </c>
      <c r="B1131" s="15" t="s">
        <v>10</v>
      </c>
      <c r="C1131" s="17" t="s">
        <v>12</v>
      </c>
      <c r="D1131" s="17" t="s">
        <v>14</v>
      </c>
      <c r="E1131" s="58" t="s">
        <v>15</v>
      </c>
      <c r="G1131" s="213"/>
      <c r="H1131" s="213"/>
    </row>
    <row r="1132">
      <c r="B1132" s="21" t="s">
        <v>17</v>
      </c>
      <c r="C1132" s="23" t="s">
        <v>847</v>
      </c>
      <c r="D1132" s="26">
        <v>0.0</v>
      </c>
      <c r="E1132" s="36"/>
      <c r="G1132" s="213"/>
      <c r="H1132" s="213"/>
    </row>
    <row r="1133">
      <c r="B1133" s="21" t="s">
        <v>25</v>
      </c>
      <c r="C1133" s="30" t="s">
        <v>864</v>
      </c>
      <c r="D1133" s="26">
        <v>0.0</v>
      </c>
      <c r="E1133" s="36"/>
      <c r="G1133" s="213"/>
      <c r="H1133" s="213"/>
    </row>
    <row r="1134">
      <c r="B1134" s="21" t="s">
        <v>27</v>
      </c>
      <c r="C1134" s="35"/>
      <c r="D1134" s="26">
        <v>0.0</v>
      </c>
      <c r="E1134" s="36"/>
      <c r="G1134" s="213"/>
      <c r="H1134" s="213"/>
    </row>
    <row r="1135">
      <c r="B1135" s="33" t="s">
        <v>28</v>
      </c>
      <c r="C1135" s="23" t="s">
        <v>62</v>
      </c>
      <c r="D1135" s="55"/>
      <c r="E1135" s="36"/>
      <c r="G1135" s="213"/>
      <c r="H1135" s="213"/>
    </row>
    <row r="1136">
      <c r="B1136" s="33" t="s">
        <v>30</v>
      </c>
      <c r="C1136" s="23" t="s">
        <v>62</v>
      </c>
      <c r="D1136" s="61"/>
      <c r="E1136" s="36"/>
      <c r="G1136" s="213"/>
      <c r="H1136" s="213"/>
    </row>
    <row r="1137">
      <c r="B1137" s="33" t="s">
        <v>32</v>
      </c>
      <c r="C1137" s="23" t="s">
        <v>851</v>
      </c>
      <c r="D1137" s="55"/>
      <c r="E1137" s="39" t="s">
        <v>55</v>
      </c>
      <c r="G1137" s="213"/>
      <c r="H1137" s="213"/>
    </row>
    <row r="1138">
      <c r="B1138" s="33" t="s">
        <v>34</v>
      </c>
      <c r="C1138" s="23" t="s">
        <v>62</v>
      </c>
      <c r="D1138" s="55"/>
      <c r="E1138" s="36"/>
      <c r="G1138" s="213"/>
      <c r="H1138" s="213"/>
    </row>
    <row r="1139">
      <c r="B1139" s="21" t="s">
        <v>36</v>
      </c>
      <c r="C1139" s="35"/>
      <c r="D1139" s="64">
        <f>D1132+D1133+D1134</f>
        <v>0</v>
      </c>
      <c r="E1139" s="36"/>
      <c r="G1139" s="213"/>
      <c r="H1139" s="213"/>
    </row>
    <row r="1140">
      <c r="A1140" s="19"/>
      <c r="C1140" s="24"/>
      <c r="D1140" s="219"/>
      <c r="E1140" s="221"/>
    </row>
    <row r="1141">
      <c r="A1141" s="252" t="s">
        <v>866</v>
      </c>
      <c r="B1141" s="15" t="s">
        <v>10</v>
      </c>
      <c r="C1141" s="17" t="s">
        <v>12</v>
      </c>
      <c r="D1141" s="17" t="s">
        <v>14</v>
      </c>
      <c r="E1141" s="58" t="s">
        <v>15</v>
      </c>
      <c r="G1141" s="213"/>
      <c r="H1141" s="213"/>
    </row>
    <row r="1142">
      <c r="B1142" s="21" t="s">
        <v>17</v>
      </c>
      <c r="C1142" s="79" t="s">
        <v>867</v>
      </c>
      <c r="D1142" s="26">
        <v>1.0</v>
      </c>
      <c r="E1142" s="39" t="s">
        <v>868</v>
      </c>
      <c r="G1142" s="213"/>
      <c r="H1142" s="213"/>
    </row>
    <row r="1143">
      <c r="B1143" s="21" t="s">
        <v>25</v>
      </c>
      <c r="C1143" s="30" t="s">
        <v>869</v>
      </c>
      <c r="D1143" s="26">
        <v>1.0</v>
      </c>
      <c r="E1143" s="39" t="s">
        <v>870</v>
      </c>
      <c r="G1143" s="213"/>
      <c r="H1143" s="213"/>
    </row>
    <row r="1144">
      <c r="B1144" s="21" t="s">
        <v>27</v>
      </c>
      <c r="C1144" s="35"/>
      <c r="D1144" s="26"/>
      <c r="E1144" s="36"/>
      <c r="G1144" s="213"/>
      <c r="H1144" s="213"/>
    </row>
    <row r="1145">
      <c r="B1145" s="33" t="s">
        <v>28</v>
      </c>
      <c r="C1145" s="23" t="s">
        <v>62</v>
      </c>
      <c r="D1145" s="55"/>
      <c r="E1145" s="36"/>
      <c r="G1145" s="213"/>
      <c r="H1145" s="213"/>
    </row>
    <row r="1146">
      <c r="B1146" s="33" t="s">
        <v>30</v>
      </c>
      <c r="C1146" s="23" t="s">
        <v>62</v>
      </c>
      <c r="D1146" s="61"/>
      <c r="E1146" s="36"/>
      <c r="G1146" s="213"/>
      <c r="H1146" s="213"/>
    </row>
    <row r="1147">
      <c r="B1147" s="33" t="s">
        <v>32</v>
      </c>
      <c r="C1147" s="23" t="s">
        <v>851</v>
      </c>
      <c r="D1147" s="55"/>
      <c r="E1147" s="39" t="s">
        <v>55</v>
      </c>
      <c r="G1147" s="213"/>
      <c r="H1147" s="213"/>
    </row>
    <row r="1148">
      <c r="B1148" s="33" t="s">
        <v>34</v>
      </c>
      <c r="C1148" s="23" t="s">
        <v>62</v>
      </c>
      <c r="D1148" s="55"/>
      <c r="E1148" s="36"/>
      <c r="G1148" s="213"/>
      <c r="H1148" s="213"/>
    </row>
    <row r="1149">
      <c r="B1149" s="21" t="s">
        <v>36</v>
      </c>
      <c r="C1149" s="35"/>
      <c r="D1149" s="64">
        <f>D1142+D1143+D1144</f>
        <v>2</v>
      </c>
      <c r="E1149" s="36"/>
      <c r="G1149" s="213"/>
      <c r="H1149" s="213"/>
    </row>
    <row r="1150">
      <c r="A1150" s="19"/>
      <c r="C1150" s="24"/>
      <c r="D1150" s="219"/>
      <c r="E1150" s="221"/>
    </row>
    <row r="1151">
      <c r="A1151" s="252" t="s">
        <v>871</v>
      </c>
      <c r="B1151" s="15" t="s">
        <v>10</v>
      </c>
      <c r="C1151" s="17" t="s">
        <v>12</v>
      </c>
      <c r="D1151" s="17" t="s">
        <v>14</v>
      </c>
      <c r="E1151" s="58" t="s">
        <v>15</v>
      </c>
      <c r="G1151" s="213"/>
      <c r="H1151" s="213"/>
    </row>
    <row r="1152">
      <c r="B1152" s="21" t="s">
        <v>17</v>
      </c>
      <c r="C1152" s="23" t="s">
        <v>847</v>
      </c>
      <c r="D1152" s="26">
        <v>0.0</v>
      </c>
      <c r="E1152" s="36"/>
      <c r="G1152" s="213"/>
      <c r="H1152" s="213"/>
    </row>
    <row r="1153">
      <c r="B1153" s="21" t="s">
        <v>25</v>
      </c>
      <c r="C1153" s="39" t="s">
        <v>872</v>
      </c>
      <c r="D1153" s="26">
        <v>0.0</v>
      </c>
      <c r="E1153" s="36"/>
      <c r="G1153" s="213"/>
      <c r="H1153" s="213"/>
    </row>
    <row r="1154">
      <c r="B1154" s="21" t="s">
        <v>27</v>
      </c>
      <c r="C1154" s="35"/>
      <c r="D1154" s="26">
        <v>0.0</v>
      </c>
      <c r="E1154" s="36"/>
      <c r="G1154" s="213"/>
      <c r="H1154" s="213"/>
    </row>
    <row r="1155">
      <c r="B1155" s="33" t="s">
        <v>28</v>
      </c>
      <c r="C1155" s="23" t="s">
        <v>873</v>
      </c>
      <c r="D1155" s="55"/>
      <c r="E1155" s="36"/>
      <c r="G1155" s="213"/>
      <c r="H1155" s="213"/>
    </row>
    <row r="1156">
      <c r="B1156" s="33" t="s">
        <v>30</v>
      </c>
      <c r="C1156" s="23" t="s">
        <v>874</v>
      </c>
      <c r="D1156" s="61"/>
      <c r="E1156" s="39" t="s">
        <v>875</v>
      </c>
      <c r="G1156" s="213"/>
      <c r="H1156" s="213"/>
    </row>
    <row r="1157">
      <c r="B1157" s="33" t="s">
        <v>32</v>
      </c>
      <c r="C1157" s="23" t="s">
        <v>851</v>
      </c>
      <c r="D1157" s="241"/>
      <c r="E1157" s="39" t="s">
        <v>55</v>
      </c>
      <c r="G1157" s="213"/>
      <c r="H1157" s="213"/>
    </row>
    <row r="1158">
      <c r="B1158" s="33" t="s">
        <v>34</v>
      </c>
      <c r="C1158" s="23" t="s">
        <v>62</v>
      </c>
      <c r="D1158" s="55"/>
      <c r="E1158" s="36"/>
      <c r="G1158" s="213"/>
      <c r="H1158" s="213"/>
    </row>
    <row r="1159">
      <c r="B1159" s="21" t="s">
        <v>36</v>
      </c>
      <c r="C1159" s="35"/>
      <c r="D1159" s="64">
        <f>D1152+D1153+D1154</f>
        <v>0</v>
      </c>
      <c r="E1159" s="36"/>
      <c r="G1159" s="213"/>
      <c r="H1159" s="213"/>
    </row>
    <row r="1160">
      <c r="A1160" s="19"/>
      <c r="C1160" s="24"/>
      <c r="D1160" s="219"/>
      <c r="E1160" s="221"/>
    </row>
    <row r="1161">
      <c r="A1161" s="252" t="s">
        <v>878</v>
      </c>
      <c r="B1161" s="15" t="s">
        <v>10</v>
      </c>
      <c r="C1161" s="17" t="s">
        <v>12</v>
      </c>
      <c r="D1161" s="17" t="s">
        <v>14</v>
      </c>
      <c r="E1161" s="58" t="s">
        <v>15</v>
      </c>
      <c r="G1161" s="213"/>
      <c r="H1161" s="213"/>
    </row>
    <row r="1162">
      <c r="B1162" s="21" t="s">
        <v>17</v>
      </c>
      <c r="C1162" s="23" t="s">
        <v>879</v>
      </c>
      <c r="D1162" s="26">
        <v>1.0</v>
      </c>
      <c r="E1162" s="39" t="s">
        <v>870</v>
      </c>
      <c r="G1162" s="213"/>
      <c r="H1162" s="213"/>
    </row>
    <row r="1163">
      <c r="B1163" s="21" t="s">
        <v>25</v>
      </c>
      <c r="C1163" s="39" t="s">
        <v>881</v>
      </c>
      <c r="D1163" s="26">
        <v>1.0</v>
      </c>
      <c r="E1163" s="36"/>
      <c r="G1163" s="213"/>
      <c r="H1163" s="213"/>
    </row>
    <row r="1164">
      <c r="B1164" s="21" t="s">
        <v>27</v>
      </c>
      <c r="C1164" s="35"/>
      <c r="D1164" s="26">
        <v>0.0</v>
      </c>
      <c r="E1164" s="36"/>
      <c r="G1164" s="213"/>
      <c r="H1164" s="213"/>
    </row>
    <row r="1165">
      <c r="B1165" s="33" t="s">
        <v>28</v>
      </c>
      <c r="C1165" s="23" t="s">
        <v>62</v>
      </c>
      <c r="D1165" s="55"/>
      <c r="E1165" s="36"/>
      <c r="G1165" s="213"/>
      <c r="H1165" s="213"/>
    </row>
    <row r="1166">
      <c r="B1166" s="33" t="s">
        <v>30</v>
      </c>
      <c r="C1166" s="23" t="s">
        <v>874</v>
      </c>
      <c r="D1166" s="61"/>
      <c r="E1166" s="39" t="s">
        <v>875</v>
      </c>
      <c r="G1166" s="213"/>
      <c r="H1166" s="213"/>
    </row>
    <row r="1167">
      <c r="B1167" s="33" t="s">
        <v>32</v>
      </c>
      <c r="C1167" s="23" t="s">
        <v>851</v>
      </c>
      <c r="D1167" s="241"/>
      <c r="E1167" s="39" t="s">
        <v>55</v>
      </c>
      <c r="G1167" s="213"/>
      <c r="H1167" s="213"/>
    </row>
    <row r="1168">
      <c r="B1168" s="33" t="s">
        <v>34</v>
      </c>
      <c r="C1168" s="23" t="s">
        <v>62</v>
      </c>
      <c r="D1168" s="55"/>
      <c r="E1168" s="36"/>
      <c r="G1168" s="213"/>
      <c r="H1168" s="213"/>
    </row>
    <row r="1169">
      <c r="B1169" s="21" t="s">
        <v>36</v>
      </c>
      <c r="C1169" s="35"/>
      <c r="D1169" s="64">
        <f>D1162+D1163+D1164</f>
        <v>2</v>
      </c>
      <c r="E1169" s="36"/>
      <c r="G1169" s="213"/>
      <c r="H1169" s="213"/>
    </row>
    <row r="1170">
      <c r="A1170" s="19"/>
      <c r="C1170" s="24"/>
      <c r="D1170" s="219"/>
      <c r="E1170" s="221"/>
    </row>
    <row r="1171">
      <c r="A1171" s="252" t="s">
        <v>882</v>
      </c>
      <c r="B1171" s="15" t="s">
        <v>10</v>
      </c>
      <c r="C1171" s="17" t="s">
        <v>12</v>
      </c>
      <c r="D1171" s="17" t="s">
        <v>14</v>
      </c>
      <c r="E1171" s="58" t="s">
        <v>15</v>
      </c>
      <c r="G1171" s="213"/>
      <c r="H1171" s="213"/>
    </row>
    <row r="1172">
      <c r="B1172" s="21" t="s">
        <v>17</v>
      </c>
      <c r="C1172" s="23" t="s">
        <v>883</v>
      </c>
      <c r="D1172" s="26">
        <v>0.0</v>
      </c>
      <c r="E1172" s="39"/>
      <c r="G1172" s="213"/>
      <c r="H1172" s="213"/>
    </row>
    <row r="1173">
      <c r="B1173" s="21" t="s">
        <v>25</v>
      </c>
      <c r="C1173" s="39" t="s">
        <v>884</v>
      </c>
      <c r="D1173" s="26">
        <v>0.0</v>
      </c>
      <c r="E1173" s="36"/>
      <c r="G1173" s="213"/>
      <c r="H1173" s="213"/>
    </row>
    <row r="1174">
      <c r="B1174" s="21" t="s">
        <v>27</v>
      </c>
      <c r="C1174" s="35"/>
      <c r="D1174" s="26">
        <v>0.0</v>
      </c>
      <c r="E1174" s="36"/>
      <c r="G1174" s="213"/>
      <c r="H1174" s="213"/>
    </row>
    <row r="1175">
      <c r="B1175" s="33" t="s">
        <v>28</v>
      </c>
      <c r="C1175" s="23" t="s">
        <v>62</v>
      </c>
      <c r="D1175" s="55"/>
      <c r="E1175" s="36"/>
      <c r="G1175" s="213"/>
      <c r="H1175" s="213"/>
    </row>
    <row r="1176">
      <c r="B1176" s="33" t="s">
        <v>30</v>
      </c>
      <c r="C1176" s="23" t="s">
        <v>834</v>
      </c>
      <c r="D1176" s="61"/>
      <c r="E1176" s="39" t="s">
        <v>885</v>
      </c>
      <c r="G1176" s="213"/>
      <c r="H1176" s="213"/>
    </row>
    <row r="1177">
      <c r="B1177" s="33" t="s">
        <v>32</v>
      </c>
      <c r="C1177" s="23" t="s">
        <v>886</v>
      </c>
      <c r="D1177" s="241"/>
      <c r="E1177" s="39" t="s">
        <v>55</v>
      </c>
      <c r="G1177" s="213"/>
      <c r="H1177" s="213"/>
    </row>
    <row r="1178">
      <c r="B1178" s="33" t="s">
        <v>34</v>
      </c>
      <c r="C1178" s="23" t="s">
        <v>62</v>
      </c>
      <c r="D1178" s="55"/>
      <c r="E1178" s="36"/>
      <c r="G1178" s="213"/>
      <c r="H1178" s="213"/>
    </row>
    <row r="1179">
      <c r="B1179" s="21" t="s">
        <v>36</v>
      </c>
      <c r="C1179" s="35"/>
      <c r="D1179" s="64">
        <f>D1172+D1173+D1174</f>
        <v>0</v>
      </c>
      <c r="E1179" s="36"/>
      <c r="G1179" s="213"/>
      <c r="H1179" s="213"/>
    </row>
    <row r="1180">
      <c r="A1180" s="19"/>
      <c r="C1180" s="24"/>
      <c r="D1180" s="219"/>
      <c r="E1180" s="221"/>
    </row>
    <row r="1181">
      <c r="A1181" s="5" t="s">
        <v>887</v>
      </c>
      <c r="B1181" s="85">
        <f>D1219+D1239+D1249+D1259</f>
        <v>13</v>
      </c>
      <c r="C1181" s="10"/>
      <c r="D1181" s="10"/>
      <c r="E1181" s="13"/>
    </row>
    <row r="1182">
      <c r="A1182" s="351" t="s">
        <v>888</v>
      </c>
      <c r="B1182" s="352" t="s">
        <v>10</v>
      </c>
      <c r="C1182" s="353" t="s">
        <v>12</v>
      </c>
      <c r="D1182" s="353" t="s">
        <v>14</v>
      </c>
      <c r="E1182" s="352" t="s">
        <v>267</v>
      </c>
      <c r="F1182" s="354"/>
      <c r="G1182" s="354"/>
      <c r="H1182" s="354"/>
      <c r="I1182" s="354"/>
      <c r="J1182" s="354"/>
      <c r="K1182" s="354"/>
      <c r="L1182" s="354"/>
      <c r="M1182" s="354"/>
      <c r="N1182" s="354"/>
      <c r="O1182" s="354"/>
      <c r="P1182" s="354"/>
      <c r="Q1182" s="354"/>
      <c r="R1182" s="354"/>
      <c r="S1182" s="354"/>
      <c r="T1182" s="354"/>
      <c r="U1182" s="354"/>
      <c r="V1182" s="354"/>
      <c r="W1182" s="354"/>
      <c r="X1182" s="354"/>
      <c r="Y1182" s="354"/>
      <c r="Z1182" s="354"/>
    </row>
    <row r="1183">
      <c r="A1183" s="355"/>
      <c r="B1183" s="356" t="s">
        <v>17</v>
      </c>
      <c r="C1183" s="199" t="s">
        <v>889</v>
      </c>
      <c r="D1183" s="357">
        <v>1.0</v>
      </c>
      <c r="E1183" s="199" t="s">
        <v>891</v>
      </c>
      <c r="F1183" s="354"/>
      <c r="G1183" s="354"/>
      <c r="H1183" s="354"/>
      <c r="I1183" s="354"/>
      <c r="J1183" s="354"/>
      <c r="K1183" s="354"/>
      <c r="L1183" s="354"/>
      <c r="M1183" s="354"/>
      <c r="N1183" s="354"/>
      <c r="O1183" s="354"/>
      <c r="P1183" s="354"/>
      <c r="Q1183" s="354"/>
      <c r="R1183" s="354"/>
      <c r="S1183" s="354"/>
      <c r="T1183" s="354"/>
      <c r="U1183" s="354"/>
      <c r="V1183" s="354"/>
      <c r="W1183" s="354"/>
      <c r="X1183" s="354"/>
      <c r="Y1183" s="354"/>
      <c r="Z1183" s="354"/>
    </row>
    <row r="1184">
      <c r="A1184" s="355"/>
      <c r="B1184" s="356" t="s">
        <v>25</v>
      </c>
      <c r="C1184" s="199" t="s">
        <v>892</v>
      </c>
      <c r="D1184" s="357">
        <v>1.0</v>
      </c>
      <c r="E1184" s="359"/>
      <c r="F1184" s="354"/>
      <c r="G1184" s="354"/>
      <c r="H1184" s="354"/>
      <c r="I1184" s="354"/>
      <c r="J1184" s="354"/>
      <c r="K1184" s="354"/>
      <c r="L1184" s="354"/>
      <c r="M1184" s="354"/>
      <c r="N1184" s="354"/>
      <c r="O1184" s="354"/>
      <c r="P1184" s="354"/>
      <c r="Q1184" s="354"/>
      <c r="R1184" s="354"/>
      <c r="S1184" s="354"/>
      <c r="T1184" s="354"/>
      <c r="U1184" s="354"/>
      <c r="V1184" s="354"/>
      <c r="W1184" s="354"/>
      <c r="X1184" s="354"/>
      <c r="Y1184" s="354"/>
      <c r="Z1184" s="354"/>
    </row>
    <row r="1185">
      <c r="A1185" s="355"/>
      <c r="B1185" s="356" t="s">
        <v>27</v>
      </c>
      <c r="C1185" s="200"/>
      <c r="D1185" s="357">
        <v>1.0</v>
      </c>
      <c r="E1185" s="361"/>
      <c r="F1185" s="354"/>
      <c r="G1185" s="354"/>
      <c r="H1185" s="354"/>
      <c r="I1185" s="354"/>
      <c r="J1185" s="354"/>
      <c r="K1185" s="354"/>
      <c r="L1185" s="354"/>
      <c r="M1185" s="354"/>
      <c r="N1185" s="354"/>
      <c r="O1185" s="354"/>
      <c r="P1185" s="354"/>
      <c r="Q1185" s="354"/>
      <c r="R1185" s="354"/>
      <c r="S1185" s="354"/>
      <c r="T1185" s="354"/>
      <c r="U1185" s="354"/>
      <c r="V1185" s="354"/>
      <c r="W1185" s="354"/>
      <c r="X1185" s="354"/>
      <c r="Y1185" s="354"/>
      <c r="Z1185" s="354"/>
    </row>
    <row r="1186">
      <c r="A1186" s="355"/>
      <c r="B1186" s="356" t="s">
        <v>275</v>
      </c>
      <c r="C1186" s="363" t="s">
        <v>62</v>
      </c>
      <c r="D1186" s="200"/>
      <c r="E1186" s="361"/>
      <c r="F1186" s="354"/>
      <c r="G1186" s="354"/>
      <c r="H1186" s="354"/>
      <c r="I1186" s="354"/>
      <c r="J1186" s="354"/>
      <c r="K1186" s="354"/>
      <c r="L1186" s="354"/>
      <c r="M1186" s="354"/>
      <c r="N1186" s="354"/>
      <c r="O1186" s="354"/>
      <c r="P1186" s="354"/>
      <c r="Q1186" s="354"/>
      <c r="R1186" s="354"/>
      <c r="S1186" s="354"/>
      <c r="T1186" s="354"/>
      <c r="U1186" s="354"/>
      <c r="V1186" s="354"/>
      <c r="W1186" s="354"/>
      <c r="X1186" s="354"/>
      <c r="Y1186" s="354"/>
      <c r="Z1186" s="354"/>
    </row>
    <row r="1187">
      <c r="A1187" s="355"/>
      <c r="B1187" s="356" t="s">
        <v>30</v>
      </c>
      <c r="C1187" s="365" t="s">
        <v>895</v>
      </c>
      <c r="D1187" s="200"/>
      <c r="E1187" s="361"/>
      <c r="F1187" s="354"/>
      <c r="G1187" s="354"/>
      <c r="H1187" s="354"/>
      <c r="I1187" s="354"/>
      <c r="J1187" s="354"/>
      <c r="K1187" s="354"/>
      <c r="L1187" s="354"/>
      <c r="M1187" s="354"/>
      <c r="N1187" s="354"/>
      <c r="O1187" s="354"/>
      <c r="P1187" s="354"/>
      <c r="Q1187" s="354"/>
      <c r="R1187" s="354"/>
      <c r="S1187" s="354"/>
      <c r="T1187" s="354"/>
      <c r="U1187" s="354"/>
      <c r="V1187" s="354"/>
      <c r="W1187" s="354"/>
      <c r="X1187" s="354"/>
      <c r="Y1187" s="354"/>
      <c r="Z1187" s="354"/>
    </row>
    <row r="1188">
      <c r="A1188" s="355"/>
      <c r="B1188" s="356" t="s">
        <v>278</v>
      </c>
      <c r="C1188" s="199" t="s">
        <v>896</v>
      </c>
      <c r="D1188" s="200"/>
      <c r="E1188" s="199" t="s">
        <v>897</v>
      </c>
      <c r="F1188" s="354"/>
      <c r="G1188" s="354"/>
      <c r="H1188" s="354"/>
      <c r="I1188" s="354"/>
      <c r="J1188" s="354"/>
      <c r="K1188" s="354"/>
      <c r="L1188" s="354"/>
      <c r="M1188" s="354"/>
      <c r="N1188" s="354"/>
      <c r="O1188" s="354"/>
      <c r="P1188" s="354"/>
      <c r="Q1188" s="354"/>
      <c r="R1188" s="354"/>
      <c r="S1188" s="354"/>
      <c r="T1188" s="354"/>
      <c r="U1188" s="354"/>
      <c r="V1188" s="354"/>
      <c r="W1188" s="354"/>
      <c r="X1188" s="354"/>
      <c r="Y1188" s="354"/>
      <c r="Z1188" s="354"/>
    </row>
    <row r="1189">
      <c r="A1189" s="355"/>
      <c r="B1189" s="356" t="s">
        <v>34</v>
      </c>
      <c r="C1189" s="199" t="s">
        <v>898</v>
      </c>
      <c r="D1189" s="200"/>
      <c r="E1189" s="361"/>
      <c r="F1189" s="354"/>
      <c r="G1189" s="354"/>
      <c r="H1189" s="354"/>
      <c r="I1189" s="354"/>
      <c r="J1189" s="354"/>
      <c r="K1189" s="354"/>
      <c r="L1189" s="354"/>
      <c r="M1189" s="354"/>
      <c r="N1189" s="354"/>
      <c r="O1189" s="354"/>
      <c r="P1189" s="354"/>
      <c r="Q1189" s="354"/>
      <c r="R1189" s="354"/>
      <c r="S1189" s="354"/>
      <c r="T1189" s="354"/>
      <c r="U1189" s="354"/>
      <c r="V1189" s="354"/>
      <c r="W1189" s="354"/>
      <c r="X1189" s="354"/>
      <c r="Y1189" s="354"/>
      <c r="Z1189" s="354"/>
    </row>
    <row r="1190">
      <c r="A1190" s="355"/>
      <c r="B1190" s="367" t="s">
        <v>36</v>
      </c>
      <c r="C1190" s="369"/>
      <c r="D1190" s="371">
        <v>3.0</v>
      </c>
      <c r="E1190" s="372"/>
      <c r="F1190" s="354"/>
      <c r="G1190" s="354"/>
      <c r="H1190" s="354"/>
      <c r="I1190" s="354"/>
      <c r="J1190" s="354"/>
      <c r="K1190" s="354"/>
      <c r="L1190" s="354"/>
      <c r="M1190" s="354"/>
      <c r="N1190" s="354"/>
      <c r="O1190" s="354"/>
      <c r="P1190" s="354"/>
      <c r="Q1190" s="354"/>
      <c r="R1190" s="354"/>
      <c r="S1190" s="354"/>
      <c r="T1190" s="354"/>
      <c r="U1190" s="354"/>
      <c r="V1190" s="354"/>
      <c r="W1190" s="354"/>
      <c r="X1190" s="354"/>
      <c r="Y1190" s="354"/>
      <c r="Z1190" s="354"/>
    </row>
    <row r="1191">
      <c r="A1191" s="351" t="s">
        <v>901</v>
      </c>
      <c r="B1191" s="352" t="s">
        <v>10</v>
      </c>
      <c r="C1191" s="353" t="s">
        <v>12</v>
      </c>
      <c r="D1191" s="353" t="s">
        <v>14</v>
      </c>
      <c r="E1191" s="352" t="s">
        <v>267</v>
      </c>
      <c r="F1191" s="354"/>
      <c r="G1191" s="354"/>
      <c r="H1191" s="354"/>
      <c r="I1191" s="354"/>
      <c r="J1191" s="354"/>
      <c r="K1191" s="354"/>
      <c r="L1191" s="354"/>
      <c r="M1191" s="354"/>
      <c r="N1191" s="354"/>
      <c r="O1191" s="354"/>
      <c r="P1191" s="354"/>
      <c r="Q1191" s="354"/>
      <c r="R1191" s="354"/>
      <c r="S1191" s="354"/>
      <c r="T1191" s="354"/>
      <c r="U1191" s="354"/>
      <c r="V1191" s="354"/>
      <c r="W1191" s="354"/>
      <c r="X1191" s="354"/>
      <c r="Y1191" s="354"/>
      <c r="Z1191" s="354"/>
    </row>
    <row r="1192">
      <c r="A1192" s="374"/>
      <c r="B1192" s="356" t="s">
        <v>17</v>
      </c>
      <c r="C1192" s="365" t="s">
        <v>903</v>
      </c>
      <c r="D1192" s="376">
        <v>2.0</v>
      </c>
      <c r="E1192" s="381" t="s">
        <v>904</v>
      </c>
      <c r="F1192" s="354"/>
      <c r="G1192" s="354"/>
      <c r="H1192" s="354"/>
      <c r="I1192" s="354"/>
      <c r="J1192" s="354"/>
      <c r="K1192" s="354"/>
      <c r="L1192" s="354"/>
      <c r="M1192" s="354"/>
      <c r="N1192" s="354"/>
      <c r="O1192" s="354"/>
      <c r="P1192" s="354"/>
      <c r="Q1192" s="354"/>
      <c r="R1192" s="354"/>
      <c r="S1192" s="354"/>
      <c r="T1192" s="354"/>
      <c r="U1192" s="354"/>
      <c r="V1192" s="354"/>
      <c r="W1192" s="354"/>
      <c r="X1192" s="354"/>
      <c r="Y1192" s="354"/>
      <c r="Z1192" s="354"/>
    </row>
    <row r="1193">
      <c r="A1193" s="374"/>
      <c r="B1193" s="356" t="s">
        <v>25</v>
      </c>
      <c r="C1193" s="365" t="s">
        <v>905</v>
      </c>
      <c r="D1193" s="383">
        <v>1.0</v>
      </c>
      <c r="E1193" s="381" t="s">
        <v>906</v>
      </c>
      <c r="F1193" s="354"/>
      <c r="G1193" s="354"/>
      <c r="H1193" s="354"/>
      <c r="I1193" s="354"/>
      <c r="J1193" s="354"/>
      <c r="K1193" s="354"/>
      <c r="L1193" s="354"/>
      <c r="M1193" s="354"/>
      <c r="N1193" s="354"/>
      <c r="O1193" s="354"/>
      <c r="P1193" s="354"/>
      <c r="Q1193" s="354"/>
      <c r="R1193" s="354"/>
      <c r="S1193" s="354"/>
      <c r="T1193" s="354"/>
      <c r="U1193" s="354"/>
      <c r="V1193" s="354"/>
      <c r="W1193" s="354"/>
      <c r="X1193" s="354"/>
      <c r="Y1193" s="354"/>
      <c r="Z1193" s="354"/>
    </row>
    <row r="1194">
      <c r="A1194" s="374"/>
      <c r="B1194" s="356" t="s">
        <v>27</v>
      </c>
      <c r="C1194" s="385"/>
      <c r="D1194" s="386">
        <v>1.0</v>
      </c>
      <c r="E1194" s="367"/>
      <c r="F1194" s="354"/>
      <c r="G1194" s="354"/>
      <c r="H1194" s="354"/>
      <c r="I1194" s="354"/>
      <c r="J1194" s="354"/>
      <c r="K1194" s="354"/>
      <c r="L1194" s="354"/>
      <c r="M1194" s="354"/>
      <c r="N1194" s="354"/>
      <c r="O1194" s="354"/>
      <c r="P1194" s="354"/>
      <c r="Q1194" s="354"/>
      <c r="R1194" s="354"/>
      <c r="S1194" s="354"/>
      <c r="T1194" s="354"/>
      <c r="U1194" s="354"/>
      <c r="V1194" s="354"/>
      <c r="W1194" s="354"/>
      <c r="X1194" s="354"/>
      <c r="Y1194" s="354"/>
      <c r="Z1194" s="354"/>
    </row>
    <row r="1195">
      <c r="A1195" s="374"/>
      <c r="B1195" s="356" t="s">
        <v>28</v>
      </c>
      <c r="C1195" s="365" t="s">
        <v>908</v>
      </c>
      <c r="D1195" s="388"/>
      <c r="E1195" s="365" t="s">
        <v>909</v>
      </c>
      <c r="F1195" s="354"/>
      <c r="G1195" s="354"/>
      <c r="H1195" s="354"/>
      <c r="I1195" s="354"/>
      <c r="J1195" s="354"/>
      <c r="K1195" s="354"/>
      <c r="L1195" s="354"/>
      <c r="M1195" s="354"/>
      <c r="N1195" s="354"/>
      <c r="O1195" s="354"/>
      <c r="P1195" s="354"/>
      <c r="Q1195" s="354"/>
      <c r="R1195" s="354"/>
      <c r="S1195" s="354"/>
      <c r="T1195" s="354"/>
      <c r="U1195" s="354"/>
      <c r="V1195" s="354"/>
      <c r="W1195" s="354"/>
      <c r="X1195" s="354"/>
      <c r="Y1195" s="354"/>
      <c r="Z1195" s="354"/>
    </row>
    <row r="1196">
      <c r="A1196" s="374"/>
      <c r="B1196" s="356" t="s">
        <v>30</v>
      </c>
      <c r="C1196" s="365" t="s">
        <v>910</v>
      </c>
      <c r="D1196" s="388"/>
      <c r="E1196" s="367"/>
      <c r="F1196" s="354"/>
      <c r="G1196" s="354"/>
      <c r="H1196" s="354"/>
      <c r="I1196" s="354"/>
      <c r="J1196" s="354"/>
      <c r="K1196" s="354"/>
      <c r="L1196" s="354"/>
      <c r="M1196" s="354"/>
      <c r="N1196" s="354"/>
      <c r="O1196" s="354"/>
      <c r="P1196" s="354"/>
      <c r="Q1196" s="354"/>
      <c r="R1196" s="354"/>
      <c r="S1196" s="354"/>
      <c r="T1196" s="354"/>
      <c r="U1196" s="354"/>
      <c r="V1196" s="354"/>
      <c r="W1196" s="354"/>
      <c r="X1196" s="354"/>
      <c r="Y1196" s="354"/>
      <c r="Z1196" s="354"/>
    </row>
    <row r="1197">
      <c r="A1197" s="374"/>
      <c r="B1197" s="356" t="s">
        <v>278</v>
      </c>
      <c r="C1197" s="365" t="s">
        <v>911</v>
      </c>
      <c r="D1197" s="388"/>
      <c r="E1197" s="365" t="s">
        <v>912</v>
      </c>
      <c r="F1197" s="354"/>
      <c r="G1197" s="354"/>
      <c r="H1197" s="354"/>
      <c r="I1197" s="354"/>
      <c r="J1197" s="354"/>
      <c r="K1197" s="354"/>
      <c r="L1197" s="354"/>
      <c r="M1197" s="354"/>
      <c r="N1197" s="354"/>
      <c r="O1197" s="354"/>
      <c r="P1197" s="354"/>
      <c r="Q1197" s="354"/>
      <c r="R1197" s="354"/>
      <c r="S1197" s="354"/>
      <c r="T1197" s="354"/>
      <c r="U1197" s="354"/>
      <c r="V1197" s="354"/>
      <c r="W1197" s="354"/>
      <c r="X1197" s="354"/>
      <c r="Y1197" s="354"/>
      <c r="Z1197" s="354"/>
    </row>
    <row r="1198">
      <c r="A1198" s="374"/>
      <c r="B1198" s="356" t="s">
        <v>913</v>
      </c>
      <c r="C1198" s="365" t="s">
        <v>914</v>
      </c>
      <c r="D1198" s="388"/>
      <c r="E1198" s="367"/>
      <c r="F1198" s="354"/>
      <c r="G1198" s="354"/>
      <c r="H1198" s="354"/>
      <c r="I1198" s="354"/>
      <c r="J1198" s="354"/>
      <c r="K1198" s="354"/>
      <c r="L1198" s="354"/>
      <c r="M1198" s="354"/>
      <c r="N1198" s="354"/>
      <c r="O1198" s="354"/>
      <c r="P1198" s="354"/>
      <c r="Q1198" s="354"/>
      <c r="R1198" s="354"/>
      <c r="S1198" s="354"/>
      <c r="T1198" s="354"/>
      <c r="U1198" s="354"/>
      <c r="V1198" s="354"/>
      <c r="W1198" s="354"/>
      <c r="X1198" s="354"/>
      <c r="Y1198" s="354"/>
      <c r="Z1198" s="354"/>
    </row>
    <row r="1199">
      <c r="A1199" s="374"/>
      <c r="B1199" s="367" t="s">
        <v>36</v>
      </c>
      <c r="C1199" s="385"/>
      <c r="D1199" s="391">
        <v>4.0</v>
      </c>
      <c r="E1199" s="367"/>
      <c r="F1199" s="354"/>
      <c r="G1199" s="354"/>
      <c r="H1199" s="354"/>
      <c r="I1199" s="354"/>
      <c r="J1199" s="354"/>
      <c r="K1199" s="354"/>
      <c r="L1199" s="354"/>
      <c r="M1199" s="354"/>
      <c r="N1199" s="354"/>
      <c r="O1199" s="354"/>
      <c r="P1199" s="354"/>
      <c r="Q1199" s="354"/>
      <c r="R1199" s="354"/>
      <c r="S1199" s="354"/>
      <c r="T1199" s="354"/>
      <c r="U1199" s="354"/>
      <c r="V1199" s="354"/>
      <c r="W1199" s="354"/>
      <c r="X1199" s="354"/>
      <c r="Y1199" s="354"/>
      <c r="Z1199" s="354"/>
    </row>
    <row r="1200">
      <c r="A1200" s="393"/>
      <c r="B1200" s="395"/>
      <c r="C1200" s="397"/>
      <c r="D1200" s="399"/>
      <c r="E1200" s="400"/>
      <c r="F1200" s="402"/>
      <c r="G1200" s="402"/>
      <c r="H1200" s="402"/>
      <c r="I1200" s="402"/>
      <c r="J1200" s="402"/>
      <c r="K1200" s="402"/>
      <c r="L1200" s="402"/>
      <c r="M1200" s="402"/>
      <c r="N1200" s="402"/>
      <c r="O1200" s="402"/>
      <c r="P1200" s="402"/>
      <c r="Q1200" s="402"/>
      <c r="R1200" s="402"/>
      <c r="S1200" s="402"/>
      <c r="T1200" s="402"/>
      <c r="U1200" s="402"/>
      <c r="V1200" s="402"/>
      <c r="W1200" s="402"/>
      <c r="X1200" s="402"/>
      <c r="Y1200" s="402"/>
      <c r="Z1200" s="402"/>
    </row>
    <row r="1201">
      <c r="A1201" s="252" t="s">
        <v>917</v>
      </c>
      <c r="B1201" s="15" t="s">
        <v>10</v>
      </c>
      <c r="C1201" s="264" t="s">
        <v>12</v>
      </c>
      <c r="D1201" s="264" t="s">
        <v>14</v>
      </c>
      <c r="E1201" s="265" t="s">
        <v>15</v>
      </c>
      <c r="G1201" s="213"/>
      <c r="H1201" s="213"/>
    </row>
    <row r="1202">
      <c r="B1202" s="21" t="s">
        <v>17</v>
      </c>
      <c r="C1202" s="23" t="s">
        <v>919</v>
      </c>
      <c r="D1202" s="26">
        <v>1.0</v>
      </c>
      <c r="E1202" s="28" t="s">
        <v>920</v>
      </c>
      <c r="G1202" s="213"/>
      <c r="H1202" s="213"/>
    </row>
    <row r="1203">
      <c r="A1203" s="4" t="s">
        <v>66</v>
      </c>
      <c r="B1203" s="21" t="s">
        <v>25</v>
      </c>
      <c r="C1203" s="94" t="s">
        <v>921</v>
      </c>
      <c r="D1203" s="26">
        <v>1.0</v>
      </c>
      <c r="E1203" s="39" t="s">
        <v>922</v>
      </c>
      <c r="G1203" s="213"/>
      <c r="H1203" s="213"/>
    </row>
    <row r="1204">
      <c r="B1204" s="21" t="s">
        <v>27</v>
      </c>
      <c r="C1204" s="35"/>
      <c r="D1204" s="26">
        <v>1.0</v>
      </c>
      <c r="E1204" s="36"/>
      <c r="G1204" s="213"/>
      <c r="H1204" s="213"/>
    </row>
    <row r="1205">
      <c r="B1205" s="33" t="s">
        <v>28</v>
      </c>
      <c r="C1205" s="23" t="s">
        <v>62</v>
      </c>
      <c r="D1205" s="55"/>
      <c r="E1205" s="36"/>
      <c r="G1205" s="213"/>
      <c r="H1205" s="213"/>
    </row>
    <row r="1206">
      <c r="A1206" s="4" t="s">
        <v>66</v>
      </c>
      <c r="B1206" s="33" t="s">
        <v>30</v>
      </c>
      <c r="C1206" s="23" t="s">
        <v>924</v>
      </c>
      <c r="D1206" s="61"/>
      <c r="E1206" s="39" t="s">
        <v>925</v>
      </c>
      <c r="G1206" s="213"/>
      <c r="H1206" s="213"/>
    </row>
    <row r="1207">
      <c r="B1207" s="33" t="s">
        <v>32</v>
      </c>
      <c r="C1207" s="136" t="s">
        <v>926</v>
      </c>
      <c r="D1207" s="138"/>
      <c r="E1207" s="94" t="s">
        <v>927</v>
      </c>
      <c r="G1207" s="213"/>
      <c r="H1207" s="213"/>
    </row>
    <row r="1208">
      <c r="B1208" s="33" t="s">
        <v>34</v>
      </c>
      <c r="C1208" s="23" t="s">
        <v>928</v>
      </c>
      <c r="D1208" s="55"/>
      <c r="E1208" s="36"/>
      <c r="G1208" s="213"/>
      <c r="H1208" s="213"/>
    </row>
    <row r="1209">
      <c r="B1209" s="21" t="s">
        <v>36</v>
      </c>
      <c r="C1209" s="35"/>
      <c r="D1209" s="64">
        <f>D1202+D1203+D1204</f>
        <v>3</v>
      </c>
      <c r="E1209" s="36"/>
      <c r="G1209" s="213"/>
      <c r="H1209" s="213"/>
    </row>
    <row r="1210">
      <c r="A1210" s="270"/>
      <c r="B1210" s="209"/>
      <c r="C1210" s="210"/>
      <c r="D1210" s="405"/>
      <c r="E1210" s="327"/>
      <c r="F1210" s="169"/>
    </row>
    <row r="1211">
      <c r="A1211" s="406" t="s">
        <v>932</v>
      </c>
      <c r="B1211" s="407" t="s">
        <v>10</v>
      </c>
      <c r="C1211" s="408" t="s">
        <v>12</v>
      </c>
      <c r="D1211" s="409" t="s">
        <v>14</v>
      </c>
      <c r="E1211" s="410" t="s">
        <v>15</v>
      </c>
      <c r="F1211" s="411"/>
      <c r="G1211" s="412"/>
      <c r="H1211" s="412"/>
      <c r="I1211" s="412"/>
      <c r="J1211" s="412"/>
      <c r="K1211" s="412"/>
      <c r="L1211" s="412"/>
      <c r="M1211" s="412"/>
      <c r="N1211" s="412"/>
      <c r="O1211" s="412"/>
      <c r="P1211" s="412"/>
      <c r="Q1211" s="412"/>
      <c r="R1211" s="412"/>
      <c r="S1211" s="412"/>
      <c r="T1211" s="412"/>
      <c r="U1211" s="412"/>
      <c r="V1211" s="412"/>
      <c r="W1211" s="412"/>
      <c r="X1211" s="412"/>
      <c r="Y1211" s="412"/>
      <c r="Z1211" s="412"/>
    </row>
    <row r="1212">
      <c r="A1212" s="413"/>
      <c r="B1212" s="414" t="s">
        <v>17</v>
      </c>
      <c r="C1212" s="193" t="s">
        <v>934</v>
      </c>
      <c r="D1212" s="415">
        <v>1.0</v>
      </c>
      <c r="E1212" s="195" t="s">
        <v>935</v>
      </c>
      <c r="F1212" s="416"/>
      <c r="G1212" s="412"/>
      <c r="H1212" s="412"/>
      <c r="I1212" s="412"/>
      <c r="J1212" s="412"/>
      <c r="K1212" s="412"/>
      <c r="L1212" s="412"/>
      <c r="M1212" s="412"/>
      <c r="N1212" s="412"/>
      <c r="O1212" s="412"/>
      <c r="P1212" s="412"/>
      <c r="Q1212" s="412"/>
      <c r="R1212" s="412"/>
      <c r="S1212" s="412"/>
      <c r="T1212" s="412"/>
      <c r="U1212" s="412"/>
      <c r="V1212" s="412"/>
      <c r="W1212" s="412"/>
      <c r="X1212" s="412"/>
      <c r="Y1212" s="412"/>
      <c r="Z1212" s="412"/>
    </row>
    <row r="1213">
      <c r="A1213" s="417"/>
      <c r="B1213" s="414" t="s">
        <v>25</v>
      </c>
      <c r="C1213" s="193" t="s">
        <v>939</v>
      </c>
      <c r="D1213" s="418">
        <v>0.0</v>
      </c>
      <c r="E1213" s="195" t="s">
        <v>940</v>
      </c>
      <c r="F1213" s="416"/>
      <c r="G1213" s="412"/>
      <c r="H1213" s="412"/>
      <c r="I1213" s="412"/>
      <c r="J1213" s="412"/>
      <c r="K1213" s="412"/>
      <c r="L1213" s="412"/>
      <c r="M1213" s="412"/>
      <c r="N1213" s="412"/>
      <c r="O1213" s="412"/>
      <c r="P1213" s="412"/>
      <c r="Q1213" s="412"/>
      <c r="R1213" s="412"/>
      <c r="S1213" s="412"/>
      <c r="T1213" s="412"/>
      <c r="U1213" s="412"/>
      <c r="V1213" s="412"/>
      <c r="W1213" s="412"/>
      <c r="X1213" s="412"/>
      <c r="Y1213" s="412"/>
      <c r="Z1213" s="412"/>
    </row>
    <row r="1214">
      <c r="A1214" s="419"/>
      <c r="B1214" s="414" t="s">
        <v>27</v>
      </c>
      <c r="C1214" s="420"/>
      <c r="D1214" s="418">
        <v>0.0</v>
      </c>
      <c r="E1214" s="421"/>
      <c r="F1214" s="422"/>
      <c r="G1214" s="412"/>
      <c r="H1214" s="412"/>
      <c r="I1214" s="412"/>
      <c r="J1214" s="412"/>
      <c r="K1214" s="412"/>
      <c r="L1214" s="412"/>
      <c r="M1214" s="412"/>
      <c r="N1214" s="412"/>
      <c r="O1214" s="412"/>
      <c r="P1214" s="412"/>
      <c r="Q1214" s="412"/>
      <c r="R1214" s="412"/>
      <c r="S1214" s="412"/>
      <c r="T1214" s="412"/>
      <c r="U1214" s="412"/>
      <c r="V1214" s="412"/>
      <c r="W1214" s="412"/>
      <c r="X1214" s="412"/>
      <c r="Y1214" s="412"/>
      <c r="Z1214" s="412"/>
    </row>
    <row r="1215">
      <c r="A1215" s="424"/>
      <c r="B1215" s="426" t="s">
        <v>28</v>
      </c>
      <c r="C1215" s="427" t="s">
        <v>62</v>
      </c>
      <c r="D1215" s="429"/>
      <c r="E1215" s="421"/>
      <c r="F1215" s="422"/>
      <c r="G1215" s="412"/>
      <c r="H1215" s="412"/>
      <c r="I1215" s="412"/>
      <c r="J1215" s="412"/>
      <c r="K1215" s="412"/>
      <c r="L1215" s="412"/>
      <c r="M1215" s="412"/>
      <c r="N1215" s="412"/>
      <c r="O1215" s="412"/>
      <c r="P1215" s="412"/>
      <c r="Q1215" s="412"/>
      <c r="R1215" s="412"/>
      <c r="S1215" s="412"/>
      <c r="T1215" s="412"/>
      <c r="U1215" s="412"/>
      <c r="V1215" s="412"/>
      <c r="W1215" s="412"/>
      <c r="X1215" s="412"/>
      <c r="Y1215" s="412"/>
      <c r="Z1215" s="412"/>
    </row>
    <row r="1216">
      <c r="A1216" s="431"/>
      <c r="B1216" s="426" t="s">
        <v>30</v>
      </c>
      <c r="C1216" s="427" t="s">
        <v>941</v>
      </c>
      <c r="D1216" s="429"/>
      <c r="E1216" s="195" t="s">
        <v>247</v>
      </c>
      <c r="F1216" s="422"/>
      <c r="G1216" s="412"/>
      <c r="H1216" s="412"/>
      <c r="I1216" s="412"/>
      <c r="J1216" s="412"/>
      <c r="K1216" s="412"/>
      <c r="L1216" s="412"/>
      <c r="M1216" s="412"/>
      <c r="N1216" s="412"/>
      <c r="O1216" s="412"/>
      <c r="P1216" s="412"/>
      <c r="Q1216" s="412"/>
      <c r="R1216" s="412"/>
      <c r="S1216" s="412"/>
      <c r="T1216" s="412"/>
      <c r="U1216" s="412"/>
      <c r="V1216" s="412"/>
      <c r="W1216" s="412"/>
      <c r="X1216" s="412"/>
      <c r="Y1216" s="412"/>
      <c r="Z1216" s="412"/>
    </row>
    <row r="1217">
      <c r="A1217" s="424"/>
      <c r="B1217" s="426" t="s">
        <v>32</v>
      </c>
      <c r="C1217" s="427" t="s">
        <v>942</v>
      </c>
      <c r="D1217" s="429"/>
      <c r="E1217" s="433" t="s">
        <v>943</v>
      </c>
      <c r="F1217" s="422"/>
      <c r="G1217" s="412"/>
      <c r="H1217" s="412"/>
      <c r="I1217" s="412"/>
      <c r="J1217" s="412"/>
      <c r="K1217" s="412"/>
      <c r="L1217" s="412"/>
      <c r="M1217" s="412"/>
      <c r="N1217" s="412"/>
      <c r="O1217" s="412"/>
      <c r="P1217" s="412"/>
      <c r="Q1217" s="412"/>
      <c r="R1217" s="412"/>
      <c r="S1217" s="412"/>
      <c r="T1217" s="412"/>
      <c r="U1217" s="412"/>
      <c r="V1217" s="412"/>
      <c r="W1217" s="412"/>
      <c r="X1217" s="412"/>
      <c r="Y1217" s="412"/>
      <c r="Z1217" s="412"/>
    </row>
    <row r="1218">
      <c r="A1218" s="424"/>
      <c r="B1218" s="426" t="s">
        <v>34</v>
      </c>
      <c r="C1218" s="427" t="s">
        <v>944</v>
      </c>
      <c r="D1218" s="429"/>
      <c r="E1218" s="434"/>
      <c r="F1218" s="422"/>
      <c r="G1218" s="412"/>
      <c r="H1218" s="412"/>
      <c r="I1218" s="412"/>
      <c r="J1218" s="412"/>
      <c r="K1218" s="412"/>
      <c r="L1218" s="412"/>
      <c r="M1218" s="412"/>
      <c r="N1218" s="412"/>
      <c r="O1218" s="412"/>
      <c r="P1218" s="412"/>
      <c r="Q1218" s="412"/>
      <c r="R1218" s="412"/>
      <c r="S1218" s="412"/>
      <c r="T1218" s="412"/>
      <c r="U1218" s="412"/>
      <c r="V1218" s="412"/>
      <c r="W1218" s="412"/>
      <c r="X1218" s="412"/>
      <c r="Y1218" s="412"/>
      <c r="Z1218" s="412"/>
    </row>
    <row r="1219">
      <c r="A1219" s="424"/>
      <c r="B1219" s="414" t="s">
        <v>36</v>
      </c>
      <c r="C1219" s="420"/>
      <c r="D1219" s="435">
        <f>D1212+D1213+D1214</f>
        <v>1</v>
      </c>
      <c r="E1219" s="421"/>
      <c r="F1219" s="422"/>
      <c r="G1219" s="412"/>
      <c r="H1219" s="412"/>
      <c r="I1219" s="412"/>
      <c r="J1219" s="412"/>
      <c r="K1219" s="412"/>
      <c r="L1219" s="412"/>
      <c r="M1219" s="412"/>
      <c r="N1219" s="412"/>
      <c r="O1219" s="412"/>
      <c r="P1219" s="412"/>
      <c r="Q1219" s="412"/>
      <c r="R1219" s="412"/>
      <c r="S1219" s="412"/>
      <c r="T1219" s="412"/>
      <c r="U1219" s="412"/>
      <c r="V1219" s="412"/>
      <c r="W1219" s="412"/>
      <c r="X1219" s="412"/>
      <c r="Y1219" s="412"/>
      <c r="Z1219" s="412"/>
    </row>
    <row r="1220">
      <c r="A1220" s="436"/>
      <c r="B1220" s="437"/>
      <c r="C1220" s="438"/>
      <c r="D1220" s="439"/>
      <c r="E1220" s="440"/>
      <c r="F1220" s="441"/>
      <c r="G1220" s="442"/>
      <c r="H1220" s="442"/>
      <c r="I1220" s="442"/>
      <c r="J1220" s="442"/>
      <c r="K1220" s="442"/>
      <c r="L1220" s="442"/>
      <c r="M1220" s="442"/>
      <c r="N1220" s="442"/>
      <c r="O1220" s="442"/>
      <c r="P1220" s="442"/>
      <c r="Q1220" s="442"/>
      <c r="R1220" s="442"/>
      <c r="S1220" s="442"/>
      <c r="T1220" s="442"/>
      <c r="U1220" s="442"/>
      <c r="V1220" s="442"/>
      <c r="W1220" s="442"/>
      <c r="X1220" s="442"/>
      <c r="Y1220" s="442"/>
      <c r="Z1220" s="442"/>
    </row>
    <row r="1221">
      <c r="A1221" s="297" t="s">
        <v>945</v>
      </c>
      <c r="B1221" s="15" t="s">
        <v>10</v>
      </c>
      <c r="C1221" s="17" t="s">
        <v>12</v>
      </c>
      <c r="D1221" s="17" t="s">
        <v>14</v>
      </c>
      <c r="E1221" s="58" t="s">
        <v>15</v>
      </c>
      <c r="G1221" s="213"/>
      <c r="H1221" s="213"/>
    </row>
    <row r="1222">
      <c r="A1222" s="4" t="s">
        <v>66</v>
      </c>
      <c r="B1222" s="21" t="s">
        <v>17</v>
      </c>
      <c r="C1222" s="23" t="s">
        <v>946</v>
      </c>
      <c r="D1222" s="26">
        <v>1.0</v>
      </c>
      <c r="E1222" s="39" t="s">
        <v>947</v>
      </c>
      <c r="G1222" s="213"/>
      <c r="H1222" s="213"/>
    </row>
    <row r="1223">
      <c r="B1223" s="21" t="s">
        <v>25</v>
      </c>
      <c r="C1223" s="39" t="s">
        <v>948</v>
      </c>
      <c r="D1223" s="26">
        <v>0.0</v>
      </c>
      <c r="E1223" s="39" t="s">
        <v>949</v>
      </c>
      <c r="G1223" s="213"/>
      <c r="H1223" s="213"/>
    </row>
    <row r="1224">
      <c r="B1224" s="21" t="s">
        <v>27</v>
      </c>
      <c r="C1224" s="35"/>
      <c r="D1224" s="26">
        <v>1.0</v>
      </c>
      <c r="E1224" s="36"/>
      <c r="G1224" s="213"/>
      <c r="H1224" s="213"/>
    </row>
    <row r="1225">
      <c r="B1225" s="33" t="s">
        <v>28</v>
      </c>
      <c r="C1225" s="23" t="s">
        <v>62</v>
      </c>
      <c r="D1225" s="55"/>
      <c r="E1225" s="36"/>
      <c r="G1225" s="213"/>
      <c r="H1225" s="213"/>
    </row>
    <row r="1226">
      <c r="B1226" s="33" t="s">
        <v>30</v>
      </c>
      <c r="C1226" s="23" t="s">
        <v>950</v>
      </c>
      <c r="D1226" s="61"/>
      <c r="E1226" s="36"/>
      <c r="G1226" s="213"/>
      <c r="H1226" s="213"/>
    </row>
    <row r="1227">
      <c r="B1227" s="33" t="s">
        <v>32</v>
      </c>
      <c r="C1227" s="79" t="s">
        <v>951</v>
      </c>
      <c r="D1227" s="55"/>
      <c r="E1227" s="39" t="s">
        <v>55</v>
      </c>
      <c r="G1227" s="213"/>
      <c r="H1227" s="213"/>
    </row>
    <row r="1228">
      <c r="B1228" s="33" t="s">
        <v>34</v>
      </c>
      <c r="C1228" s="23" t="s">
        <v>952</v>
      </c>
      <c r="D1228" s="55"/>
      <c r="E1228" s="36"/>
      <c r="G1228" s="213"/>
      <c r="H1228" s="213"/>
    </row>
    <row r="1229">
      <c r="B1229" s="21" t="s">
        <v>36</v>
      </c>
      <c r="C1229" s="35"/>
      <c r="D1229" s="64">
        <f>D1222+D1223+D1224</f>
        <v>2</v>
      </c>
      <c r="E1229" s="36"/>
      <c r="G1229" s="213"/>
      <c r="H1229" s="213"/>
    </row>
    <row r="1230">
      <c r="A1230" s="19"/>
      <c r="B1230" s="392"/>
      <c r="C1230" s="443"/>
      <c r="D1230" s="444"/>
      <c r="E1230" s="445"/>
      <c r="F1230" s="392"/>
    </row>
    <row r="1231">
      <c r="A1231" s="270" t="s">
        <v>955</v>
      </c>
      <c r="B1231" s="446" t="s">
        <v>10</v>
      </c>
      <c r="C1231" s="447" t="s">
        <v>12</v>
      </c>
      <c r="D1231" s="447" t="s">
        <v>14</v>
      </c>
      <c r="E1231" s="448" t="s">
        <v>15</v>
      </c>
      <c r="F1231" s="250" t="s">
        <v>38</v>
      </c>
    </row>
    <row r="1232">
      <c r="A1232" s="19"/>
      <c r="B1232" s="449" t="s">
        <v>17</v>
      </c>
      <c r="C1232" s="451" t="s">
        <v>956</v>
      </c>
      <c r="D1232" s="452">
        <v>2.0</v>
      </c>
      <c r="E1232" s="453" t="s">
        <v>957</v>
      </c>
      <c r="F1232" s="250"/>
    </row>
    <row r="1233">
      <c r="A1233" s="1"/>
      <c r="B1233" s="449" t="s">
        <v>25</v>
      </c>
      <c r="C1233" s="455" t="s">
        <v>958</v>
      </c>
      <c r="D1233" s="456">
        <v>2.0</v>
      </c>
      <c r="E1233" s="457" t="s">
        <v>960</v>
      </c>
      <c r="F1233" s="392"/>
    </row>
    <row r="1234">
      <c r="A1234" s="19"/>
      <c r="B1234" s="449" t="s">
        <v>27</v>
      </c>
      <c r="C1234" s="458"/>
      <c r="D1234" s="272">
        <v>1.0</v>
      </c>
      <c r="E1234" s="459"/>
      <c r="F1234" s="392"/>
    </row>
    <row r="1235">
      <c r="A1235" s="19"/>
      <c r="B1235" s="460" t="s">
        <v>28</v>
      </c>
      <c r="C1235" s="458"/>
      <c r="D1235" s="138"/>
      <c r="E1235" s="459"/>
      <c r="F1235" s="392"/>
    </row>
    <row r="1236">
      <c r="A1236" s="19"/>
      <c r="B1236" s="460" t="s">
        <v>30</v>
      </c>
      <c r="C1236" s="136" t="s">
        <v>962</v>
      </c>
      <c r="D1236" s="462"/>
      <c r="E1236" s="459"/>
      <c r="F1236" s="392"/>
    </row>
    <row r="1237">
      <c r="A1237" s="19"/>
      <c r="B1237" s="460" t="s">
        <v>32</v>
      </c>
      <c r="C1237" s="455" t="s">
        <v>963</v>
      </c>
      <c r="D1237" s="363"/>
      <c r="E1237" s="463" t="s">
        <v>55</v>
      </c>
      <c r="F1237" s="392"/>
    </row>
    <row r="1238">
      <c r="A1238" s="19"/>
      <c r="B1238" s="460" t="s">
        <v>34</v>
      </c>
      <c r="C1238" s="136" t="s">
        <v>964</v>
      </c>
      <c r="D1238" s="462"/>
      <c r="E1238" s="243"/>
      <c r="F1238" s="392"/>
    </row>
    <row r="1239">
      <c r="A1239" s="19"/>
      <c r="B1239" s="449" t="s">
        <v>36</v>
      </c>
      <c r="C1239" s="458"/>
      <c r="D1239" s="320">
        <f>D1232+D1233+D1234</f>
        <v>5</v>
      </c>
      <c r="E1239" s="459"/>
      <c r="F1239" s="392"/>
    </row>
    <row r="1240">
      <c r="A1240" s="19"/>
      <c r="B1240" s="392"/>
      <c r="C1240" s="443"/>
      <c r="D1240" s="444"/>
      <c r="E1240" s="445"/>
      <c r="F1240" s="392"/>
    </row>
    <row r="1241">
      <c r="A1241" s="270" t="s">
        <v>965</v>
      </c>
      <c r="B1241" s="446" t="s">
        <v>10</v>
      </c>
      <c r="C1241" s="447" t="s">
        <v>12</v>
      </c>
      <c r="D1241" s="447" t="s">
        <v>14</v>
      </c>
      <c r="E1241" s="448" t="s">
        <v>15</v>
      </c>
      <c r="F1241" s="250" t="s">
        <v>38</v>
      </c>
    </row>
    <row r="1242">
      <c r="A1242" s="19"/>
      <c r="B1242" s="449" t="s">
        <v>17</v>
      </c>
      <c r="C1242" s="102" t="s">
        <v>966</v>
      </c>
      <c r="D1242" s="293">
        <v>2.0</v>
      </c>
      <c r="E1242" s="140" t="s">
        <v>967</v>
      </c>
      <c r="F1242" s="250"/>
    </row>
    <row r="1243">
      <c r="A1243" s="1"/>
      <c r="B1243" s="449" t="s">
        <v>25</v>
      </c>
      <c r="C1243" s="136" t="s">
        <v>968</v>
      </c>
      <c r="D1243" s="272">
        <v>2.0</v>
      </c>
      <c r="E1243" s="464" t="s">
        <v>969</v>
      </c>
      <c r="F1243" s="392"/>
    </row>
    <row r="1244">
      <c r="A1244" s="19"/>
      <c r="B1244" s="449" t="s">
        <v>27</v>
      </c>
      <c r="C1244" s="458"/>
      <c r="D1244" s="272">
        <v>1.0</v>
      </c>
      <c r="E1244" s="459"/>
      <c r="F1244" s="392"/>
    </row>
    <row r="1245">
      <c r="A1245" s="19"/>
      <c r="B1245" s="460" t="s">
        <v>28</v>
      </c>
      <c r="C1245" s="458"/>
      <c r="D1245" s="138"/>
      <c r="E1245" s="459"/>
      <c r="F1245" s="392"/>
    </row>
    <row r="1246">
      <c r="A1246" s="19"/>
      <c r="B1246" s="460" t="s">
        <v>30</v>
      </c>
      <c r="C1246" s="136" t="s">
        <v>970</v>
      </c>
      <c r="D1246" s="138"/>
      <c r="E1246" s="459"/>
      <c r="F1246" s="392"/>
    </row>
    <row r="1247">
      <c r="A1247" s="19"/>
      <c r="B1247" s="460" t="s">
        <v>32</v>
      </c>
      <c r="C1247" s="136" t="s">
        <v>971</v>
      </c>
      <c r="D1247" s="138"/>
      <c r="E1247" s="94" t="s">
        <v>55</v>
      </c>
      <c r="F1247" s="392"/>
    </row>
    <row r="1248">
      <c r="A1248" s="19"/>
      <c r="B1248" s="460" t="s">
        <v>34</v>
      </c>
      <c r="C1248" s="136" t="s">
        <v>972</v>
      </c>
      <c r="D1248" s="138"/>
      <c r="E1248" s="243"/>
      <c r="F1248" s="392"/>
    </row>
    <row r="1249">
      <c r="A1249" s="19"/>
      <c r="B1249" s="449" t="s">
        <v>36</v>
      </c>
      <c r="C1249" s="458"/>
      <c r="D1249" s="320">
        <f>D1242+D1243+D1244</f>
        <v>5</v>
      </c>
      <c r="E1249" s="459"/>
      <c r="F1249" s="392"/>
    </row>
    <row r="1250">
      <c r="A1250" s="19"/>
      <c r="C1250" s="24"/>
      <c r="D1250" s="219"/>
      <c r="E1250" s="221"/>
    </row>
    <row r="1251">
      <c r="A1251" s="14" t="s">
        <v>973</v>
      </c>
      <c r="B1251" s="15" t="s">
        <v>10</v>
      </c>
      <c r="C1251" s="17" t="s">
        <v>12</v>
      </c>
      <c r="D1251" s="17" t="s">
        <v>14</v>
      </c>
      <c r="E1251" s="234" t="s">
        <v>15</v>
      </c>
      <c r="F1251" s="4" t="s">
        <v>38</v>
      </c>
    </row>
    <row r="1252">
      <c r="A1252" s="19"/>
      <c r="B1252" s="21" t="s">
        <v>17</v>
      </c>
      <c r="C1252" s="79" t="s">
        <v>974</v>
      </c>
      <c r="D1252" s="271">
        <v>1.0</v>
      </c>
      <c r="E1252" s="246" t="s">
        <v>975</v>
      </c>
      <c r="F1252" s="466"/>
    </row>
    <row r="1253">
      <c r="A1253" s="19"/>
      <c r="B1253" s="21" t="s">
        <v>25</v>
      </c>
      <c r="C1253" s="30" t="s">
        <v>976</v>
      </c>
      <c r="D1253" s="238">
        <v>1.0</v>
      </c>
      <c r="E1253" s="30" t="s">
        <v>977</v>
      </c>
    </row>
    <row r="1254">
      <c r="A1254" s="19"/>
      <c r="B1254" s="21" t="s">
        <v>27</v>
      </c>
      <c r="C1254" s="35"/>
      <c r="D1254" s="272">
        <v>0.0</v>
      </c>
      <c r="E1254" s="239"/>
    </row>
    <row r="1255">
      <c r="A1255" s="19"/>
      <c r="B1255" s="33" t="s">
        <v>28</v>
      </c>
      <c r="C1255" s="35"/>
      <c r="D1255" s="241"/>
      <c r="E1255" s="239"/>
    </row>
    <row r="1256">
      <c r="A1256" s="19"/>
      <c r="B1256" s="33" t="s">
        <v>30</v>
      </c>
      <c r="C1256" s="35"/>
      <c r="D1256" s="241"/>
      <c r="E1256" s="239"/>
    </row>
    <row r="1257">
      <c r="A1257" s="19"/>
      <c r="B1257" s="33" t="s">
        <v>32</v>
      </c>
      <c r="C1257" s="23" t="s">
        <v>978</v>
      </c>
      <c r="D1257" s="241"/>
      <c r="E1257" s="39" t="s">
        <v>55</v>
      </c>
    </row>
    <row r="1258">
      <c r="A1258" s="19"/>
      <c r="B1258" s="33" t="s">
        <v>34</v>
      </c>
      <c r="C1258" s="23" t="s">
        <v>979</v>
      </c>
      <c r="D1258" s="241"/>
      <c r="E1258" s="242"/>
    </row>
    <row r="1259">
      <c r="A1259" s="19"/>
      <c r="B1259" s="21" t="s">
        <v>36</v>
      </c>
      <c r="C1259" s="35"/>
      <c r="D1259" s="468">
        <f>D1254+D1253+D1252</f>
        <v>2</v>
      </c>
      <c r="E1259" s="239"/>
    </row>
    <row r="1260">
      <c r="A1260" s="19"/>
      <c r="C1260" s="24"/>
      <c r="D1260" s="219"/>
      <c r="E1260" s="221"/>
    </row>
    <row r="1261">
      <c r="A1261" s="252" t="s">
        <v>980</v>
      </c>
      <c r="B1261" s="15" t="s">
        <v>10</v>
      </c>
      <c r="C1261" s="17" t="s">
        <v>12</v>
      </c>
      <c r="D1261" s="17" t="s">
        <v>14</v>
      </c>
      <c r="E1261" s="58" t="s">
        <v>15</v>
      </c>
      <c r="G1261" s="213"/>
      <c r="H1261" s="213"/>
    </row>
    <row r="1262">
      <c r="A1262" s="4"/>
      <c r="B1262" s="21" t="s">
        <v>17</v>
      </c>
      <c r="C1262" s="23" t="s">
        <v>981</v>
      </c>
      <c r="D1262" s="26">
        <v>1.0</v>
      </c>
      <c r="E1262" s="39" t="s">
        <v>982</v>
      </c>
      <c r="G1262" s="213"/>
      <c r="H1262" s="213"/>
    </row>
    <row r="1263">
      <c r="B1263" s="21" t="s">
        <v>25</v>
      </c>
      <c r="C1263" s="39" t="s">
        <v>983</v>
      </c>
      <c r="D1263" s="26">
        <v>1.0</v>
      </c>
      <c r="E1263" s="39" t="s">
        <v>984</v>
      </c>
      <c r="G1263" s="213"/>
      <c r="H1263" s="213"/>
    </row>
    <row r="1264">
      <c r="B1264" s="21" t="s">
        <v>27</v>
      </c>
      <c r="C1264" s="35"/>
      <c r="D1264" s="26">
        <v>1.0</v>
      </c>
      <c r="E1264" s="36"/>
      <c r="G1264" s="213"/>
      <c r="H1264" s="213"/>
    </row>
    <row r="1265">
      <c r="B1265" s="33" t="s">
        <v>28</v>
      </c>
      <c r="C1265" s="23" t="s">
        <v>62</v>
      </c>
      <c r="D1265" s="55"/>
      <c r="E1265" s="36"/>
      <c r="G1265" s="213"/>
      <c r="H1265" s="213"/>
    </row>
    <row r="1266">
      <c r="B1266" s="33" t="s">
        <v>30</v>
      </c>
      <c r="C1266" s="136" t="s">
        <v>985</v>
      </c>
      <c r="D1266" s="61"/>
      <c r="E1266" s="36"/>
      <c r="G1266" s="213"/>
      <c r="H1266" s="213"/>
    </row>
    <row r="1267">
      <c r="B1267" s="33" t="s">
        <v>32</v>
      </c>
      <c r="C1267" s="23" t="s">
        <v>986</v>
      </c>
      <c r="D1267" s="55"/>
      <c r="E1267" s="39" t="s">
        <v>55</v>
      </c>
      <c r="G1267" s="213"/>
      <c r="H1267" s="213"/>
    </row>
    <row r="1268">
      <c r="B1268" s="33" t="s">
        <v>34</v>
      </c>
      <c r="C1268" s="23" t="s">
        <v>987</v>
      </c>
      <c r="D1268" s="55"/>
      <c r="E1268" s="36"/>
      <c r="G1268" s="213"/>
      <c r="H1268" s="213"/>
    </row>
    <row r="1269">
      <c r="B1269" s="21" t="s">
        <v>36</v>
      </c>
      <c r="C1269" s="35"/>
      <c r="D1269" s="64">
        <f>D1262+D1263+D1264</f>
        <v>3</v>
      </c>
      <c r="E1269" s="36"/>
      <c r="G1269" s="213"/>
      <c r="H1269" s="213"/>
    </row>
    <row r="1270">
      <c r="A1270" s="252"/>
      <c r="B1270" s="469"/>
      <c r="C1270" s="470"/>
      <c r="D1270" s="470"/>
      <c r="E1270" s="471"/>
      <c r="F1270" s="213"/>
      <c r="G1270" s="213"/>
      <c r="H1270" s="213"/>
      <c r="I1270" s="213"/>
      <c r="J1270" s="213"/>
      <c r="K1270" s="213"/>
      <c r="L1270" s="213"/>
      <c r="M1270" s="213"/>
      <c r="N1270" s="213"/>
      <c r="O1270" s="213"/>
      <c r="P1270" s="213"/>
      <c r="Q1270" s="213"/>
      <c r="R1270" s="213"/>
      <c r="S1270" s="213"/>
      <c r="T1270" s="213"/>
      <c r="U1270" s="213"/>
      <c r="V1270" s="213"/>
      <c r="W1270" s="213"/>
      <c r="X1270" s="213"/>
      <c r="Y1270" s="213"/>
      <c r="Z1270" s="213"/>
    </row>
    <row r="1271">
      <c r="A1271" s="252" t="s">
        <v>988</v>
      </c>
      <c r="B1271" s="15" t="s">
        <v>10</v>
      </c>
      <c r="C1271" s="17" t="s">
        <v>12</v>
      </c>
      <c r="D1271" s="17" t="s">
        <v>14</v>
      </c>
      <c r="E1271" s="58" t="s">
        <v>15</v>
      </c>
      <c r="G1271" s="213"/>
      <c r="H1271" s="213"/>
    </row>
    <row r="1272">
      <c r="A1272" s="4" t="s">
        <v>66</v>
      </c>
      <c r="B1272" s="21" t="s">
        <v>17</v>
      </c>
      <c r="C1272" s="23" t="s">
        <v>990</v>
      </c>
      <c r="D1272" s="26">
        <v>2.0</v>
      </c>
      <c r="E1272" s="39" t="s">
        <v>991</v>
      </c>
      <c r="G1272" s="213"/>
      <c r="H1272" s="213"/>
    </row>
    <row r="1273">
      <c r="B1273" s="21" t="s">
        <v>25</v>
      </c>
      <c r="C1273" s="39" t="s">
        <v>992</v>
      </c>
      <c r="D1273" s="26">
        <v>2.0</v>
      </c>
      <c r="E1273" s="39" t="s">
        <v>993</v>
      </c>
      <c r="G1273" s="213"/>
      <c r="H1273" s="213"/>
    </row>
    <row r="1274">
      <c r="B1274" s="21" t="s">
        <v>27</v>
      </c>
      <c r="C1274" s="35"/>
      <c r="D1274" s="26">
        <v>1.0</v>
      </c>
      <c r="E1274" s="36"/>
      <c r="G1274" s="213"/>
      <c r="H1274" s="213"/>
    </row>
    <row r="1275">
      <c r="B1275" s="33" t="s">
        <v>28</v>
      </c>
      <c r="C1275" s="23" t="s">
        <v>740</v>
      </c>
      <c r="D1275" s="55"/>
      <c r="E1275" s="36"/>
      <c r="G1275" s="213"/>
      <c r="H1275" s="213"/>
    </row>
    <row r="1276">
      <c r="B1276" s="33" t="s">
        <v>30</v>
      </c>
      <c r="C1276" s="136" t="s">
        <v>994</v>
      </c>
      <c r="D1276" s="61"/>
      <c r="E1276" s="36"/>
      <c r="G1276" s="213"/>
      <c r="H1276" s="213"/>
    </row>
    <row r="1277">
      <c r="B1277" s="33" t="s">
        <v>32</v>
      </c>
      <c r="C1277" s="23" t="s">
        <v>995</v>
      </c>
      <c r="D1277" s="55"/>
      <c r="E1277" s="39" t="s">
        <v>55</v>
      </c>
      <c r="G1277" s="213"/>
      <c r="H1277" s="213"/>
    </row>
    <row r="1278">
      <c r="B1278" s="33" t="s">
        <v>34</v>
      </c>
      <c r="C1278" s="23" t="s">
        <v>996</v>
      </c>
      <c r="D1278" s="55"/>
      <c r="E1278" s="36"/>
      <c r="G1278" s="213"/>
      <c r="H1278" s="213"/>
    </row>
    <row r="1279">
      <c r="B1279" s="21" t="s">
        <v>36</v>
      </c>
      <c r="C1279" s="35"/>
      <c r="D1279" s="64">
        <f>D1272+D1273+D1274</f>
        <v>5</v>
      </c>
      <c r="E1279" s="36"/>
      <c r="G1279" s="213"/>
      <c r="H1279" s="213"/>
    </row>
    <row r="1280">
      <c r="A1280" s="19"/>
      <c r="C1280" s="24"/>
      <c r="D1280" s="219"/>
      <c r="E1280" s="221"/>
    </row>
    <row r="1281">
      <c r="A1281" s="252" t="s">
        <v>998</v>
      </c>
      <c r="B1281" s="15" t="s">
        <v>10</v>
      </c>
      <c r="C1281" s="17" t="s">
        <v>12</v>
      </c>
      <c r="D1281" s="17" t="s">
        <v>14</v>
      </c>
      <c r="E1281" s="58" t="s">
        <v>15</v>
      </c>
      <c r="G1281" s="213"/>
      <c r="H1281" s="213"/>
    </row>
    <row r="1282">
      <c r="A1282" s="4" t="s">
        <v>66</v>
      </c>
      <c r="B1282" s="21" t="s">
        <v>17</v>
      </c>
      <c r="C1282" s="23" t="s">
        <v>999</v>
      </c>
      <c r="D1282" s="26">
        <v>2.0</v>
      </c>
      <c r="E1282" s="39" t="s">
        <v>1000</v>
      </c>
      <c r="G1282" s="213"/>
      <c r="H1282" s="213"/>
    </row>
    <row r="1283">
      <c r="B1283" s="21" t="s">
        <v>25</v>
      </c>
      <c r="C1283" s="39" t="s">
        <v>1001</v>
      </c>
      <c r="D1283" s="26">
        <v>2.0</v>
      </c>
      <c r="E1283" s="68" t="s">
        <v>1002</v>
      </c>
      <c r="G1283" s="213"/>
      <c r="H1283" s="213"/>
    </row>
    <row r="1284">
      <c r="B1284" s="21" t="s">
        <v>27</v>
      </c>
      <c r="C1284" s="35"/>
      <c r="D1284" s="26">
        <v>0.0</v>
      </c>
      <c r="E1284" s="36"/>
      <c r="G1284" s="213"/>
      <c r="H1284" s="213"/>
    </row>
    <row r="1285">
      <c r="B1285" s="33" t="s">
        <v>28</v>
      </c>
      <c r="C1285" s="23" t="s">
        <v>62</v>
      </c>
      <c r="D1285" s="55"/>
      <c r="E1285" s="36"/>
      <c r="G1285" s="213"/>
      <c r="H1285" s="213"/>
    </row>
    <row r="1286">
      <c r="B1286" s="33" t="s">
        <v>30</v>
      </c>
      <c r="C1286" s="23" t="s">
        <v>1004</v>
      </c>
      <c r="D1286" s="61"/>
      <c r="E1286" s="36"/>
      <c r="G1286" s="213"/>
      <c r="H1286" s="213"/>
    </row>
    <row r="1287">
      <c r="B1287" s="33" t="s">
        <v>32</v>
      </c>
      <c r="C1287" s="23" t="s">
        <v>1005</v>
      </c>
      <c r="D1287" s="55"/>
      <c r="E1287" s="39" t="s">
        <v>55</v>
      </c>
      <c r="G1287" s="213"/>
      <c r="H1287" s="213"/>
    </row>
    <row r="1288">
      <c r="B1288" s="33" t="s">
        <v>34</v>
      </c>
      <c r="C1288" s="23" t="s">
        <v>1006</v>
      </c>
      <c r="D1288" s="55"/>
      <c r="E1288" s="473" t="s">
        <v>1007</v>
      </c>
      <c r="G1288" s="213"/>
      <c r="H1288" s="213"/>
    </row>
    <row r="1289">
      <c r="B1289" s="21" t="s">
        <v>36</v>
      </c>
      <c r="C1289" s="35"/>
      <c r="D1289" s="64">
        <f>D1282+D1283+D1284</f>
        <v>4</v>
      </c>
      <c r="E1289" s="36"/>
      <c r="G1289" s="213"/>
      <c r="H1289" s="213"/>
    </row>
    <row r="1290">
      <c r="A1290" s="19"/>
      <c r="C1290" s="24"/>
      <c r="D1290" s="219"/>
      <c r="E1290" s="221"/>
    </row>
    <row r="1291">
      <c r="A1291" s="297" t="s">
        <v>1009</v>
      </c>
      <c r="B1291" s="15" t="s">
        <v>10</v>
      </c>
      <c r="C1291" s="17" t="s">
        <v>12</v>
      </c>
      <c r="D1291" s="17" t="s">
        <v>14</v>
      </c>
      <c r="E1291" s="58" t="s">
        <v>15</v>
      </c>
      <c r="G1291" s="213"/>
      <c r="H1291" s="213"/>
    </row>
    <row r="1292">
      <c r="A1292" s="4" t="s">
        <v>66</v>
      </c>
      <c r="B1292" s="21" t="s">
        <v>17</v>
      </c>
      <c r="C1292" s="23" t="s">
        <v>1010</v>
      </c>
      <c r="D1292" s="26">
        <v>1.0</v>
      </c>
      <c r="E1292" s="39" t="s">
        <v>1011</v>
      </c>
      <c r="G1292" s="213"/>
      <c r="H1292" s="213"/>
    </row>
    <row r="1293">
      <c r="B1293" s="21" t="s">
        <v>25</v>
      </c>
      <c r="C1293" s="39" t="s">
        <v>1012</v>
      </c>
      <c r="D1293" s="26">
        <v>1.0</v>
      </c>
      <c r="E1293" s="39" t="s">
        <v>1013</v>
      </c>
      <c r="G1293" s="213"/>
      <c r="H1293" s="213"/>
    </row>
    <row r="1294">
      <c r="B1294" s="21" t="s">
        <v>27</v>
      </c>
      <c r="C1294" s="35"/>
      <c r="D1294" s="26">
        <v>1.0</v>
      </c>
      <c r="E1294" s="39"/>
      <c r="G1294" s="213"/>
      <c r="H1294" s="213"/>
    </row>
    <row r="1295">
      <c r="B1295" s="33" t="s">
        <v>28</v>
      </c>
      <c r="C1295" s="23" t="s">
        <v>62</v>
      </c>
      <c r="D1295" s="55"/>
      <c r="E1295" s="36"/>
      <c r="G1295" s="213"/>
      <c r="H1295" s="213"/>
    </row>
    <row r="1296">
      <c r="B1296" s="33" t="s">
        <v>30</v>
      </c>
      <c r="C1296" s="23" t="s">
        <v>1015</v>
      </c>
      <c r="D1296" s="61"/>
      <c r="E1296" s="36"/>
      <c r="G1296" s="213"/>
      <c r="H1296" s="213"/>
    </row>
    <row r="1297">
      <c r="B1297" s="33" t="s">
        <v>32</v>
      </c>
      <c r="C1297" s="23" t="s">
        <v>1016</v>
      </c>
      <c r="D1297" s="55"/>
      <c r="E1297" s="39" t="s">
        <v>55</v>
      </c>
      <c r="G1297" s="213"/>
      <c r="H1297" s="213"/>
    </row>
    <row r="1298">
      <c r="B1298" s="33" t="s">
        <v>34</v>
      </c>
      <c r="C1298" s="23" t="s">
        <v>1017</v>
      </c>
      <c r="D1298" s="55"/>
      <c r="E1298" s="39" t="s">
        <v>1018</v>
      </c>
      <c r="G1298" s="213"/>
      <c r="H1298" s="213"/>
    </row>
    <row r="1299">
      <c r="B1299" s="21" t="s">
        <v>36</v>
      </c>
      <c r="C1299" s="35"/>
      <c r="D1299" s="64">
        <f>D1292+D1293+D1294</f>
        <v>3</v>
      </c>
      <c r="E1299" s="36"/>
      <c r="G1299" s="213"/>
      <c r="H1299" s="213"/>
    </row>
    <row r="1300">
      <c r="A1300" s="19"/>
      <c r="C1300" s="24"/>
      <c r="D1300" s="219"/>
      <c r="E1300" s="221"/>
    </row>
    <row r="1301">
      <c r="A1301" s="297" t="s">
        <v>1020</v>
      </c>
      <c r="B1301" s="15" t="s">
        <v>10</v>
      </c>
      <c r="C1301" s="17" t="s">
        <v>12</v>
      </c>
      <c r="D1301" s="17" t="s">
        <v>14</v>
      </c>
      <c r="E1301" s="58" t="s">
        <v>15</v>
      </c>
      <c r="G1301" s="213"/>
      <c r="H1301" s="213"/>
    </row>
    <row r="1302">
      <c r="A1302" s="4" t="s">
        <v>66</v>
      </c>
      <c r="B1302" s="21" t="s">
        <v>17</v>
      </c>
      <c r="C1302" s="23" t="s">
        <v>1021</v>
      </c>
      <c r="D1302" s="26">
        <v>1.0</v>
      </c>
      <c r="E1302" s="39" t="s">
        <v>1022</v>
      </c>
      <c r="G1302" s="213"/>
      <c r="H1302" s="213"/>
    </row>
    <row r="1303">
      <c r="B1303" s="21" t="s">
        <v>25</v>
      </c>
      <c r="C1303" s="39" t="s">
        <v>1023</v>
      </c>
      <c r="D1303" s="26">
        <v>0.0</v>
      </c>
      <c r="E1303" s="39" t="s">
        <v>1024</v>
      </c>
      <c r="G1303" s="213"/>
      <c r="H1303" s="213"/>
    </row>
    <row r="1304">
      <c r="B1304" s="21" t="s">
        <v>27</v>
      </c>
      <c r="C1304" s="35"/>
      <c r="D1304" s="26">
        <v>1.0</v>
      </c>
      <c r="E1304" s="36"/>
      <c r="G1304" s="213"/>
      <c r="H1304" s="213"/>
    </row>
    <row r="1305">
      <c r="B1305" s="33" t="s">
        <v>28</v>
      </c>
      <c r="C1305" s="23" t="s">
        <v>740</v>
      </c>
      <c r="D1305" s="61"/>
      <c r="E1305" s="36"/>
      <c r="G1305" s="213"/>
      <c r="H1305" s="213"/>
    </row>
    <row r="1306">
      <c r="B1306" s="33" t="s">
        <v>30</v>
      </c>
      <c r="C1306" s="23" t="s">
        <v>1025</v>
      </c>
      <c r="D1306" s="61"/>
      <c r="E1306" s="39" t="s">
        <v>1026</v>
      </c>
      <c r="G1306" s="213"/>
      <c r="H1306" s="213"/>
    </row>
    <row r="1307">
      <c r="B1307" s="33" t="s">
        <v>32</v>
      </c>
      <c r="C1307" s="23" t="s">
        <v>1027</v>
      </c>
      <c r="D1307" s="55"/>
      <c r="E1307" s="39" t="s">
        <v>55</v>
      </c>
      <c r="G1307" s="213"/>
      <c r="H1307" s="213"/>
    </row>
    <row r="1308">
      <c r="B1308" s="33" t="s">
        <v>34</v>
      </c>
      <c r="C1308" s="23" t="s">
        <v>1028</v>
      </c>
      <c r="D1308" s="55"/>
      <c r="E1308" s="39" t="s">
        <v>1029</v>
      </c>
      <c r="G1308" s="213"/>
      <c r="H1308" s="213"/>
    </row>
    <row r="1309">
      <c r="B1309" s="21" t="s">
        <v>36</v>
      </c>
      <c r="C1309" s="35"/>
      <c r="D1309" s="64">
        <f>D1302+D1303+D1304</f>
        <v>2</v>
      </c>
      <c r="E1309" s="36"/>
      <c r="G1309" s="213"/>
      <c r="H1309" s="213"/>
    </row>
    <row r="1310">
      <c r="A1310" s="19"/>
      <c r="C1310" s="24"/>
      <c r="D1310" s="219"/>
      <c r="E1310" s="221"/>
    </row>
    <row r="1311">
      <c r="A1311" s="297" t="s">
        <v>1030</v>
      </c>
      <c r="B1311" s="15" t="s">
        <v>10</v>
      </c>
      <c r="C1311" s="17" t="s">
        <v>12</v>
      </c>
      <c r="D1311" s="17" t="s">
        <v>14</v>
      </c>
      <c r="E1311" s="58" t="s">
        <v>15</v>
      </c>
      <c r="G1311" s="213"/>
      <c r="H1311" s="213"/>
    </row>
    <row r="1312">
      <c r="A1312" s="4" t="s">
        <v>66</v>
      </c>
      <c r="B1312" s="21" t="s">
        <v>17</v>
      </c>
      <c r="C1312" s="23" t="s">
        <v>1031</v>
      </c>
      <c r="D1312" s="26">
        <v>1.0</v>
      </c>
      <c r="E1312" s="39" t="s">
        <v>1032</v>
      </c>
      <c r="G1312" s="213"/>
      <c r="H1312" s="213"/>
    </row>
    <row r="1313">
      <c r="B1313" s="21" t="s">
        <v>25</v>
      </c>
      <c r="C1313" s="39" t="s">
        <v>1033</v>
      </c>
      <c r="D1313" s="26">
        <v>1.0</v>
      </c>
      <c r="E1313" s="39" t="s">
        <v>1034</v>
      </c>
      <c r="G1313" s="213"/>
      <c r="H1313" s="213"/>
    </row>
    <row r="1314">
      <c r="B1314" s="21" t="s">
        <v>27</v>
      </c>
      <c r="C1314" s="35"/>
      <c r="D1314" s="26">
        <v>2.0</v>
      </c>
      <c r="E1314" s="36"/>
      <c r="G1314" s="213"/>
      <c r="H1314" s="213"/>
    </row>
    <row r="1315">
      <c r="B1315" s="33" t="s">
        <v>28</v>
      </c>
      <c r="C1315" s="23" t="s">
        <v>1035</v>
      </c>
      <c r="D1315" s="55"/>
      <c r="E1315" s="36"/>
      <c r="G1315" s="213"/>
      <c r="H1315" s="213"/>
    </row>
    <row r="1316">
      <c r="B1316" s="33" t="s">
        <v>30</v>
      </c>
      <c r="C1316" s="23" t="s">
        <v>1036</v>
      </c>
      <c r="D1316" s="61"/>
      <c r="E1316" s="36"/>
      <c r="G1316" s="213"/>
      <c r="H1316" s="213"/>
    </row>
    <row r="1317">
      <c r="B1317" s="33" t="s">
        <v>32</v>
      </c>
      <c r="C1317" s="23" t="s">
        <v>1037</v>
      </c>
      <c r="D1317" s="55"/>
      <c r="E1317" s="36"/>
      <c r="G1317" s="213"/>
      <c r="H1317" s="213"/>
    </row>
    <row r="1318">
      <c r="B1318" s="33" t="s">
        <v>34</v>
      </c>
      <c r="C1318" s="23" t="s">
        <v>1038</v>
      </c>
      <c r="D1318" s="55"/>
      <c r="E1318" s="36"/>
      <c r="G1318" s="213"/>
      <c r="H1318" s="213"/>
    </row>
    <row r="1319">
      <c r="B1319" s="21" t="s">
        <v>36</v>
      </c>
      <c r="C1319" s="35"/>
      <c r="D1319" s="64">
        <f>D1312+D1313+D1314</f>
        <v>4</v>
      </c>
      <c r="E1319" s="36"/>
      <c r="G1319" s="213"/>
      <c r="H1319" s="213"/>
    </row>
    <row r="1320">
      <c r="A1320" s="19"/>
      <c r="C1320" s="24"/>
      <c r="D1320" s="219"/>
      <c r="E1320" s="221"/>
    </row>
    <row r="1321">
      <c r="A1321" s="252" t="s">
        <v>1039</v>
      </c>
      <c r="B1321" s="15" t="s">
        <v>10</v>
      </c>
      <c r="C1321" s="17" t="s">
        <v>12</v>
      </c>
      <c r="D1321" s="17" t="s">
        <v>14</v>
      </c>
      <c r="E1321" s="58" t="s">
        <v>15</v>
      </c>
      <c r="G1321" s="213"/>
      <c r="H1321" s="213"/>
    </row>
    <row r="1322">
      <c r="B1322" s="21" t="s">
        <v>17</v>
      </c>
      <c r="C1322" s="23" t="s">
        <v>883</v>
      </c>
      <c r="D1322" s="26">
        <v>0.0</v>
      </c>
      <c r="E1322" s="36"/>
      <c r="G1322" s="213"/>
      <c r="H1322" s="213"/>
    </row>
    <row r="1323">
      <c r="B1323" s="21" t="s">
        <v>25</v>
      </c>
      <c r="C1323" s="39" t="s">
        <v>1040</v>
      </c>
      <c r="D1323" s="26">
        <v>1.0</v>
      </c>
      <c r="E1323" s="36"/>
      <c r="G1323" s="213"/>
      <c r="H1323" s="213"/>
    </row>
    <row r="1324">
      <c r="B1324" s="21" t="s">
        <v>27</v>
      </c>
      <c r="C1324" s="35"/>
      <c r="D1324" s="26">
        <v>0.0</v>
      </c>
      <c r="E1324" s="36"/>
      <c r="G1324" s="213"/>
      <c r="H1324" s="213"/>
    </row>
    <row r="1325">
      <c r="B1325" s="33" t="s">
        <v>28</v>
      </c>
      <c r="C1325" s="23" t="s">
        <v>873</v>
      </c>
      <c r="D1325" s="55"/>
      <c r="E1325" s="36"/>
      <c r="G1325" s="213"/>
      <c r="H1325" s="213"/>
    </row>
    <row r="1326">
      <c r="B1326" s="33" t="s">
        <v>30</v>
      </c>
      <c r="C1326" s="23" t="s">
        <v>1041</v>
      </c>
      <c r="D1326" s="61"/>
      <c r="E1326" s="39" t="s">
        <v>1042</v>
      </c>
      <c r="G1326" s="213"/>
      <c r="H1326" s="213"/>
    </row>
    <row r="1327">
      <c r="B1327" s="33" t="s">
        <v>32</v>
      </c>
      <c r="C1327" s="23" t="s">
        <v>62</v>
      </c>
      <c r="D1327" s="55"/>
      <c r="E1327" s="36"/>
      <c r="G1327" s="213"/>
      <c r="H1327" s="213"/>
    </row>
    <row r="1328">
      <c r="B1328" s="33" t="s">
        <v>34</v>
      </c>
      <c r="C1328" s="23" t="s">
        <v>1043</v>
      </c>
      <c r="D1328" s="55"/>
      <c r="E1328" s="36"/>
      <c r="G1328" s="213"/>
      <c r="H1328" s="213"/>
    </row>
    <row r="1329">
      <c r="B1329" s="21" t="s">
        <v>36</v>
      </c>
      <c r="C1329" s="23"/>
      <c r="D1329" s="64">
        <f>D1322+D1323+D1324</f>
        <v>1</v>
      </c>
      <c r="E1329" s="36"/>
      <c r="G1329" s="213"/>
      <c r="H1329" s="213"/>
    </row>
    <row r="1330">
      <c r="A1330" s="19"/>
      <c r="C1330" s="24"/>
      <c r="D1330" s="219"/>
      <c r="E1330" s="221"/>
    </row>
    <row r="1331">
      <c r="A1331" s="252" t="s">
        <v>1044</v>
      </c>
      <c r="B1331" s="15" t="s">
        <v>10</v>
      </c>
      <c r="C1331" s="17" t="s">
        <v>12</v>
      </c>
      <c r="D1331" s="17" t="s">
        <v>14</v>
      </c>
      <c r="E1331" s="58" t="s">
        <v>15</v>
      </c>
      <c r="G1331" s="213"/>
      <c r="H1331" s="213"/>
    </row>
    <row r="1332">
      <c r="B1332" s="21" t="s">
        <v>17</v>
      </c>
      <c r="C1332" s="23" t="s">
        <v>883</v>
      </c>
      <c r="D1332" s="26">
        <v>0.0</v>
      </c>
      <c r="E1332" s="36"/>
      <c r="G1332" s="213"/>
      <c r="H1332" s="213"/>
    </row>
    <row r="1333">
      <c r="B1333" s="21" t="s">
        <v>25</v>
      </c>
      <c r="C1333" s="39" t="s">
        <v>1040</v>
      </c>
      <c r="D1333" s="26">
        <v>1.0</v>
      </c>
      <c r="E1333" s="36"/>
      <c r="G1333" s="213"/>
      <c r="H1333" s="213"/>
    </row>
    <row r="1334">
      <c r="B1334" s="21" t="s">
        <v>27</v>
      </c>
      <c r="C1334" s="35"/>
      <c r="D1334" s="26">
        <v>0.0</v>
      </c>
      <c r="E1334" s="36"/>
      <c r="G1334" s="213"/>
      <c r="H1334" s="213"/>
    </row>
    <row r="1335">
      <c r="B1335" s="33" t="s">
        <v>28</v>
      </c>
      <c r="C1335" s="23" t="s">
        <v>873</v>
      </c>
      <c r="D1335" s="55"/>
      <c r="E1335" s="36"/>
      <c r="G1335" s="213"/>
      <c r="H1335" s="213"/>
    </row>
    <row r="1336">
      <c r="B1336" s="33" t="s">
        <v>30</v>
      </c>
      <c r="C1336" s="23" t="s">
        <v>1045</v>
      </c>
      <c r="D1336" s="61"/>
      <c r="E1336" s="39" t="s">
        <v>1042</v>
      </c>
      <c r="G1336" s="213"/>
      <c r="H1336" s="213"/>
    </row>
    <row r="1337">
      <c r="B1337" s="33" t="s">
        <v>32</v>
      </c>
      <c r="C1337" s="23" t="s">
        <v>62</v>
      </c>
      <c r="D1337" s="55"/>
      <c r="E1337" s="36"/>
      <c r="G1337" s="213"/>
      <c r="H1337" s="213"/>
    </row>
    <row r="1338">
      <c r="B1338" s="33" t="s">
        <v>34</v>
      </c>
      <c r="C1338" s="23" t="s">
        <v>1046</v>
      </c>
      <c r="D1338" s="55"/>
      <c r="E1338" s="36"/>
      <c r="G1338" s="213"/>
      <c r="H1338" s="213"/>
    </row>
    <row r="1339">
      <c r="B1339" s="21" t="s">
        <v>36</v>
      </c>
      <c r="C1339" s="35"/>
      <c r="D1339" s="64">
        <f>D1332+D1333+D1334</f>
        <v>1</v>
      </c>
      <c r="E1339" s="36"/>
      <c r="G1339" s="213"/>
      <c r="H1339" s="213"/>
    </row>
    <row r="1340">
      <c r="A1340" s="19"/>
      <c r="C1340" s="24"/>
      <c r="D1340" s="219"/>
      <c r="E1340" s="221"/>
    </row>
    <row r="1341">
      <c r="A1341" s="252" t="s">
        <v>1047</v>
      </c>
      <c r="B1341" s="15" t="s">
        <v>10</v>
      </c>
      <c r="C1341" s="17" t="s">
        <v>12</v>
      </c>
      <c r="D1341" s="17" t="s">
        <v>14</v>
      </c>
      <c r="E1341" s="58" t="s">
        <v>15</v>
      </c>
      <c r="G1341" s="213"/>
      <c r="H1341" s="213"/>
    </row>
    <row r="1342">
      <c r="B1342" s="21" t="s">
        <v>17</v>
      </c>
      <c r="C1342" s="23" t="s">
        <v>883</v>
      </c>
      <c r="D1342" s="26">
        <v>0.0</v>
      </c>
      <c r="E1342" s="36"/>
      <c r="G1342" s="213"/>
      <c r="H1342" s="213"/>
    </row>
    <row r="1343">
      <c r="B1343" s="21" t="s">
        <v>25</v>
      </c>
      <c r="C1343" s="39" t="s">
        <v>1040</v>
      </c>
      <c r="D1343" s="26">
        <v>1.0</v>
      </c>
      <c r="E1343" s="36"/>
      <c r="G1343" s="213"/>
      <c r="H1343" s="213"/>
    </row>
    <row r="1344">
      <c r="B1344" s="21" t="s">
        <v>27</v>
      </c>
      <c r="C1344" s="35"/>
      <c r="D1344" s="26">
        <v>0.0</v>
      </c>
      <c r="E1344" s="36"/>
      <c r="G1344" s="213"/>
      <c r="H1344" s="213"/>
    </row>
    <row r="1345">
      <c r="B1345" s="33" t="s">
        <v>28</v>
      </c>
      <c r="C1345" s="23" t="s">
        <v>873</v>
      </c>
      <c r="D1345" s="55"/>
      <c r="E1345" s="36"/>
      <c r="G1345" s="213"/>
      <c r="H1345" s="213"/>
    </row>
    <row r="1346">
      <c r="B1346" s="33" t="s">
        <v>30</v>
      </c>
      <c r="C1346" s="23" t="s">
        <v>1048</v>
      </c>
      <c r="D1346" s="61"/>
      <c r="E1346" s="39" t="s">
        <v>1051</v>
      </c>
      <c r="G1346" s="213"/>
      <c r="H1346" s="213"/>
    </row>
    <row r="1347">
      <c r="B1347" s="33" t="s">
        <v>32</v>
      </c>
      <c r="C1347" s="23" t="s">
        <v>62</v>
      </c>
      <c r="D1347" s="55"/>
      <c r="E1347" s="36"/>
      <c r="G1347" s="213"/>
      <c r="H1347" s="213"/>
    </row>
    <row r="1348">
      <c r="B1348" s="33" t="s">
        <v>34</v>
      </c>
      <c r="C1348" s="23" t="s">
        <v>1052</v>
      </c>
      <c r="D1348" s="55"/>
      <c r="E1348" s="36"/>
      <c r="G1348" s="213"/>
      <c r="H1348" s="213"/>
    </row>
    <row r="1349">
      <c r="B1349" s="21" t="s">
        <v>36</v>
      </c>
      <c r="C1349" s="35"/>
      <c r="D1349" s="64">
        <f>D1342+D1343+D1344</f>
        <v>1</v>
      </c>
      <c r="E1349" s="36"/>
      <c r="G1349" s="213"/>
      <c r="H1349" s="213"/>
    </row>
    <row r="1350">
      <c r="A1350" s="19"/>
      <c r="C1350" s="24"/>
      <c r="D1350" s="219"/>
      <c r="E1350" s="221"/>
    </row>
    <row r="1351">
      <c r="A1351" s="5" t="s">
        <v>1054</v>
      </c>
      <c r="B1351" s="85">
        <f>D1390+D1399+D1410+D1420+D1430</f>
        <v>12</v>
      </c>
      <c r="C1351" s="10"/>
      <c r="D1351" s="10"/>
      <c r="E1351" s="13"/>
    </row>
    <row r="1352">
      <c r="A1352" s="474" t="s">
        <v>1056</v>
      </c>
      <c r="B1352" s="475" t="s">
        <v>10</v>
      </c>
      <c r="C1352" s="476" t="s">
        <v>12</v>
      </c>
      <c r="D1352" s="476" t="s">
        <v>14</v>
      </c>
      <c r="E1352" s="477" t="s">
        <v>15</v>
      </c>
      <c r="F1352" s="149"/>
      <c r="G1352" s="149"/>
      <c r="H1352" s="149"/>
      <c r="I1352" s="149"/>
      <c r="J1352" s="149"/>
      <c r="K1352" s="149"/>
      <c r="L1352" s="149"/>
      <c r="M1352" s="149"/>
      <c r="N1352" s="149"/>
      <c r="O1352" s="149"/>
      <c r="P1352" s="149"/>
      <c r="Q1352" s="149"/>
      <c r="R1352" s="149"/>
      <c r="S1352" s="149"/>
      <c r="T1352" s="149"/>
      <c r="U1352" s="149"/>
      <c r="V1352" s="149"/>
      <c r="W1352" s="149"/>
      <c r="X1352" s="149"/>
      <c r="Y1352" s="149"/>
      <c r="Z1352" s="149"/>
    </row>
    <row r="1353">
      <c r="A1353" s="478"/>
      <c r="B1353" s="479" t="s">
        <v>17</v>
      </c>
      <c r="C1353" s="481" t="s">
        <v>1057</v>
      </c>
      <c r="D1353" s="481">
        <v>2.0</v>
      </c>
      <c r="E1353" s="481" t="s">
        <v>1059</v>
      </c>
      <c r="F1353" s="149"/>
      <c r="G1353" s="149"/>
      <c r="H1353" s="149"/>
      <c r="I1353" s="149"/>
      <c r="J1353" s="149"/>
      <c r="K1353" s="149"/>
      <c r="L1353" s="149"/>
      <c r="M1353" s="149"/>
      <c r="N1353" s="149"/>
      <c r="O1353" s="149"/>
      <c r="P1353" s="149"/>
      <c r="Q1353" s="149"/>
      <c r="R1353" s="149"/>
      <c r="S1353" s="149"/>
      <c r="T1353" s="149"/>
      <c r="U1353" s="149"/>
      <c r="V1353" s="149"/>
      <c r="W1353" s="149"/>
      <c r="X1353" s="149"/>
      <c r="Y1353" s="149"/>
      <c r="Z1353" s="149"/>
    </row>
    <row r="1354">
      <c r="A1354" s="478"/>
      <c r="B1354" s="479" t="s">
        <v>25</v>
      </c>
      <c r="C1354" s="481" t="s">
        <v>1060</v>
      </c>
      <c r="D1354" s="481">
        <v>1.0</v>
      </c>
      <c r="E1354" s="483"/>
      <c r="F1354" s="149"/>
      <c r="G1354" s="149"/>
      <c r="H1354" s="149"/>
      <c r="I1354" s="149"/>
      <c r="J1354" s="149"/>
      <c r="K1354" s="149"/>
      <c r="L1354" s="149"/>
      <c r="M1354" s="149"/>
      <c r="N1354" s="149"/>
      <c r="O1354" s="149"/>
      <c r="P1354" s="149"/>
      <c r="Q1354" s="149"/>
      <c r="R1354" s="149"/>
      <c r="S1354" s="149"/>
      <c r="T1354" s="149"/>
      <c r="U1354" s="149"/>
      <c r="V1354" s="149"/>
      <c r="W1354" s="149"/>
      <c r="X1354" s="149"/>
      <c r="Y1354" s="149"/>
      <c r="Z1354" s="149"/>
    </row>
    <row r="1355">
      <c r="A1355" s="478"/>
      <c r="B1355" s="479" t="s">
        <v>27</v>
      </c>
      <c r="C1355" s="485"/>
      <c r="D1355" s="481">
        <v>1.0</v>
      </c>
      <c r="E1355" s="483"/>
      <c r="F1355" s="149"/>
      <c r="G1355" s="149"/>
      <c r="H1355" s="149"/>
      <c r="I1355" s="149"/>
      <c r="J1355" s="149"/>
      <c r="K1355" s="149"/>
      <c r="L1355" s="149"/>
      <c r="M1355" s="149"/>
      <c r="N1355" s="149"/>
      <c r="O1355" s="149"/>
      <c r="P1355" s="149"/>
      <c r="Q1355" s="149"/>
      <c r="R1355" s="149"/>
      <c r="S1355" s="149"/>
      <c r="T1355" s="149"/>
      <c r="U1355" s="149"/>
      <c r="V1355" s="149"/>
      <c r="W1355" s="149"/>
      <c r="X1355" s="149"/>
      <c r="Y1355" s="149"/>
      <c r="Z1355" s="149"/>
    </row>
    <row r="1356">
      <c r="A1356" s="478"/>
      <c r="B1356" s="487" t="s">
        <v>28</v>
      </c>
      <c r="C1356" s="485"/>
      <c r="D1356" s="485"/>
      <c r="E1356" s="483"/>
      <c r="F1356" s="149"/>
      <c r="G1356" s="149"/>
      <c r="H1356" s="149"/>
      <c r="I1356" s="149"/>
      <c r="J1356" s="149"/>
      <c r="K1356" s="149"/>
      <c r="L1356" s="149"/>
      <c r="M1356" s="149"/>
      <c r="N1356" s="149"/>
      <c r="O1356" s="149"/>
      <c r="P1356" s="149"/>
      <c r="Q1356" s="149"/>
      <c r="R1356" s="149"/>
      <c r="S1356" s="149"/>
      <c r="T1356" s="149"/>
      <c r="U1356" s="149"/>
      <c r="V1356" s="149"/>
      <c r="W1356" s="149"/>
      <c r="X1356" s="149"/>
      <c r="Y1356" s="149"/>
      <c r="Z1356" s="149"/>
    </row>
    <row r="1357">
      <c r="A1357" s="478"/>
      <c r="B1357" s="487" t="s">
        <v>30</v>
      </c>
      <c r="C1357" s="481" t="s">
        <v>1061</v>
      </c>
      <c r="D1357" s="485"/>
      <c r="E1357" s="483"/>
      <c r="F1357" s="149"/>
      <c r="G1357" s="149"/>
      <c r="H1357" s="149"/>
      <c r="I1357" s="149"/>
      <c r="J1357" s="149"/>
      <c r="K1357" s="149"/>
      <c r="L1357" s="149"/>
      <c r="M1357" s="149"/>
      <c r="N1357" s="149"/>
      <c r="O1357" s="149"/>
      <c r="P1357" s="149"/>
      <c r="Q1357" s="149"/>
      <c r="R1357" s="149"/>
      <c r="S1357" s="149"/>
      <c r="T1357" s="149"/>
      <c r="U1357" s="149"/>
      <c r="V1357" s="149"/>
      <c r="W1357" s="149"/>
      <c r="X1357" s="149"/>
      <c r="Y1357" s="149"/>
      <c r="Z1357" s="149"/>
    </row>
    <row r="1358">
      <c r="A1358" s="478"/>
      <c r="B1358" s="487" t="s">
        <v>278</v>
      </c>
      <c r="C1358" s="481" t="s">
        <v>1062</v>
      </c>
      <c r="D1358" s="485"/>
      <c r="E1358" s="488" t="s">
        <v>1063</v>
      </c>
      <c r="F1358" s="149"/>
      <c r="G1358" s="149"/>
      <c r="H1358" s="149"/>
      <c r="I1358" s="149"/>
      <c r="J1358" s="149"/>
      <c r="K1358" s="149"/>
      <c r="L1358" s="149"/>
      <c r="M1358" s="149"/>
      <c r="N1358" s="149"/>
      <c r="O1358" s="149"/>
      <c r="P1358" s="149"/>
      <c r="Q1358" s="149"/>
      <c r="R1358" s="149"/>
      <c r="S1358" s="149"/>
      <c r="T1358" s="149"/>
      <c r="U1358" s="149"/>
      <c r="V1358" s="149"/>
      <c r="W1358" s="149"/>
      <c r="X1358" s="149"/>
      <c r="Y1358" s="149"/>
      <c r="Z1358" s="149"/>
    </row>
    <row r="1359">
      <c r="A1359" s="478"/>
      <c r="B1359" s="487" t="s">
        <v>34</v>
      </c>
      <c r="C1359" s="481" t="s">
        <v>1064</v>
      </c>
      <c r="D1359" s="485"/>
      <c r="E1359" s="483"/>
      <c r="F1359" s="149"/>
      <c r="G1359" s="149"/>
      <c r="H1359" s="149"/>
      <c r="I1359" s="149"/>
      <c r="J1359" s="149"/>
      <c r="K1359" s="149"/>
      <c r="L1359" s="149"/>
      <c r="M1359" s="149"/>
      <c r="N1359" s="149"/>
      <c r="O1359" s="149"/>
      <c r="P1359" s="149"/>
      <c r="Q1359" s="149"/>
      <c r="R1359" s="149"/>
      <c r="S1359" s="149"/>
      <c r="T1359" s="149"/>
      <c r="U1359" s="149"/>
      <c r="V1359" s="149"/>
      <c r="W1359" s="149"/>
      <c r="X1359" s="149"/>
      <c r="Y1359" s="149"/>
      <c r="Z1359" s="149"/>
    </row>
    <row r="1360">
      <c r="A1360" s="252"/>
      <c r="B1360" s="479" t="s">
        <v>1065</v>
      </c>
      <c r="C1360" s="491"/>
      <c r="D1360" s="492">
        <f>D1353+D1354+D1355</f>
        <v>4</v>
      </c>
      <c r="E1360" s="493"/>
      <c r="G1360" s="213"/>
      <c r="H1360" s="213"/>
    </row>
    <row r="1361">
      <c r="A1361" s="252"/>
      <c r="B1361" s="209"/>
      <c r="C1361" s="210"/>
      <c r="D1361" s="210"/>
      <c r="E1361" s="405"/>
      <c r="F1361" s="213"/>
      <c r="G1361" s="213"/>
      <c r="H1361" s="213"/>
      <c r="I1361" s="213"/>
      <c r="J1361" s="213"/>
      <c r="K1361" s="213"/>
      <c r="L1361" s="213"/>
      <c r="M1361" s="213"/>
      <c r="N1361" s="213"/>
      <c r="O1361" s="213"/>
      <c r="P1361" s="213"/>
      <c r="Q1361" s="213"/>
      <c r="R1361" s="213"/>
      <c r="S1361" s="213"/>
      <c r="T1361" s="213"/>
      <c r="U1361" s="213"/>
      <c r="V1361" s="213"/>
      <c r="W1361" s="213"/>
      <c r="X1361" s="213"/>
      <c r="Y1361" s="213"/>
      <c r="Z1361" s="213"/>
    </row>
    <row r="1362">
      <c r="A1362" s="474" t="s">
        <v>1067</v>
      </c>
      <c r="B1362" s="475" t="s">
        <v>10</v>
      </c>
      <c r="C1362" s="476" t="s">
        <v>12</v>
      </c>
      <c r="D1362" s="476" t="s">
        <v>14</v>
      </c>
      <c r="E1362" s="477" t="s">
        <v>15</v>
      </c>
      <c r="F1362" s="149"/>
      <c r="G1362" s="149"/>
      <c r="H1362" s="149"/>
      <c r="I1362" s="149"/>
      <c r="J1362" s="149"/>
      <c r="K1362" s="149"/>
      <c r="L1362" s="149"/>
      <c r="M1362" s="149"/>
      <c r="N1362" s="149"/>
      <c r="O1362" s="149"/>
      <c r="P1362" s="149"/>
      <c r="Q1362" s="149"/>
      <c r="R1362" s="149"/>
      <c r="S1362" s="149"/>
      <c r="T1362" s="149"/>
      <c r="U1362" s="149"/>
      <c r="V1362" s="149"/>
      <c r="W1362" s="149"/>
      <c r="X1362" s="149"/>
      <c r="Y1362" s="149"/>
      <c r="Z1362" s="149"/>
    </row>
    <row r="1363">
      <c r="A1363" s="494"/>
      <c r="B1363" s="475" t="s">
        <v>17</v>
      </c>
      <c r="C1363" s="495" t="s">
        <v>1068</v>
      </c>
      <c r="D1363" s="497">
        <v>2.0</v>
      </c>
      <c r="E1363" s="498" t="s">
        <v>1069</v>
      </c>
      <c r="F1363" s="149"/>
      <c r="G1363" s="149"/>
      <c r="H1363" s="149"/>
      <c r="I1363" s="149"/>
      <c r="J1363" s="149"/>
      <c r="K1363" s="149"/>
      <c r="L1363" s="149"/>
      <c r="M1363" s="149"/>
      <c r="N1363" s="149"/>
      <c r="O1363" s="149"/>
      <c r="P1363" s="149"/>
      <c r="Q1363" s="149"/>
      <c r="R1363" s="149"/>
      <c r="S1363" s="149"/>
      <c r="T1363" s="149"/>
      <c r="U1363" s="149"/>
      <c r="V1363" s="149"/>
      <c r="W1363" s="149"/>
      <c r="X1363" s="149"/>
      <c r="Y1363" s="149"/>
      <c r="Z1363" s="149"/>
    </row>
    <row r="1364">
      <c r="A1364" s="494"/>
      <c r="B1364" s="479" t="s">
        <v>25</v>
      </c>
      <c r="C1364" s="495" t="s">
        <v>1070</v>
      </c>
      <c r="D1364" s="499">
        <v>1.0</v>
      </c>
      <c r="E1364" s="495" t="s">
        <v>1071</v>
      </c>
      <c r="F1364" s="149"/>
      <c r="G1364" s="149"/>
      <c r="H1364" s="149"/>
      <c r="I1364" s="149"/>
      <c r="J1364" s="149"/>
      <c r="K1364" s="149"/>
      <c r="L1364" s="149"/>
      <c r="M1364" s="149"/>
      <c r="N1364" s="149"/>
      <c r="O1364" s="149"/>
      <c r="P1364" s="149"/>
      <c r="Q1364" s="149"/>
      <c r="R1364" s="149"/>
      <c r="S1364" s="149"/>
      <c r="T1364" s="149"/>
      <c r="U1364" s="149"/>
      <c r="V1364" s="149"/>
      <c r="W1364" s="149"/>
      <c r="X1364" s="149"/>
      <c r="Y1364" s="149"/>
      <c r="Z1364" s="149"/>
    </row>
    <row r="1365">
      <c r="A1365" s="500"/>
      <c r="B1365" s="479" t="s">
        <v>27</v>
      </c>
      <c r="C1365" s="501"/>
      <c r="D1365" s="502">
        <v>1.0</v>
      </c>
      <c r="E1365" s="503"/>
      <c r="F1365" s="149"/>
      <c r="G1365" s="149"/>
      <c r="H1365" s="149"/>
      <c r="I1365" s="149"/>
      <c r="J1365" s="149"/>
      <c r="K1365" s="149"/>
      <c r="L1365" s="149"/>
      <c r="M1365" s="149"/>
      <c r="N1365" s="149"/>
      <c r="O1365" s="149"/>
      <c r="P1365" s="149"/>
      <c r="Q1365" s="149"/>
      <c r="R1365" s="149"/>
      <c r="S1365" s="149"/>
      <c r="T1365" s="149"/>
      <c r="U1365" s="149"/>
      <c r="V1365" s="149"/>
      <c r="W1365" s="149"/>
      <c r="X1365" s="149"/>
      <c r="Y1365" s="149"/>
      <c r="Z1365" s="149"/>
    </row>
    <row r="1366">
      <c r="A1366" s="500"/>
      <c r="B1366" s="504" t="s">
        <v>28</v>
      </c>
      <c r="C1366" s="506" t="s">
        <v>62</v>
      </c>
      <c r="D1366" s="507"/>
      <c r="E1366" s="503"/>
      <c r="F1366" s="149"/>
      <c r="G1366" s="149"/>
      <c r="H1366" s="149"/>
      <c r="I1366" s="149"/>
      <c r="J1366" s="149"/>
      <c r="K1366" s="149"/>
      <c r="L1366" s="149"/>
      <c r="M1366" s="149"/>
      <c r="N1366" s="149"/>
      <c r="O1366" s="149"/>
      <c r="P1366" s="149"/>
      <c r="Q1366" s="149"/>
      <c r="R1366" s="149"/>
      <c r="S1366" s="149"/>
      <c r="T1366" s="149"/>
      <c r="U1366" s="149"/>
      <c r="V1366" s="149"/>
      <c r="W1366" s="149"/>
      <c r="X1366" s="149"/>
      <c r="Y1366" s="149"/>
      <c r="Z1366" s="149"/>
    </row>
    <row r="1367">
      <c r="A1367" s="500"/>
      <c r="B1367" s="504" t="s">
        <v>30</v>
      </c>
      <c r="C1367" s="508" t="s">
        <v>1075</v>
      </c>
      <c r="D1367" s="507"/>
      <c r="E1367" s="503"/>
      <c r="F1367" s="149"/>
      <c r="G1367" s="149"/>
      <c r="H1367" s="149"/>
      <c r="I1367" s="149"/>
      <c r="J1367" s="149"/>
      <c r="K1367" s="149"/>
      <c r="L1367" s="149"/>
      <c r="M1367" s="149"/>
      <c r="N1367" s="149"/>
      <c r="O1367" s="149"/>
      <c r="P1367" s="149"/>
      <c r="Q1367" s="149"/>
      <c r="R1367" s="149"/>
      <c r="S1367" s="149"/>
      <c r="T1367" s="149"/>
      <c r="U1367" s="149"/>
      <c r="V1367" s="149"/>
      <c r="W1367" s="149"/>
      <c r="X1367" s="149"/>
      <c r="Y1367" s="149"/>
      <c r="Z1367" s="149"/>
    </row>
    <row r="1368">
      <c r="A1368" s="500"/>
      <c r="B1368" s="504" t="s">
        <v>278</v>
      </c>
      <c r="C1368" s="508" t="s">
        <v>1076</v>
      </c>
      <c r="D1368" s="507"/>
      <c r="E1368" s="509" t="s">
        <v>1077</v>
      </c>
      <c r="F1368" s="149"/>
      <c r="G1368" s="149"/>
      <c r="H1368" s="149"/>
      <c r="I1368" s="149"/>
      <c r="J1368" s="149"/>
      <c r="K1368" s="149"/>
      <c r="L1368" s="149"/>
      <c r="M1368" s="149"/>
      <c r="N1368" s="149"/>
      <c r="O1368" s="149"/>
      <c r="P1368" s="149"/>
      <c r="Q1368" s="149"/>
      <c r="R1368" s="149"/>
      <c r="S1368" s="149"/>
      <c r="T1368" s="149"/>
      <c r="U1368" s="149"/>
      <c r="V1368" s="149"/>
      <c r="W1368" s="149"/>
      <c r="X1368" s="149"/>
      <c r="Y1368" s="149"/>
      <c r="Z1368" s="149"/>
    </row>
    <row r="1369">
      <c r="A1369" s="500"/>
      <c r="B1369" s="504" t="s">
        <v>34</v>
      </c>
      <c r="C1369" s="508" t="s">
        <v>1079</v>
      </c>
      <c r="D1369" s="507"/>
      <c r="E1369" s="510"/>
      <c r="F1369" s="149"/>
      <c r="G1369" s="149"/>
      <c r="H1369" s="149"/>
      <c r="I1369" s="149"/>
      <c r="J1369" s="149"/>
      <c r="K1369" s="149"/>
      <c r="L1369" s="149"/>
      <c r="M1369" s="149"/>
      <c r="N1369" s="149"/>
      <c r="O1369" s="149"/>
      <c r="P1369" s="149"/>
      <c r="Q1369" s="149"/>
      <c r="R1369" s="149"/>
      <c r="S1369" s="149"/>
      <c r="T1369" s="149"/>
      <c r="U1369" s="149"/>
      <c r="V1369" s="149"/>
      <c r="W1369" s="149"/>
      <c r="X1369" s="149"/>
      <c r="Y1369" s="149"/>
      <c r="Z1369" s="149"/>
    </row>
    <row r="1370">
      <c r="A1370" s="500"/>
      <c r="B1370" s="511" t="s">
        <v>36</v>
      </c>
      <c r="C1370" s="512"/>
      <c r="D1370" s="513">
        <v>4.0</v>
      </c>
      <c r="E1370" s="515"/>
      <c r="F1370" s="149"/>
      <c r="G1370" s="149"/>
      <c r="H1370" s="149"/>
      <c r="I1370" s="149"/>
      <c r="J1370" s="149"/>
      <c r="K1370" s="149"/>
      <c r="L1370" s="149"/>
      <c r="M1370" s="149"/>
      <c r="N1370" s="149"/>
      <c r="O1370" s="149"/>
      <c r="P1370" s="149"/>
      <c r="Q1370" s="149"/>
      <c r="R1370" s="149"/>
      <c r="S1370" s="149"/>
      <c r="T1370" s="149"/>
      <c r="U1370" s="149"/>
      <c r="V1370" s="149"/>
      <c r="W1370" s="149"/>
      <c r="X1370" s="149"/>
      <c r="Y1370" s="149"/>
      <c r="Z1370" s="149"/>
    </row>
    <row r="1371">
      <c r="A1371" s="252"/>
      <c r="B1371" s="288"/>
      <c r="C1371" s="290"/>
      <c r="D1371" s="290"/>
      <c r="E1371" s="291"/>
      <c r="F1371" s="213"/>
      <c r="G1371" s="213"/>
      <c r="H1371" s="213"/>
      <c r="I1371" s="213"/>
      <c r="J1371" s="213"/>
      <c r="K1371" s="213"/>
      <c r="L1371" s="213"/>
      <c r="M1371" s="213"/>
      <c r="N1371" s="213"/>
      <c r="O1371" s="213"/>
      <c r="P1371" s="213"/>
      <c r="Q1371" s="213"/>
      <c r="R1371" s="213"/>
      <c r="S1371" s="213"/>
      <c r="T1371" s="213"/>
      <c r="U1371" s="213"/>
      <c r="V1371" s="213"/>
      <c r="W1371" s="213"/>
      <c r="X1371" s="213"/>
      <c r="Y1371" s="213"/>
      <c r="Z1371" s="213"/>
    </row>
    <row r="1372">
      <c r="A1372" s="252" t="s">
        <v>1081</v>
      </c>
      <c r="B1372" s="263" t="s">
        <v>10</v>
      </c>
      <c r="C1372" s="517" t="s">
        <v>12</v>
      </c>
      <c r="D1372" s="517" t="s">
        <v>14</v>
      </c>
      <c r="E1372" s="518" t="s">
        <v>15</v>
      </c>
      <c r="G1372" s="213"/>
      <c r="H1372" s="213"/>
    </row>
    <row r="1373">
      <c r="B1373" s="255" t="s">
        <v>17</v>
      </c>
      <c r="C1373" s="519" t="s">
        <v>1082</v>
      </c>
      <c r="D1373" s="521">
        <v>2.0</v>
      </c>
      <c r="E1373" s="39" t="s">
        <v>1083</v>
      </c>
      <c r="G1373" s="213"/>
      <c r="H1373" s="213"/>
    </row>
    <row r="1374">
      <c r="B1374" s="255" t="s">
        <v>25</v>
      </c>
      <c r="C1374" s="39" t="s">
        <v>1084</v>
      </c>
      <c r="D1374" s="521">
        <v>1.0</v>
      </c>
      <c r="E1374" s="36"/>
      <c r="G1374" s="213"/>
      <c r="H1374" s="213"/>
    </row>
    <row r="1375">
      <c r="B1375" s="255" t="s">
        <v>27</v>
      </c>
      <c r="C1375" s="256"/>
      <c r="D1375" s="521">
        <v>1.0</v>
      </c>
      <c r="E1375" s="36"/>
      <c r="G1375" s="213"/>
      <c r="H1375" s="213"/>
    </row>
    <row r="1376">
      <c r="B1376" s="523" t="s">
        <v>28</v>
      </c>
      <c r="C1376" s="519" t="s">
        <v>1085</v>
      </c>
      <c r="D1376" s="525"/>
      <c r="E1376" s="39" t="s">
        <v>1086</v>
      </c>
      <c r="G1376" s="213"/>
      <c r="H1376" s="213"/>
    </row>
    <row r="1377">
      <c r="B1377" s="523" t="s">
        <v>30</v>
      </c>
      <c r="C1377" s="519" t="s">
        <v>1087</v>
      </c>
      <c r="D1377" s="527"/>
      <c r="E1377" s="36"/>
      <c r="G1377" s="213"/>
      <c r="H1377" s="213"/>
    </row>
    <row r="1378">
      <c r="B1378" s="523" t="s">
        <v>32</v>
      </c>
      <c r="C1378" s="519" t="s">
        <v>1089</v>
      </c>
      <c r="D1378" s="525"/>
      <c r="E1378" s="39" t="s">
        <v>1090</v>
      </c>
      <c r="G1378" s="213"/>
      <c r="H1378" s="213"/>
    </row>
    <row r="1379">
      <c r="B1379" s="523" t="s">
        <v>34</v>
      </c>
      <c r="C1379" s="519" t="s">
        <v>1091</v>
      </c>
      <c r="D1379" s="525"/>
      <c r="E1379" s="39" t="s">
        <v>1092</v>
      </c>
      <c r="G1379" s="213"/>
      <c r="H1379" s="213"/>
    </row>
    <row r="1380">
      <c r="B1380" s="255" t="s">
        <v>36</v>
      </c>
      <c r="C1380" s="256"/>
      <c r="D1380" s="257">
        <f>D1373+D1374+D1375</f>
        <v>4</v>
      </c>
      <c r="E1380" s="36"/>
      <c r="G1380" s="213"/>
      <c r="H1380" s="213"/>
    </row>
    <row r="1381">
      <c r="A1381" s="252"/>
      <c r="G1381" s="213"/>
      <c r="H1381" s="213"/>
    </row>
    <row r="1382">
      <c r="A1382" s="252" t="s">
        <v>1093</v>
      </c>
      <c r="B1382" s="15" t="s">
        <v>10</v>
      </c>
      <c r="C1382" s="17" t="s">
        <v>12</v>
      </c>
      <c r="D1382" s="17" t="s">
        <v>14</v>
      </c>
      <c r="E1382" s="58" t="s">
        <v>15</v>
      </c>
      <c r="G1382" s="213"/>
      <c r="H1382" s="213"/>
    </row>
    <row r="1383">
      <c r="B1383" s="21" t="s">
        <v>17</v>
      </c>
      <c r="C1383" s="23" t="s">
        <v>1094</v>
      </c>
      <c r="D1383" s="26">
        <v>1.0</v>
      </c>
      <c r="E1383" s="39" t="s">
        <v>1095</v>
      </c>
      <c r="G1383" s="213"/>
      <c r="H1383" s="213"/>
    </row>
    <row r="1384">
      <c r="B1384" s="21" t="s">
        <v>25</v>
      </c>
      <c r="C1384" s="39" t="s">
        <v>1096</v>
      </c>
      <c r="D1384" s="26">
        <v>1.0</v>
      </c>
      <c r="E1384" s="39" t="s">
        <v>1097</v>
      </c>
      <c r="G1384" s="213"/>
      <c r="H1384" s="213"/>
    </row>
    <row r="1385">
      <c r="B1385" s="21" t="s">
        <v>27</v>
      </c>
      <c r="C1385" s="35"/>
      <c r="D1385" s="26">
        <v>1.0</v>
      </c>
      <c r="E1385" s="36"/>
      <c r="G1385" s="213"/>
      <c r="H1385" s="213"/>
    </row>
    <row r="1386">
      <c r="B1386" s="33" t="s">
        <v>28</v>
      </c>
      <c r="C1386" s="23" t="s">
        <v>62</v>
      </c>
      <c r="D1386" s="55"/>
      <c r="E1386" s="39"/>
      <c r="G1386" s="213"/>
      <c r="H1386" s="213"/>
    </row>
    <row r="1387">
      <c r="B1387" s="33" t="s">
        <v>30</v>
      </c>
      <c r="C1387" s="23" t="s">
        <v>1098</v>
      </c>
      <c r="D1387" s="61"/>
      <c r="E1387" s="36"/>
      <c r="G1387" s="213"/>
      <c r="H1387" s="213"/>
    </row>
    <row r="1388">
      <c r="B1388" s="33" t="s">
        <v>32</v>
      </c>
      <c r="C1388" s="23" t="s">
        <v>1099</v>
      </c>
      <c r="D1388" s="55"/>
      <c r="E1388" s="39"/>
      <c r="G1388" s="213"/>
      <c r="H1388" s="213"/>
    </row>
    <row r="1389">
      <c r="B1389" s="33" t="s">
        <v>34</v>
      </c>
      <c r="C1389" s="23" t="s">
        <v>1100</v>
      </c>
      <c r="D1389" s="55"/>
      <c r="E1389" s="39" t="s">
        <v>1101</v>
      </c>
      <c r="G1389" s="213"/>
      <c r="H1389" s="213"/>
    </row>
    <row r="1390">
      <c r="B1390" s="21" t="s">
        <v>36</v>
      </c>
      <c r="C1390" s="35"/>
      <c r="D1390" s="64">
        <f>D1383+D1384+D1385</f>
        <v>3</v>
      </c>
      <c r="E1390" s="36"/>
      <c r="G1390" s="213"/>
      <c r="H1390" s="213"/>
    </row>
    <row r="1391">
      <c r="A1391" s="252"/>
      <c r="C1391" s="24"/>
      <c r="D1391" s="219"/>
      <c r="E1391" s="221"/>
      <c r="G1391" s="213"/>
      <c r="H1391" s="213"/>
    </row>
    <row r="1392">
      <c r="A1392" s="278" t="s">
        <v>1102</v>
      </c>
      <c r="B1392" s="15" t="s">
        <v>10</v>
      </c>
      <c r="C1392" s="17" t="s">
        <v>12</v>
      </c>
      <c r="D1392" s="17" t="s">
        <v>14</v>
      </c>
      <c r="E1392" s="58" t="s">
        <v>15</v>
      </c>
      <c r="G1392" s="213"/>
      <c r="H1392" s="213"/>
    </row>
    <row r="1393">
      <c r="B1393" s="21" t="s">
        <v>17</v>
      </c>
      <c r="C1393" s="23" t="s">
        <v>1103</v>
      </c>
      <c r="D1393" s="26">
        <v>0.0</v>
      </c>
      <c r="E1393" s="45"/>
      <c r="G1393" s="213"/>
      <c r="H1393" s="213"/>
    </row>
    <row r="1394">
      <c r="B1394" s="21" t="s">
        <v>25</v>
      </c>
      <c r="C1394" s="39" t="s">
        <v>1104</v>
      </c>
      <c r="D1394" s="26">
        <v>1.0</v>
      </c>
      <c r="E1394" s="39" t="s">
        <v>1105</v>
      </c>
      <c r="G1394" s="213"/>
      <c r="H1394" s="213"/>
    </row>
    <row r="1395">
      <c r="B1395" s="21" t="s">
        <v>27</v>
      </c>
      <c r="C1395" s="35"/>
      <c r="D1395" s="26">
        <v>1.0</v>
      </c>
      <c r="E1395" s="36"/>
      <c r="G1395" s="213"/>
      <c r="H1395" s="213"/>
    </row>
    <row r="1396">
      <c r="B1396" s="33" t="s">
        <v>28</v>
      </c>
      <c r="C1396" s="23" t="s">
        <v>1106</v>
      </c>
      <c r="D1396" s="55"/>
      <c r="E1396" s="39" t="s">
        <v>1086</v>
      </c>
      <c r="G1396" s="213"/>
      <c r="H1396" s="213"/>
    </row>
    <row r="1397">
      <c r="B1397" s="33" t="s">
        <v>30</v>
      </c>
      <c r="C1397" s="23" t="s">
        <v>1107</v>
      </c>
      <c r="D1397" s="61"/>
      <c r="E1397" s="36"/>
      <c r="G1397" s="213"/>
      <c r="H1397" s="213"/>
    </row>
    <row r="1398">
      <c r="B1398" s="33" t="s">
        <v>32</v>
      </c>
      <c r="C1398" s="23" t="s">
        <v>1108</v>
      </c>
      <c r="D1398" s="55"/>
      <c r="E1398" s="39"/>
      <c r="G1398" s="213"/>
      <c r="H1398" s="213"/>
    </row>
    <row r="1399">
      <c r="B1399" s="33" t="s">
        <v>34</v>
      </c>
      <c r="C1399" s="23" t="s">
        <v>1109</v>
      </c>
      <c r="D1399" s="55"/>
      <c r="E1399" s="39" t="s">
        <v>1101</v>
      </c>
      <c r="G1399" s="213"/>
      <c r="H1399" s="213"/>
    </row>
    <row r="1400">
      <c r="B1400" s="21" t="s">
        <v>36</v>
      </c>
      <c r="C1400" s="35"/>
      <c r="D1400" s="64">
        <f>D1393+D1394+D1395</f>
        <v>2</v>
      </c>
      <c r="E1400" s="36"/>
      <c r="G1400" s="213"/>
      <c r="H1400" s="213"/>
    </row>
    <row r="1401">
      <c r="A1401" s="208"/>
      <c r="B1401" s="209"/>
      <c r="C1401" s="210"/>
      <c r="D1401" s="210"/>
      <c r="E1401" s="327"/>
      <c r="F1401" s="169"/>
      <c r="G1401" s="213"/>
      <c r="H1401" s="213"/>
      <c r="I1401" s="213"/>
      <c r="J1401" s="213"/>
      <c r="K1401" s="213"/>
      <c r="L1401" s="213"/>
      <c r="M1401" s="213"/>
      <c r="N1401" s="213"/>
      <c r="O1401" s="213"/>
      <c r="P1401" s="213"/>
      <c r="Q1401" s="213"/>
      <c r="R1401" s="213"/>
      <c r="S1401" s="213"/>
      <c r="T1401" s="213"/>
      <c r="U1401" s="213"/>
      <c r="V1401" s="213"/>
      <c r="W1401" s="213"/>
      <c r="X1401" s="213"/>
      <c r="Y1401" s="213"/>
      <c r="Z1401" s="213"/>
    </row>
    <row r="1402">
      <c r="A1402" s="14" t="s">
        <v>1111</v>
      </c>
      <c r="B1402" s="15" t="s">
        <v>10</v>
      </c>
      <c r="C1402" s="17" t="s">
        <v>12</v>
      </c>
      <c r="D1402" s="17" t="s">
        <v>14</v>
      </c>
      <c r="E1402" s="234" t="s">
        <v>15</v>
      </c>
      <c r="F1402" s="4" t="s">
        <v>38</v>
      </c>
    </row>
    <row r="1403">
      <c r="A1403" s="24"/>
      <c r="B1403" s="21" t="s">
        <v>17</v>
      </c>
      <c r="C1403" s="79" t="s">
        <v>1112</v>
      </c>
      <c r="D1403" s="271">
        <v>1.0</v>
      </c>
      <c r="E1403" s="246" t="s">
        <v>1113</v>
      </c>
      <c r="F1403" s="466"/>
    </row>
    <row r="1404">
      <c r="A1404" s="24"/>
      <c r="B1404" s="21" t="s">
        <v>25</v>
      </c>
      <c r="C1404" s="30" t="s">
        <v>976</v>
      </c>
      <c r="D1404" s="238">
        <v>1.0</v>
      </c>
      <c r="E1404" s="30" t="s">
        <v>1114</v>
      </c>
    </row>
    <row r="1405">
      <c r="A1405" s="19"/>
      <c r="B1405" s="21" t="s">
        <v>27</v>
      </c>
      <c r="C1405" s="35"/>
      <c r="D1405" s="272">
        <v>0.0</v>
      </c>
      <c r="E1405" s="239"/>
    </row>
    <row r="1406">
      <c r="A1406" s="19"/>
      <c r="B1406" s="33" t="s">
        <v>28</v>
      </c>
      <c r="C1406" s="35"/>
      <c r="D1406" s="138"/>
      <c r="E1406" s="239"/>
    </row>
    <row r="1407">
      <c r="A1407" s="19"/>
      <c r="B1407" s="33" t="s">
        <v>30</v>
      </c>
      <c r="C1407" s="35"/>
      <c r="D1407" s="138"/>
      <c r="E1407" s="239"/>
    </row>
    <row r="1408">
      <c r="A1408" s="19"/>
      <c r="B1408" s="33" t="s">
        <v>32</v>
      </c>
      <c r="C1408" s="23" t="s">
        <v>978</v>
      </c>
      <c r="D1408" s="138"/>
      <c r="E1408" s="39" t="s">
        <v>55</v>
      </c>
    </row>
    <row r="1409">
      <c r="A1409" s="19"/>
      <c r="B1409" s="33" t="s">
        <v>34</v>
      </c>
      <c r="C1409" s="23" t="s">
        <v>979</v>
      </c>
      <c r="D1409" s="138"/>
      <c r="E1409" s="242"/>
    </row>
    <row r="1410">
      <c r="A1410" s="19"/>
      <c r="B1410" s="21" t="s">
        <v>36</v>
      </c>
      <c r="C1410" s="35"/>
      <c r="D1410" s="320">
        <f>D1405+D1404+D1403</f>
        <v>2</v>
      </c>
      <c r="E1410" s="239"/>
    </row>
    <row r="1411">
      <c r="A1411" s="19"/>
      <c r="C1411" s="24"/>
      <c r="D1411" s="219"/>
      <c r="E1411" s="221"/>
    </row>
    <row r="1412">
      <c r="A1412" s="270" t="s">
        <v>1116</v>
      </c>
      <c r="B1412" s="15" t="s">
        <v>10</v>
      </c>
      <c r="C1412" s="17" t="s">
        <v>12</v>
      </c>
      <c r="D1412" s="17" t="s">
        <v>14</v>
      </c>
      <c r="E1412" s="234" t="s">
        <v>15</v>
      </c>
      <c r="F1412" s="529"/>
    </row>
    <row r="1413">
      <c r="A1413" s="22" t="s">
        <v>1118</v>
      </c>
      <c r="B1413" s="21" t="s">
        <v>17</v>
      </c>
      <c r="C1413" s="79" t="s">
        <v>1119</v>
      </c>
      <c r="D1413" s="271">
        <v>2.0</v>
      </c>
      <c r="E1413" s="530" t="s">
        <v>1120</v>
      </c>
      <c r="F1413" s="295"/>
    </row>
    <row r="1414">
      <c r="A1414" s="19"/>
      <c r="B1414" s="21" t="s">
        <v>25</v>
      </c>
      <c r="C1414" s="30" t="s">
        <v>1121</v>
      </c>
      <c r="D1414" s="238">
        <v>1.0</v>
      </c>
      <c r="E1414" s="242" t="s">
        <v>1122</v>
      </c>
    </row>
    <row r="1415">
      <c r="A1415" s="19"/>
      <c r="B1415" s="21" t="s">
        <v>27</v>
      </c>
      <c r="C1415" s="35"/>
      <c r="D1415" s="238">
        <v>1.0</v>
      </c>
      <c r="E1415" s="239"/>
    </row>
    <row r="1416">
      <c r="A1416" s="19"/>
      <c r="B1416" s="33" t="s">
        <v>28</v>
      </c>
      <c r="C1416" s="35"/>
      <c r="D1416" s="241"/>
      <c r="E1416" s="239"/>
    </row>
    <row r="1417">
      <c r="A1417" s="19"/>
      <c r="B1417" s="33" t="s">
        <v>30</v>
      </c>
      <c r="C1417" s="23" t="s">
        <v>1123</v>
      </c>
      <c r="D1417" s="241"/>
      <c r="E1417" s="239"/>
    </row>
    <row r="1418">
      <c r="A1418" s="19"/>
      <c r="B1418" s="33" t="s">
        <v>32</v>
      </c>
      <c r="C1418" s="23" t="s">
        <v>1124</v>
      </c>
      <c r="D1418" s="241"/>
      <c r="E1418" s="39" t="s">
        <v>55</v>
      </c>
    </row>
    <row r="1419">
      <c r="A1419" s="19"/>
      <c r="B1419" s="33" t="s">
        <v>34</v>
      </c>
      <c r="C1419" s="23" t="s">
        <v>1125</v>
      </c>
      <c r="D1419" s="241"/>
      <c r="E1419" s="242"/>
    </row>
    <row r="1420">
      <c r="A1420" s="19"/>
      <c r="B1420" s="21" t="s">
        <v>36</v>
      </c>
      <c r="C1420" s="35"/>
      <c r="D1420" s="531">
        <f>D1413+D1414+D1415</f>
        <v>4</v>
      </c>
      <c r="E1420" s="239"/>
    </row>
    <row r="1421">
      <c r="A1421" s="19"/>
      <c r="C1421" s="24"/>
      <c r="D1421" s="219"/>
      <c r="E1421" s="221"/>
    </row>
    <row r="1422">
      <c r="A1422" s="252" t="s">
        <v>1126</v>
      </c>
      <c r="B1422" s="15" t="s">
        <v>10</v>
      </c>
      <c r="C1422" s="17" t="s">
        <v>12</v>
      </c>
      <c r="D1422" s="17" t="s">
        <v>14</v>
      </c>
      <c r="E1422" s="58" t="s">
        <v>15</v>
      </c>
      <c r="G1422" s="213"/>
      <c r="H1422" s="213"/>
    </row>
    <row r="1423">
      <c r="B1423" s="21" t="s">
        <v>17</v>
      </c>
      <c r="C1423" s="23" t="s">
        <v>1127</v>
      </c>
      <c r="D1423" s="26">
        <v>2.0</v>
      </c>
      <c r="E1423" s="530" t="s">
        <v>1128</v>
      </c>
      <c r="G1423" s="213"/>
      <c r="H1423" s="213"/>
    </row>
    <row r="1424">
      <c r="B1424" s="21" t="s">
        <v>25</v>
      </c>
      <c r="C1424" s="39" t="s">
        <v>1129</v>
      </c>
      <c r="D1424" s="26">
        <v>1.0</v>
      </c>
      <c r="E1424" s="28" t="s">
        <v>1130</v>
      </c>
      <c r="G1424" s="213"/>
      <c r="H1424" s="213"/>
    </row>
    <row r="1425">
      <c r="B1425" s="21" t="s">
        <v>27</v>
      </c>
      <c r="C1425" s="35"/>
      <c r="D1425" s="26">
        <v>0.0</v>
      </c>
      <c r="E1425" s="36"/>
      <c r="G1425" s="213"/>
      <c r="H1425" s="213"/>
    </row>
    <row r="1426">
      <c r="B1426" s="33" t="s">
        <v>28</v>
      </c>
      <c r="C1426" s="23" t="s">
        <v>62</v>
      </c>
      <c r="D1426" s="55"/>
      <c r="E1426" s="36"/>
      <c r="G1426" s="213"/>
      <c r="H1426" s="213"/>
    </row>
    <row r="1427">
      <c r="B1427" s="33" t="s">
        <v>30</v>
      </c>
      <c r="C1427" s="23" t="s">
        <v>1131</v>
      </c>
      <c r="D1427" s="61"/>
      <c r="E1427" s="39" t="s">
        <v>1132</v>
      </c>
      <c r="G1427" s="213"/>
      <c r="H1427" s="213"/>
    </row>
    <row r="1428">
      <c r="B1428" s="33" t="s">
        <v>32</v>
      </c>
      <c r="C1428" s="23" t="s">
        <v>1133</v>
      </c>
      <c r="D1428" s="55"/>
      <c r="E1428" s="39" t="s">
        <v>55</v>
      </c>
      <c r="G1428" s="213"/>
      <c r="H1428" s="213"/>
    </row>
    <row r="1429">
      <c r="B1429" s="33" t="s">
        <v>34</v>
      </c>
      <c r="C1429" s="23" t="s">
        <v>1134</v>
      </c>
      <c r="D1429" s="55"/>
      <c r="E1429" s="39" t="s">
        <v>1135</v>
      </c>
      <c r="G1429" s="213"/>
      <c r="H1429" s="213"/>
    </row>
    <row r="1430">
      <c r="B1430" s="21" t="s">
        <v>36</v>
      </c>
      <c r="C1430" s="35"/>
      <c r="D1430" s="64">
        <f>D1423+D1424+D1425</f>
        <v>3</v>
      </c>
      <c r="E1430" s="36"/>
      <c r="G1430" s="213"/>
      <c r="H1430" s="213"/>
    </row>
    <row r="1431">
      <c r="A1431" s="19"/>
      <c r="C1431" s="24"/>
      <c r="D1431" s="219"/>
      <c r="E1431" s="221"/>
    </row>
    <row r="1432">
      <c r="A1432" s="270" t="s">
        <v>1137</v>
      </c>
      <c r="B1432" s="15" t="s">
        <v>10</v>
      </c>
      <c r="C1432" s="17" t="s">
        <v>12</v>
      </c>
      <c r="D1432" s="17" t="s">
        <v>14</v>
      </c>
      <c r="E1432" s="58" t="s">
        <v>15</v>
      </c>
      <c r="G1432" s="213"/>
      <c r="H1432" s="213"/>
    </row>
    <row r="1433">
      <c r="B1433" s="21" t="s">
        <v>17</v>
      </c>
      <c r="C1433" s="23" t="s">
        <v>182</v>
      </c>
      <c r="D1433" s="238">
        <v>0.0</v>
      </c>
      <c r="E1433" s="239"/>
      <c r="G1433" s="213"/>
      <c r="H1433" s="213"/>
    </row>
    <row r="1434">
      <c r="B1434" s="21" t="s">
        <v>25</v>
      </c>
      <c r="C1434" s="30" t="s">
        <v>1138</v>
      </c>
      <c r="D1434" s="238">
        <v>0.0</v>
      </c>
      <c r="E1434" s="239"/>
      <c r="G1434" s="213"/>
      <c r="H1434" s="213"/>
    </row>
    <row r="1435">
      <c r="B1435" s="21" t="s">
        <v>27</v>
      </c>
      <c r="C1435" s="35"/>
      <c r="D1435" s="238">
        <v>0.0</v>
      </c>
      <c r="E1435" s="239"/>
      <c r="G1435" s="213"/>
      <c r="H1435" s="213"/>
    </row>
    <row r="1436">
      <c r="B1436" s="33" t="s">
        <v>28</v>
      </c>
      <c r="C1436" s="23" t="s">
        <v>62</v>
      </c>
      <c r="D1436" s="241"/>
      <c r="E1436" s="239"/>
      <c r="G1436" s="213"/>
      <c r="H1436" s="213"/>
    </row>
    <row r="1437">
      <c r="B1437" s="33" t="s">
        <v>30</v>
      </c>
      <c r="C1437" s="23" t="s">
        <v>62</v>
      </c>
      <c r="D1437" s="241"/>
      <c r="E1437" s="239"/>
      <c r="G1437" s="213"/>
      <c r="H1437" s="213"/>
    </row>
    <row r="1438">
      <c r="B1438" s="33" t="s">
        <v>32</v>
      </c>
      <c r="C1438" s="23" t="s">
        <v>1139</v>
      </c>
      <c r="D1438" s="241"/>
      <c r="E1438" s="39" t="s">
        <v>55</v>
      </c>
      <c r="G1438" s="213"/>
      <c r="H1438" s="213"/>
    </row>
    <row r="1439">
      <c r="B1439" s="33" t="s">
        <v>34</v>
      </c>
      <c r="C1439" s="23" t="s">
        <v>62</v>
      </c>
      <c r="D1439" s="241"/>
      <c r="E1439" s="275" t="s">
        <v>1140</v>
      </c>
      <c r="G1439" s="213"/>
      <c r="H1439" s="213"/>
    </row>
    <row r="1440">
      <c r="B1440" s="21" t="s">
        <v>36</v>
      </c>
      <c r="C1440" s="35"/>
      <c r="D1440" s="64">
        <f>D1433+D1434+D1435</f>
        <v>0</v>
      </c>
      <c r="E1440" s="36"/>
      <c r="G1440" s="213"/>
      <c r="H1440" s="213"/>
    </row>
    <row r="1441">
      <c r="A1441" s="19"/>
      <c r="C1441" s="24"/>
      <c r="D1441" s="219"/>
      <c r="E1441" s="221"/>
    </row>
    <row r="1442">
      <c r="A1442" s="252" t="s">
        <v>1141</v>
      </c>
      <c r="B1442" s="15" t="s">
        <v>10</v>
      </c>
      <c r="C1442" s="17" t="s">
        <v>12</v>
      </c>
      <c r="D1442" s="17" t="s">
        <v>14</v>
      </c>
      <c r="E1442" s="58" t="s">
        <v>15</v>
      </c>
      <c r="G1442" s="213"/>
      <c r="H1442" s="213"/>
    </row>
    <row r="1443">
      <c r="B1443" s="21" t="s">
        <v>17</v>
      </c>
      <c r="C1443" s="23" t="s">
        <v>1142</v>
      </c>
      <c r="D1443" s="26">
        <v>2.0</v>
      </c>
      <c r="E1443" s="39" t="s">
        <v>1143</v>
      </c>
      <c r="G1443" s="213"/>
      <c r="H1443" s="213"/>
    </row>
    <row r="1444">
      <c r="B1444" s="21" t="s">
        <v>25</v>
      </c>
      <c r="C1444" s="39" t="s">
        <v>1144</v>
      </c>
      <c r="D1444" s="26">
        <v>2.0</v>
      </c>
      <c r="E1444" s="39" t="s">
        <v>1145</v>
      </c>
      <c r="G1444" s="213"/>
      <c r="H1444" s="213"/>
    </row>
    <row r="1445">
      <c r="B1445" s="21" t="s">
        <v>27</v>
      </c>
      <c r="C1445" s="35"/>
      <c r="D1445" s="26">
        <v>1.0</v>
      </c>
      <c r="E1445" s="36"/>
      <c r="G1445" s="213"/>
      <c r="H1445" s="213"/>
    </row>
    <row r="1446">
      <c r="B1446" s="33" t="s">
        <v>28</v>
      </c>
      <c r="C1446" s="23" t="s">
        <v>62</v>
      </c>
      <c r="D1446" s="55"/>
      <c r="E1446" s="36"/>
      <c r="G1446" s="213"/>
      <c r="H1446" s="213"/>
    </row>
    <row r="1447">
      <c r="B1447" s="33" t="s">
        <v>30</v>
      </c>
      <c r="C1447" s="23" t="s">
        <v>1146</v>
      </c>
      <c r="D1447" s="61"/>
      <c r="E1447" s="36"/>
      <c r="G1447" s="213"/>
      <c r="H1447" s="213"/>
    </row>
    <row r="1448">
      <c r="B1448" s="33" t="s">
        <v>32</v>
      </c>
      <c r="C1448" s="23" t="s">
        <v>1147</v>
      </c>
      <c r="D1448" s="55"/>
      <c r="E1448" s="36"/>
      <c r="G1448" s="213"/>
      <c r="H1448" s="213"/>
    </row>
    <row r="1449">
      <c r="B1449" s="33" t="s">
        <v>34</v>
      </c>
      <c r="C1449" s="23" t="s">
        <v>1148</v>
      </c>
      <c r="D1449" s="55"/>
      <c r="E1449" s="36"/>
      <c r="G1449" s="213"/>
      <c r="H1449" s="213"/>
    </row>
    <row r="1450">
      <c r="B1450" s="21" t="s">
        <v>36</v>
      </c>
      <c r="C1450" s="35"/>
      <c r="D1450" s="64">
        <f>D1443+D1444+D1445</f>
        <v>5</v>
      </c>
      <c r="E1450" s="36"/>
      <c r="G1450" s="213"/>
      <c r="H1450" s="213"/>
    </row>
    <row r="1451">
      <c r="A1451" s="19"/>
      <c r="C1451" s="24"/>
      <c r="D1451" s="219"/>
      <c r="E1451" s="221"/>
    </row>
    <row r="1452">
      <c r="A1452" s="278" t="s">
        <v>1149</v>
      </c>
      <c r="B1452" s="15" t="s">
        <v>10</v>
      </c>
      <c r="C1452" s="17" t="s">
        <v>12</v>
      </c>
      <c r="D1452" s="17" t="s">
        <v>14</v>
      </c>
      <c r="E1452" s="58" t="s">
        <v>15</v>
      </c>
      <c r="G1452" s="213"/>
      <c r="H1452" s="213"/>
    </row>
    <row r="1453">
      <c r="B1453" s="21" t="s">
        <v>17</v>
      </c>
      <c r="C1453" s="68" t="s">
        <v>1150</v>
      </c>
      <c r="D1453" s="26">
        <v>1.0</v>
      </c>
      <c r="E1453" s="39" t="s">
        <v>1151</v>
      </c>
      <c r="G1453" s="213"/>
      <c r="H1453" s="213"/>
    </row>
    <row r="1454">
      <c r="B1454" s="21" t="s">
        <v>25</v>
      </c>
      <c r="C1454" s="39" t="s">
        <v>1152</v>
      </c>
      <c r="D1454" s="26">
        <v>1.0</v>
      </c>
      <c r="E1454" s="39" t="s">
        <v>1153</v>
      </c>
      <c r="G1454" s="213"/>
      <c r="H1454" s="213"/>
    </row>
    <row r="1455">
      <c r="B1455" s="21" t="s">
        <v>27</v>
      </c>
      <c r="C1455" s="35"/>
      <c r="D1455" s="26">
        <v>0.0</v>
      </c>
      <c r="E1455" s="36"/>
      <c r="G1455" s="213"/>
      <c r="H1455" s="213"/>
    </row>
    <row r="1456">
      <c r="B1456" s="33" t="s">
        <v>28</v>
      </c>
      <c r="C1456" s="23" t="s">
        <v>62</v>
      </c>
      <c r="D1456" s="55"/>
      <c r="E1456" s="36"/>
      <c r="G1456" s="213"/>
      <c r="H1456" s="213"/>
    </row>
    <row r="1457">
      <c r="B1457" s="33" t="s">
        <v>30</v>
      </c>
      <c r="C1457" s="23" t="s">
        <v>1154</v>
      </c>
      <c r="D1457" s="61"/>
      <c r="E1457" s="36"/>
      <c r="G1457" s="213"/>
      <c r="H1457" s="213"/>
    </row>
    <row r="1458">
      <c r="B1458" s="33" t="s">
        <v>32</v>
      </c>
      <c r="C1458" s="23" t="s">
        <v>62</v>
      </c>
      <c r="D1458" s="55"/>
      <c r="E1458" s="36"/>
      <c r="G1458" s="213"/>
      <c r="H1458" s="213"/>
    </row>
    <row r="1459">
      <c r="B1459" s="33" t="s">
        <v>34</v>
      </c>
      <c r="C1459" s="23" t="s">
        <v>62</v>
      </c>
      <c r="D1459" s="55"/>
      <c r="E1459" s="36"/>
      <c r="G1459" s="213"/>
      <c r="H1459" s="213"/>
    </row>
    <row r="1460">
      <c r="B1460" s="21" t="s">
        <v>36</v>
      </c>
      <c r="C1460" s="35"/>
      <c r="D1460" s="64">
        <f>D1453+D1454+D1455</f>
        <v>2</v>
      </c>
      <c r="E1460" s="36"/>
      <c r="G1460" s="213"/>
      <c r="H1460" s="213"/>
    </row>
    <row r="1461">
      <c r="A1461" s="19"/>
      <c r="C1461" s="24"/>
      <c r="D1461" s="219"/>
      <c r="E1461" s="221"/>
    </row>
    <row r="1462">
      <c r="A1462" s="297" t="s">
        <v>1155</v>
      </c>
      <c r="B1462" s="15" t="s">
        <v>10</v>
      </c>
      <c r="C1462" s="17" t="s">
        <v>12</v>
      </c>
      <c r="D1462" s="17" t="s">
        <v>14</v>
      </c>
      <c r="E1462" s="58" t="s">
        <v>15</v>
      </c>
      <c r="G1462" s="213"/>
      <c r="H1462" s="213"/>
    </row>
    <row r="1463">
      <c r="B1463" s="21" t="s">
        <v>17</v>
      </c>
      <c r="C1463" s="68" t="s">
        <v>1156</v>
      </c>
      <c r="D1463" s="26">
        <v>1.0</v>
      </c>
      <c r="E1463" s="39" t="s">
        <v>1151</v>
      </c>
      <c r="G1463" s="213"/>
      <c r="H1463" s="213"/>
    </row>
    <row r="1464">
      <c r="B1464" s="21" t="s">
        <v>25</v>
      </c>
      <c r="C1464" s="39" t="s">
        <v>1157</v>
      </c>
      <c r="D1464" s="26">
        <v>1.0</v>
      </c>
      <c r="E1464" s="39" t="s">
        <v>1158</v>
      </c>
      <c r="G1464" s="213"/>
      <c r="H1464" s="213"/>
    </row>
    <row r="1465">
      <c r="B1465" s="21" t="s">
        <v>27</v>
      </c>
      <c r="C1465" s="35"/>
      <c r="D1465" s="26">
        <v>0.0</v>
      </c>
      <c r="E1465" s="36"/>
      <c r="G1465" s="213"/>
      <c r="H1465" s="213"/>
    </row>
    <row r="1466">
      <c r="B1466" s="33" t="s">
        <v>28</v>
      </c>
      <c r="C1466" s="23" t="s">
        <v>62</v>
      </c>
      <c r="D1466" s="55"/>
      <c r="E1466" s="36"/>
      <c r="G1466" s="213"/>
      <c r="H1466" s="213"/>
    </row>
    <row r="1467">
      <c r="B1467" s="33" t="s">
        <v>30</v>
      </c>
      <c r="C1467" s="23" t="s">
        <v>1159</v>
      </c>
      <c r="D1467" s="61"/>
      <c r="E1467" s="36"/>
      <c r="G1467" s="213"/>
      <c r="H1467" s="213"/>
    </row>
    <row r="1468">
      <c r="B1468" s="33" t="s">
        <v>32</v>
      </c>
      <c r="C1468" s="23" t="s">
        <v>62</v>
      </c>
      <c r="D1468" s="55"/>
      <c r="E1468" s="36"/>
      <c r="G1468" s="213"/>
      <c r="H1468" s="213"/>
    </row>
    <row r="1469">
      <c r="B1469" s="33" t="s">
        <v>34</v>
      </c>
      <c r="C1469" s="23" t="s">
        <v>1160</v>
      </c>
      <c r="D1469" s="55"/>
      <c r="E1469" s="39" t="s">
        <v>1161</v>
      </c>
      <c r="G1469" s="213"/>
      <c r="H1469" s="213"/>
    </row>
    <row r="1470">
      <c r="B1470" s="21" t="s">
        <v>36</v>
      </c>
      <c r="C1470" s="35"/>
      <c r="D1470" s="64">
        <f>D1463+D1464+D1465</f>
        <v>2</v>
      </c>
      <c r="E1470" s="36"/>
      <c r="G1470" s="213"/>
      <c r="H1470" s="213"/>
    </row>
    <row r="1471">
      <c r="A1471" s="19"/>
      <c r="C1471" s="24"/>
      <c r="D1471" s="219"/>
      <c r="E1471" s="221"/>
    </row>
    <row r="1472">
      <c r="A1472" s="278" t="s">
        <v>1163</v>
      </c>
      <c r="B1472" s="15" t="s">
        <v>10</v>
      </c>
      <c r="C1472" s="17" t="s">
        <v>12</v>
      </c>
      <c r="D1472" s="17" t="s">
        <v>14</v>
      </c>
      <c r="E1472" s="58" t="s">
        <v>15</v>
      </c>
      <c r="G1472" s="213"/>
      <c r="H1472" s="213"/>
    </row>
    <row r="1473">
      <c r="B1473" s="21" t="s">
        <v>17</v>
      </c>
      <c r="C1473" s="68" t="s">
        <v>217</v>
      </c>
      <c r="D1473" s="26">
        <v>0.0</v>
      </c>
      <c r="E1473" s="36"/>
      <c r="G1473" s="213"/>
      <c r="H1473" s="213"/>
    </row>
    <row r="1474">
      <c r="B1474" s="21" t="s">
        <v>25</v>
      </c>
      <c r="C1474" s="39" t="s">
        <v>1164</v>
      </c>
      <c r="D1474" s="26">
        <v>0.0</v>
      </c>
      <c r="E1474" s="39" t="s">
        <v>1165</v>
      </c>
      <c r="G1474" s="213"/>
      <c r="H1474" s="213"/>
    </row>
    <row r="1475">
      <c r="B1475" s="21" t="s">
        <v>27</v>
      </c>
      <c r="C1475" s="35"/>
      <c r="D1475" s="26">
        <v>0.0</v>
      </c>
      <c r="E1475" s="36"/>
      <c r="G1475" s="213"/>
      <c r="H1475" s="213"/>
    </row>
    <row r="1476">
      <c r="B1476" s="33" t="s">
        <v>28</v>
      </c>
      <c r="C1476" s="23" t="s">
        <v>62</v>
      </c>
      <c r="D1476" s="55"/>
      <c r="E1476" s="36"/>
      <c r="G1476" s="213"/>
      <c r="H1476" s="213"/>
    </row>
    <row r="1477">
      <c r="B1477" s="33" t="s">
        <v>30</v>
      </c>
      <c r="C1477" s="23" t="s">
        <v>1166</v>
      </c>
      <c r="D1477" s="61"/>
      <c r="E1477" s="36"/>
      <c r="G1477" s="213"/>
      <c r="H1477" s="213"/>
    </row>
    <row r="1478">
      <c r="B1478" s="33" t="s">
        <v>32</v>
      </c>
      <c r="C1478" s="23" t="s">
        <v>486</v>
      </c>
      <c r="D1478" s="55"/>
      <c r="E1478" s="39" t="s">
        <v>55</v>
      </c>
      <c r="G1478" s="213"/>
      <c r="H1478" s="213"/>
    </row>
    <row r="1479">
      <c r="B1479" s="33" t="s">
        <v>34</v>
      </c>
      <c r="C1479" s="23" t="s">
        <v>1167</v>
      </c>
      <c r="D1479" s="55"/>
      <c r="E1479" s="39" t="s">
        <v>1168</v>
      </c>
      <c r="G1479" s="213"/>
      <c r="H1479" s="213"/>
    </row>
    <row r="1480">
      <c r="B1480" s="21" t="s">
        <v>36</v>
      </c>
      <c r="C1480" s="35"/>
      <c r="D1480" s="64">
        <f>D1473+D1474+D1475</f>
        <v>0</v>
      </c>
      <c r="E1480" s="36"/>
      <c r="G1480" s="213"/>
      <c r="H1480" s="213"/>
    </row>
    <row r="1481">
      <c r="A1481" s="19"/>
      <c r="C1481" s="24"/>
      <c r="D1481" s="219"/>
      <c r="E1481" s="221"/>
    </row>
    <row r="1482">
      <c r="A1482" s="252" t="s">
        <v>1169</v>
      </c>
      <c r="B1482" s="15" t="s">
        <v>10</v>
      </c>
      <c r="C1482" s="17" t="s">
        <v>12</v>
      </c>
      <c r="D1482" s="17" t="s">
        <v>14</v>
      </c>
      <c r="E1482" s="58" t="s">
        <v>15</v>
      </c>
      <c r="G1482" s="213"/>
      <c r="H1482" s="213"/>
    </row>
    <row r="1483">
      <c r="B1483" s="21" t="s">
        <v>17</v>
      </c>
      <c r="C1483" s="23" t="s">
        <v>1170</v>
      </c>
      <c r="D1483" s="26">
        <v>1.0</v>
      </c>
      <c r="E1483" s="39" t="s">
        <v>1151</v>
      </c>
      <c r="G1483" s="213"/>
      <c r="H1483" s="213"/>
    </row>
    <row r="1484">
      <c r="A1484" s="22" t="s">
        <v>66</v>
      </c>
      <c r="B1484" s="21" t="s">
        <v>25</v>
      </c>
      <c r="C1484" s="39" t="s">
        <v>1171</v>
      </c>
      <c r="D1484" s="26">
        <v>1.0</v>
      </c>
      <c r="E1484" s="39" t="s">
        <v>1172</v>
      </c>
      <c r="G1484" s="213"/>
      <c r="H1484" s="213"/>
    </row>
    <row r="1485">
      <c r="B1485" s="21" t="s">
        <v>27</v>
      </c>
      <c r="C1485" s="35"/>
      <c r="D1485" s="26">
        <v>0.0</v>
      </c>
      <c r="E1485" s="36"/>
      <c r="G1485" s="213"/>
      <c r="H1485" s="213"/>
    </row>
    <row r="1486">
      <c r="B1486" s="33" t="s">
        <v>28</v>
      </c>
      <c r="C1486" s="23" t="s">
        <v>62</v>
      </c>
      <c r="D1486" s="55"/>
      <c r="E1486" s="36"/>
      <c r="G1486" s="213"/>
      <c r="H1486" s="213"/>
    </row>
    <row r="1487">
      <c r="B1487" s="33" t="s">
        <v>30</v>
      </c>
      <c r="C1487" s="23" t="s">
        <v>834</v>
      </c>
      <c r="D1487" s="61"/>
      <c r="E1487" s="39" t="s">
        <v>885</v>
      </c>
      <c r="G1487" s="213"/>
      <c r="H1487" s="213"/>
    </row>
    <row r="1488">
      <c r="B1488" s="33" t="s">
        <v>32</v>
      </c>
      <c r="C1488" s="23" t="s">
        <v>62</v>
      </c>
      <c r="D1488" s="55"/>
      <c r="E1488" s="36"/>
      <c r="G1488" s="213"/>
      <c r="H1488" s="213"/>
    </row>
    <row r="1489">
      <c r="B1489" s="33" t="s">
        <v>34</v>
      </c>
      <c r="C1489" s="23" t="s">
        <v>62</v>
      </c>
      <c r="D1489" s="55"/>
      <c r="E1489" s="36"/>
      <c r="G1489" s="213"/>
      <c r="H1489" s="213"/>
    </row>
    <row r="1490">
      <c r="B1490" s="21" t="s">
        <v>36</v>
      </c>
      <c r="C1490" s="35"/>
      <c r="D1490" s="64">
        <f>D1483+D1484+D1485</f>
        <v>2</v>
      </c>
      <c r="E1490" s="36"/>
      <c r="G1490" s="213"/>
      <c r="H1490" s="213"/>
    </row>
    <row r="1491">
      <c r="A1491" s="19"/>
      <c r="C1491" s="24"/>
      <c r="D1491" s="219"/>
      <c r="E1491" s="221"/>
    </row>
    <row r="1492">
      <c r="A1492" s="252" t="s">
        <v>1174</v>
      </c>
      <c r="B1492" s="15" t="s">
        <v>10</v>
      </c>
      <c r="C1492" s="17" t="s">
        <v>12</v>
      </c>
      <c r="D1492" s="17" t="s">
        <v>14</v>
      </c>
      <c r="E1492" s="58" t="s">
        <v>15</v>
      </c>
      <c r="G1492" s="213"/>
      <c r="H1492" s="213"/>
    </row>
    <row r="1493">
      <c r="B1493" s="21" t="s">
        <v>17</v>
      </c>
      <c r="C1493" s="23" t="s">
        <v>1170</v>
      </c>
      <c r="D1493" s="26">
        <v>1.0</v>
      </c>
      <c r="E1493" s="39" t="s">
        <v>1151</v>
      </c>
      <c r="G1493" s="213"/>
      <c r="H1493" s="213"/>
    </row>
    <row r="1494">
      <c r="A1494" s="4" t="s">
        <v>66</v>
      </c>
      <c r="B1494" s="21" t="s">
        <v>25</v>
      </c>
      <c r="C1494" s="39" t="s">
        <v>1175</v>
      </c>
      <c r="D1494" s="26">
        <v>1.0</v>
      </c>
      <c r="E1494" s="39" t="s">
        <v>1176</v>
      </c>
      <c r="G1494" s="213"/>
      <c r="H1494" s="213"/>
    </row>
    <row r="1495">
      <c r="B1495" s="21" t="s">
        <v>27</v>
      </c>
      <c r="C1495" s="35"/>
      <c r="D1495" s="26">
        <v>0.0</v>
      </c>
      <c r="E1495" s="36"/>
      <c r="G1495" s="213"/>
      <c r="H1495" s="213"/>
    </row>
    <row r="1496">
      <c r="B1496" s="33" t="s">
        <v>28</v>
      </c>
      <c r="C1496" s="23" t="s">
        <v>62</v>
      </c>
      <c r="D1496" s="55"/>
      <c r="E1496" s="36"/>
      <c r="G1496" s="213"/>
      <c r="H1496" s="213"/>
    </row>
    <row r="1497">
      <c r="B1497" s="33" t="s">
        <v>30</v>
      </c>
      <c r="C1497" s="23" t="s">
        <v>834</v>
      </c>
      <c r="D1497" s="61"/>
      <c r="E1497" s="39" t="s">
        <v>885</v>
      </c>
      <c r="G1497" s="213"/>
      <c r="H1497" s="213"/>
    </row>
    <row r="1498">
      <c r="B1498" s="33" t="s">
        <v>32</v>
      </c>
      <c r="C1498" s="23" t="s">
        <v>62</v>
      </c>
      <c r="D1498" s="55"/>
      <c r="E1498" s="36"/>
      <c r="G1498" s="213"/>
      <c r="H1498" s="213"/>
    </row>
    <row r="1499">
      <c r="B1499" s="33" t="s">
        <v>34</v>
      </c>
      <c r="C1499" s="23" t="s">
        <v>62</v>
      </c>
      <c r="D1499" s="55"/>
      <c r="E1499" s="36"/>
      <c r="G1499" s="213"/>
      <c r="H1499" s="213"/>
    </row>
    <row r="1500">
      <c r="B1500" s="21" t="s">
        <v>36</v>
      </c>
      <c r="C1500" s="35"/>
      <c r="D1500" s="64">
        <f>D1493+D1494+D1495</f>
        <v>2</v>
      </c>
      <c r="E1500" s="36"/>
      <c r="G1500" s="213"/>
      <c r="H1500" s="213"/>
    </row>
    <row r="1501">
      <c r="A1501" s="19"/>
      <c r="C1501" s="24"/>
      <c r="D1501" s="219"/>
      <c r="E1501" s="221"/>
    </row>
    <row r="1502">
      <c r="A1502" s="252" t="s">
        <v>1177</v>
      </c>
      <c r="B1502" s="15" t="s">
        <v>10</v>
      </c>
      <c r="C1502" s="17" t="s">
        <v>12</v>
      </c>
      <c r="D1502" s="17" t="s">
        <v>14</v>
      </c>
      <c r="E1502" s="58" t="s">
        <v>15</v>
      </c>
      <c r="G1502" s="213"/>
      <c r="H1502" s="213"/>
    </row>
    <row r="1503">
      <c r="A1503" s="4" t="s">
        <v>66</v>
      </c>
      <c r="B1503" s="21" t="s">
        <v>17</v>
      </c>
      <c r="C1503" s="23" t="s">
        <v>217</v>
      </c>
      <c r="D1503" s="26">
        <v>0.0</v>
      </c>
      <c r="E1503" s="39" t="s">
        <v>1178</v>
      </c>
      <c r="G1503" s="213"/>
      <c r="H1503" s="213"/>
    </row>
    <row r="1504">
      <c r="B1504" s="21" t="s">
        <v>25</v>
      </c>
      <c r="C1504" s="39" t="s">
        <v>1179</v>
      </c>
      <c r="D1504" s="26">
        <v>0.0</v>
      </c>
      <c r="E1504" s="36"/>
      <c r="G1504" s="213"/>
      <c r="H1504" s="213"/>
    </row>
    <row r="1505">
      <c r="B1505" s="21" t="s">
        <v>27</v>
      </c>
      <c r="C1505" s="35"/>
      <c r="D1505" s="26">
        <v>0.0</v>
      </c>
      <c r="E1505" s="36"/>
      <c r="G1505" s="213"/>
      <c r="H1505" s="213"/>
    </row>
    <row r="1506">
      <c r="B1506" s="33" t="s">
        <v>28</v>
      </c>
      <c r="C1506" s="23" t="s">
        <v>62</v>
      </c>
      <c r="D1506" s="55"/>
      <c r="E1506" s="36"/>
      <c r="G1506" s="213"/>
      <c r="H1506" s="213"/>
    </row>
    <row r="1507">
      <c r="B1507" s="33" t="s">
        <v>30</v>
      </c>
      <c r="C1507" s="23" t="s">
        <v>62</v>
      </c>
      <c r="D1507" s="61"/>
      <c r="E1507" s="36"/>
      <c r="G1507" s="213"/>
      <c r="H1507" s="213"/>
    </row>
    <row r="1508">
      <c r="B1508" s="33" t="s">
        <v>32</v>
      </c>
      <c r="C1508" s="23" t="s">
        <v>1180</v>
      </c>
      <c r="D1508" s="55"/>
      <c r="E1508" s="39" t="s">
        <v>55</v>
      </c>
      <c r="G1508" s="213"/>
      <c r="H1508" s="213"/>
    </row>
    <row r="1509">
      <c r="B1509" s="33" t="s">
        <v>34</v>
      </c>
      <c r="C1509" s="23" t="s">
        <v>1181</v>
      </c>
      <c r="D1509" s="55"/>
      <c r="E1509" s="36"/>
      <c r="G1509" s="213"/>
      <c r="H1509" s="213"/>
    </row>
    <row r="1510">
      <c r="B1510" s="21" t="s">
        <v>36</v>
      </c>
      <c r="C1510" s="35"/>
      <c r="D1510" s="64">
        <f>D1503+D1504+D1505</f>
        <v>0</v>
      </c>
      <c r="E1510" s="36"/>
      <c r="G1510" s="213"/>
      <c r="H1510" s="213"/>
    </row>
    <row r="1511">
      <c r="A1511" s="19"/>
      <c r="C1511" s="24"/>
      <c r="D1511" s="219"/>
      <c r="E1511" s="221"/>
    </row>
    <row r="1512">
      <c r="A1512" s="5" t="s">
        <v>1183</v>
      </c>
      <c r="B1512" s="85">
        <f>D1541+D1551+D1561</f>
        <v>5</v>
      </c>
      <c r="C1512" s="10"/>
      <c r="D1512" s="10"/>
      <c r="E1512" s="13"/>
    </row>
    <row r="1513">
      <c r="A1513" s="534" t="s">
        <v>169</v>
      </c>
      <c r="B1513" s="15" t="s">
        <v>10</v>
      </c>
      <c r="C1513" s="17" t="s">
        <v>12</v>
      </c>
      <c r="D1513" s="17" t="s">
        <v>14</v>
      </c>
      <c r="E1513" s="58" t="s">
        <v>15</v>
      </c>
    </row>
    <row r="1514">
      <c r="A1514" s="90"/>
      <c r="B1514" s="21" t="s">
        <v>17</v>
      </c>
      <c r="C1514" s="23" t="s">
        <v>170</v>
      </c>
      <c r="D1514" s="26">
        <v>0.0</v>
      </c>
      <c r="E1514" s="36"/>
    </row>
    <row r="1515">
      <c r="A1515" s="535" t="s">
        <v>66</v>
      </c>
      <c r="B1515" s="21" t="s">
        <v>25</v>
      </c>
      <c r="C1515" s="39" t="s">
        <v>171</v>
      </c>
      <c r="D1515" s="26">
        <v>0.0</v>
      </c>
      <c r="E1515" s="39" t="s">
        <v>172</v>
      </c>
    </row>
    <row r="1516">
      <c r="A1516" s="90"/>
      <c r="B1516" s="21" t="s">
        <v>27</v>
      </c>
      <c r="C1516" s="35"/>
      <c r="D1516" s="26"/>
      <c r="E1516" s="87"/>
    </row>
    <row r="1517">
      <c r="A1517" s="90"/>
      <c r="B1517" s="33" t="s">
        <v>28</v>
      </c>
      <c r="C1517" s="23" t="s">
        <v>62</v>
      </c>
      <c r="D1517" s="55"/>
      <c r="E1517" s="36"/>
    </row>
    <row r="1518">
      <c r="A1518" s="90"/>
      <c r="B1518" s="33" t="s">
        <v>30</v>
      </c>
      <c r="C1518" s="23" t="s">
        <v>177</v>
      </c>
      <c r="D1518" s="61"/>
      <c r="E1518" s="36"/>
    </row>
    <row r="1519">
      <c r="A1519" s="90"/>
      <c r="B1519" s="33" t="s">
        <v>32</v>
      </c>
      <c r="C1519" s="23" t="s">
        <v>178</v>
      </c>
      <c r="D1519" s="61"/>
      <c r="E1519" s="39" t="s">
        <v>55</v>
      </c>
    </row>
    <row r="1520">
      <c r="A1520" s="90"/>
      <c r="B1520" s="33" t="s">
        <v>34</v>
      </c>
      <c r="C1520" s="23" t="s">
        <v>62</v>
      </c>
      <c r="D1520" s="55"/>
      <c r="E1520" s="36"/>
    </row>
    <row r="1521">
      <c r="A1521" s="90"/>
      <c r="B1521" s="21" t="s">
        <v>36</v>
      </c>
      <c r="C1521" s="35"/>
      <c r="D1521" s="64">
        <f>D1514+D1515+D1516</f>
        <v>0</v>
      </c>
      <c r="E1521" s="36"/>
    </row>
    <row r="1522">
      <c r="A1522" s="90"/>
      <c r="B1522" s="209"/>
      <c r="C1522" s="210"/>
      <c r="D1522" s="210"/>
      <c r="E1522" s="212"/>
      <c r="F1522" s="213"/>
      <c r="G1522" s="213"/>
      <c r="H1522" s="213"/>
      <c r="I1522" s="213"/>
      <c r="J1522" s="213"/>
      <c r="K1522" s="213"/>
      <c r="L1522" s="213"/>
      <c r="M1522" s="213"/>
      <c r="N1522" s="213"/>
      <c r="O1522" s="213"/>
      <c r="P1522" s="213"/>
      <c r="Q1522" s="213"/>
      <c r="R1522" s="213"/>
      <c r="S1522" s="213"/>
      <c r="T1522" s="213"/>
      <c r="U1522" s="213"/>
      <c r="V1522" s="213"/>
      <c r="W1522" s="213"/>
      <c r="X1522" s="213"/>
      <c r="Y1522" s="213"/>
      <c r="Z1522" s="213"/>
    </row>
    <row r="1523">
      <c r="A1523" s="90" t="s">
        <v>1185</v>
      </c>
      <c r="B1523" s="15" t="s">
        <v>10</v>
      </c>
      <c r="C1523" s="17" t="s">
        <v>12</v>
      </c>
      <c r="D1523" s="17" t="s">
        <v>14</v>
      </c>
      <c r="E1523" s="92" t="s">
        <v>15</v>
      </c>
    </row>
    <row r="1524">
      <c r="A1524" s="19"/>
      <c r="B1524" s="21" t="s">
        <v>17</v>
      </c>
      <c r="C1524" s="23" t="s">
        <v>182</v>
      </c>
      <c r="D1524" s="26">
        <v>0.0</v>
      </c>
      <c r="E1524" s="39"/>
    </row>
    <row r="1525">
      <c r="A1525" s="19"/>
      <c r="B1525" s="21" t="s">
        <v>25</v>
      </c>
      <c r="C1525" s="30" t="s">
        <v>183</v>
      </c>
      <c r="D1525" s="26">
        <v>0.0</v>
      </c>
      <c r="E1525" s="36"/>
    </row>
    <row r="1526">
      <c r="A1526" s="19"/>
      <c r="B1526" s="21" t="s">
        <v>27</v>
      </c>
      <c r="C1526" s="35"/>
      <c r="D1526" s="26">
        <v>0.0</v>
      </c>
      <c r="E1526" s="36"/>
    </row>
    <row r="1527">
      <c r="A1527" s="19"/>
      <c r="B1527" s="33" t="s">
        <v>28</v>
      </c>
      <c r="C1527" s="23" t="s">
        <v>62</v>
      </c>
      <c r="D1527" s="55"/>
      <c r="E1527" s="36"/>
    </row>
    <row r="1528">
      <c r="A1528" s="19"/>
      <c r="B1528" s="33" t="s">
        <v>30</v>
      </c>
      <c r="C1528" s="23" t="s">
        <v>186</v>
      </c>
      <c r="D1528" s="61" t="s">
        <v>62</v>
      </c>
      <c r="E1528" s="94" t="s">
        <v>631</v>
      </c>
    </row>
    <row r="1529">
      <c r="A1529" s="19"/>
      <c r="B1529" s="33" t="s">
        <v>32</v>
      </c>
      <c r="C1529" s="23" t="s">
        <v>191</v>
      </c>
      <c r="D1529" s="61" t="s">
        <v>59</v>
      </c>
      <c r="E1529" s="39" t="s">
        <v>55</v>
      </c>
    </row>
    <row r="1530">
      <c r="A1530" s="19"/>
      <c r="B1530" s="33" t="s">
        <v>34</v>
      </c>
      <c r="C1530" s="23" t="s">
        <v>1187</v>
      </c>
      <c r="D1530" s="61" t="s">
        <v>62</v>
      </c>
      <c r="E1530" s="39" t="s">
        <v>194</v>
      </c>
    </row>
    <row r="1531">
      <c r="A1531" s="19"/>
      <c r="B1531" s="21" t="s">
        <v>36</v>
      </c>
      <c r="C1531" s="35"/>
      <c r="D1531" s="96">
        <f>D1524+D1525+D1526</f>
        <v>0</v>
      </c>
      <c r="E1531" s="36"/>
    </row>
    <row r="1532">
      <c r="A1532" s="14"/>
      <c r="C1532" s="24"/>
      <c r="D1532" s="219"/>
      <c r="E1532" s="221"/>
    </row>
    <row r="1533">
      <c r="A1533" s="14" t="s">
        <v>1190</v>
      </c>
      <c r="B1533" s="15" t="s">
        <v>10</v>
      </c>
      <c r="C1533" s="17" t="s">
        <v>12</v>
      </c>
      <c r="D1533" s="17" t="s">
        <v>14</v>
      </c>
      <c r="E1533" s="234" t="s">
        <v>15</v>
      </c>
    </row>
    <row r="1534">
      <c r="A1534" s="19"/>
      <c r="B1534" s="21" t="s">
        <v>17</v>
      </c>
      <c r="C1534" s="23" t="s">
        <v>182</v>
      </c>
      <c r="D1534" s="238">
        <v>0.0</v>
      </c>
      <c r="E1534" s="242"/>
    </row>
    <row r="1535">
      <c r="A1535" s="19"/>
      <c r="B1535" s="21" t="s">
        <v>25</v>
      </c>
      <c r="C1535" s="30" t="s">
        <v>1192</v>
      </c>
      <c r="D1535" s="238">
        <v>0.0</v>
      </c>
      <c r="E1535" s="239"/>
    </row>
    <row r="1536">
      <c r="A1536" s="19"/>
      <c r="B1536" s="21" t="s">
        <v>27</v>
      </c>
      <c r="C1536" s="35"/>
      <c r="D1536" s="238">
        <v>0.0</v>
      </c>
      <c r="E1536" s="239"/>
    </row>
    <row r="1537">
      <c r="A1537" s="19"/>
      <c r="B1537" s="33" t="s">
        <v>28</v>
      </c>
      <c r="C1537" s="35"/>
      <c r="D1537" s="241"/>
      <c r="E1537" s="239"/>
    </row>
    <row r="1538">
      <c r="A1538" s="19"/>
      <c r="B1538" s="33" t="s">
        <v>30</v>
      </c>
      <c r="C1538" s="35"/>
      <c r="D1538" s="241"/>
      <c r="E1538" s="239"/>
    </row>
    <row r="1539">
      <c r="A1539" s="19"/>
      <c r="B1539" s="33" t="s">
        <v>32</v>
      </c>
      <c r="C1539" s="23" t="s">
        <v>191</v>
      </c>
      <c r="D1539" s="241"/>
      <c r="E1539" s="39" t="s">
        <v>55</v>
      </c>
    </row>
    <row r="1540">
      <c r="A1540" s="19"/>
      <c r="B1540" s="33" t="s">
        <v>34</v>
      </c>
      <c r="C1540" s="23"/>
      <c r="D1540" s="241"/>
      <c r="E1540" s="242"/>
    </row>
    <row r="1541">
      <c r="A1541" s="19"/>
      <c r="B1541" s="21" t="s">
        <v>36</v>
      </c>
      <c r="C1541" s="35"/>
      <c r="D1541" s="531">
        <f>D1534+D1535+D1536</f>
        <v>0</v>
      </c>
      <c r="E1541" s="239"/>
    </row>
    <row r="1542">
      <c r="A1542" s="19"/>
      <c r="C1542" s="24"/>
      <c r="D1542" s="219"/>
      <c r="E1542" s="221"/>
    </row>
    <row r="1543">
      <c r="A1543" s="14" t="s">
        <v>207</v>
      </c>
      <c r="B1543" s="15" t="s">
        <v>10</v>
      </c>
      <c r="C1543" s="17" t="s">
        <v>12</v>
      </c>
      <c r="D1543" s="17" t="s">
        <v>14</v>
      </c>
      <c r="E1543" s="234" t="s">
        <v>15</v>
      </c>
    </row>
    <row r="1544">
      <c r="A1544" s="19"/>
      <c r="B1544" s="21" t="s">
        <v>17</v>
      </c>
      <c r="C1544" s="79" t="s">
        <v>1193</v>
      </c>
      <c r="D1544" s="271">
        <v>2.0</v>
      </c>
      <c r="E1544" s="536" t="s">
        <v>1194</v>
      </c>
      <c r="F1544" s="295"/>
    </row>
    <row r="1545">
      <c r="A1545" s="1"/>
      <c r="B1545" s="21" t="s">
        <v>25</v>
      </c>
      <c r="C1545" s="30" t="s">
        <v>1196</v>
      </c>
      <c r="D1545" s="26">
        <v>2.0</v>
      </c>
      <c r="E1545" s="104" t="s">
        <v>1197</v>
      </c>
    </row>
    <row r="1546">
      <c r="A1546" s="19"/>
      <c r="B1546" s="21" t="s">
        <v>27</v>
      </c>
      <c r="C1546" s="35"/>
      <c r="D1546" s="238">
        <v>0.0</v>
      </c>
      <c r="E1546" s="239"/>
    </row>
    <row r="1547">
      <c r="A1547" s="19"/>
      <c r="B1547" s="33" t="s">
        <v>28</v>
      </c>
      <c r="C1547" s="35"/>
      <c r="D1547" s="241"/>
      <c r="E1547" s="239"/>
    </row>
    <row r="1548">
      <c r="A1548" s="19"/>
      <c r="B1548" s="33" t="s">
        <v>30</v>
      </c>
      <c r="C1548" s="35"/>
      <c r="D1548" s="241"/>
      <c r="E1548" s="239"/>
    </row>
    <row r="1549">
      <c r="A1549" s="19"/>
      <c r="B1549" s="33" t="s">
        <v>32</v>
      </c>
      <c r="C1549" s="23" t="s">
        <v>215</v>
      </c>
      <c r="D1549" s="310"/>
      <c r="E1549" s="39" t="s">
        <v>55</v>
      </c>
    </row>
    <row r="1550">
      <c r="A1550" s="19"/>
      <c r="B1550" s="33" t="s">
        <v>34</v>
      </c>
      <c r="C1550" s="35"/>
      <c r="D1550" s="241"/>
      <c r="E1550" s="242"/>
    </row>
    <row r="1551">
      <c r="A1551" s="19"/>
      <c r="B1551" s="21" t="s">
        <v>36</v>
      </c>
      <c r="C1551" s="35"/>
      <c r="D1551" s="531">
        <f>D1545+D1546+D1544</f>
        <v>4</v>
      </c>
      <c r="E1551" s="239"/>
    </row>
    <row r="1552">
      <c r="A1552" s="19"/>
      <c r="C1552" s="24"/>
      <c r="D1552" s="219"/>
      <c r="E1552" s="221"/>
    </row>
    <row r="1553">
      <c r="A1553" s="14" t="s">
        <v>216</v>
      </c>
      <c r="B1553" s="15" t="s">
        <v>10</v>
      </c>
      <c r="C1553" s="17" t="s">
        <v>12</v>
      </c>
      <c r="D1553" s="17" t="s">
        <v>14</v>
      </c>
      <c r="E1553" s="234" t="s">
        <v>15</v>
      </c>
    </row>
    <row r="1554">
      <c r="A1554" s="19"/>
      <c r="B1554" s="21" t="s">
        <v>17</v>
      </c>
      <c r="C1554" s="87" t="s">
        <v>217</v>
      </c>
      <c r="D1554" s="537">
        <v>0.0</v>
      </c>
      <c r="E1554" s="239"/>
    </row>
    <row r="1555">
      <c r="A1555" s="19"/>
      <c r="B1555" s="21" t="s">
        <v>25</v>
      </c>
      <c r="C1555" s="30" t="s">
        <v>183</v>
      </c>
      <c r="D1555" s="238">
        <v>0.0</v>
      </c>
      <c r="E1555" s="239"/>
    </row>
    <row r="1556">
      <c r="A1556" s="19"/>
      <c r="B1556" s="21" t="s">
        <v>27</v>
      </c>
      <c r="C1556" s="35"/>
      <c r="D1556" s="272">
        <v>1.0</v>
      </c>
      <c r="E1556" s="239"/>
    </row>
    <row r="1557">
      <c r="A1557" s="19"/>
      <c r="B1557" s="33" t="s">
        <v>28</v>
      </c>
      <c r="C1557" s="35"/>
      <c r="D1557" s="138"/>
      <c r="E1557" s="239"/>
    </row>
    <row r="1558">
      <c r="A1558" s="19"/>
      <c r="B1558" s="33" t="s">
        <v>30</v>
      </c>
      <c r="C1558" s="35"/>
      <c r="D1558" s="138"/>
      <c r="E1558" s="239"/>
    </row>
    <row r="1559">
      <c r="A1559" s="19"/>
      <c r="B1559" s="33" t="s">
        <v>32</v>
      </c>
      <c r="C1559" s="23" t="s">
        <v>226</v>
      </c>
      <c r="D1559" s="138"/>
      <c r="E1559" s="239"/>
    </row>
    <row r="1560">
      <c r="A1560" s="19"/>
      <c r="B1560" s="33" t="s">
        <v>34</v>
      </c>
      <c r="C1560" s="23" t="s">
        <v>1201</v>
      </c>
      <c r="D1560" s="138"/>
      <c r="E1560" s="538"/>
    </row>
    <row r="1561">
      <c r="A1561" s="19"/>
      <c r="B1561" s="21" t="s">
        <v>36</v>
      </c>
      <c r="C1561" s="35"/>
      <c r="D1561" s="539">
        <f>D1554+D1555+D1556</f>
        <v>1</v>
      </c>
      <c r="E1561" s="239"/>
    </row>
    <row r="1562">
      <c r="A1562" s="19"/>
      <c r="C1562" s="24"/>
      <c r="D1562" s="219"/>
      <c r="E1562" s="221"/>
    </row>
    <row r="1563">
      <c r="A1563" s="252" t="s">
        <v>1202</v>
      </c>
      <c r="B1563" s="15" t="s">
        <v>10</v>
      </c>
      <c r="C1563" s="17" t="s">
        <v>12</v>
      </c>
      <c r="D1563" s="17" t="s">
        <v>14</v>
      </c>
      <c r="E1563" s="58" t="s">
        <v>15</v>
      </c>
      <c r="G1563" s="213"/>
      <c r="H1563" s="213"/>
    </row>
    <row r="1564">
      <c r="B1564" s="21" t="s">
        <v>17</v>
      </c>
      <c r="C1564" s="87" t="s">
        <v>221</v>
      </c>
      <c r="D1564" s="26">
        <v>1.0</v>
      </c>
      <c r="E1564" s="68" t="s">
        <v>222</v>
      </c>
      <c r="G1564" s="213"/>
      <c r="H1564" s="213"/>
    </row>
    <row r="1565">
      <c r="B1565" s="21" t="s">
        <v>25</v>
      </c>
      <c r="C1565" s="39" t="s">
        <v>223</v>
      </c>
      <c r="D1565" s="26">
        <v>0.0</v>
      </c>
      <c r="E1565" s="39" t="s">
        <v>224</v>
      </c>
      <c r="G1565" s="213"/>
      <c r="H1565" s="213"/>
    </row>
    <row r="1566">
      <c r="B1566" s="21" t="s">
        <v>27</v>
      </c>
      <c r="C1566" s="35"/>
      <c r="D1566" s="26"/>
      <c r="E1566" s="36"/>
      <c r="G1566" s="213"/>
      <c r="H1566" s="213"/>
    </row>
    <row r="1567">
      <c r="B1567" s="33" t="s">
        <v>28</v>
      </c>
      <c r="C1567" s="23" t="s">
        <v>62</v>
      </c>
      <c r="D1567" s="55"/>
      <c r="E1567" s="36"/>
      <c r="G1567" s="213"/>
      <c r="H1567" s="213"/>
    </row>
    <row r="1568">
      <c r="B1568" s="33" t="s">
        <v>30</v>
      </c>
      <c r="C1568" s="23" t="s">
        <v>225</v>
      </c>
      <c r="D1568" s="61"/>
      <c r="E1568" s="36"/>
      <c r="G1568" s="213"/>
      <c r="H1568" s="213"/>
    </row>
    <row r="1569">
      <c r="B1569" s="33" t="s">
        <v>32</v>
      </c>
      <c r="C1569" s="23" t="s">
        <v>226</v>
      </c>
      <c r="D1569" s="55"/>
      <c r="E1569" s="36"/>
      <c r="G1569" s="213"/>
      <c r="H1569" s="213"/>
    </row>
    <row r="1570">
      <c r="B1570" s="33" t="s">
        <v>34</v>
      </c>
      <c r="C1570" s="23" t="s">
        <v>62</v>
      </c>
      <c r="D1570" s="55"/>
      <c r="E1570" s="36"/>
      <c r="G1570" s="213"/>
      <c r="H1570" s="213"/>
    </row>
    <row r="1571">
      <c r="B1571" s="21" t="s">
        <v>36</v>
      </c>
      <c r="C1571" s="35"/>
      <c r="D1571" s="64">
        <f>D1564+D1565+D1566</f>
        <v>1</v>
      </c>
      <c r="E1571" s="36"/>
      <c r="G1571" s="213"/>
      <c r="H1571" s="213"/>
    </row>
    <row r="1572">
      <c r="A1572" s="19"/>
      <c r="C1572" s="24"/>
      <c r="D1572" s="219"/>
      <c r="E1572" s="221"/>
    </row>
    <row r="1573">
      <c r="A1573" s="252" t="s">
        <v>227</v>
      </c>
      <c r="B1573" s="15" t="s">
        <v>10</v>
      </c>
      <c r="C1573" s="17" t="s">
        <v>12</v>
      </c>
      <c r="D1573" s="17" t="s">
        <v>14</v>
      </c>
      <c r="E1573" s="58" t="s">
        <v>15</v>
      </c>
      <c r="G1573" s="213"/>
      <c r="H1573" s="213"/>
    </row>
    <row r="1574">
      <c r="B1574" s="21" t="s">
        <v>17</v>
      </c>
      <c r="C1574" s="117" t="s">
        <v>228</v>
      </c>
      <c r="D1574" s="26">
        <v>1.0</v>
      </c>
      <c r="E1574" s="68" t="s">
        <v>229</v>
      </c>
      <c r="G1574" s="213"/>
      <c r="H1574" s="213"/>
    </row>
    <row r="1575">
      <c r="B1575" s="21" t="s">
        <v>25</v>
      </c>
      <c r="C1575" s="39" t="s">
        <v>230</v>
      </c>
      <c r="D1575" s="26">
        <v>0.0</v>
      </c>
      <c r="E1575" s="119" t="s">
        <v>231</v>
      </c>
      <c r="G1575" s="213"/>
      <c r="H1575" s="213"/>
    </row>
    <row r="1576">
      <c r="B1576" s="21" t="s">
        <v>27</v>
      </c>
      <c r="C1576" s="35"/>
      <c r="D1576" s="26">
        <v>0.0</v>
      </c>
      <c r="E1576" s="36"/>
      <c r="G1576" s="213"/>
      <c r="H1576" s="213"/>
    </row>
    <row r="1577">
      <c r="B1577" s="33" t="s">
        <v>28</v>
      </c>
      <c r="C1577" s="23" t="s">
        <v>62</v>
      </c>
      <c r="D1577" s="55"/>
      <c r="E1577" s="36"/>
      <c r="G1577" s="213"/>
      <c r="H1577" s="213"/>
    </row>
    <row r="1578">
      <c r="B1578" s="33" t="s">
        <v>30</v>
      </c>
      <c r="C1578" s="23" t="s">
        <v>232</v>
      </c>
      <c r="D1578" s="61"/>
      <c r="E1578" s="36"/>
      <c r="G1578" s="213"/>
      <c r="H1578" s="213"/>
    </row>
    <row r="1579">
      <c r="B1579" s="33" t="s">
        <v>32</v>
      </c>
      <c r="C1579" s="23" t="s">
        <v>226</v>
      </c>
      <c r="D1579" s="55"/>
      <c r="E1579" s="36"/>
      <c r="G1579" s="213"/>
      <c r="H1579" s="213"/>
    </row>
    <row r="1580">
      <c r="B1580" s="33" t="s">
        <v>34</v>
      </c>
      <c r="C1580" s="23" t="s">
        <v>62</v>
      </c>
      <c r="D1580" s="55"/>
      <c r="E1580" s="36"/>
      <c r="G1580" s="213"/>
      <c r="H1580" s="213"/>
    </row>
    <row r="1581">
      <c r="B1581" s="21" t="s">
        <v>36</v>
      </c>
      <c r="C1581" s="35"/>
      <c r="D1581" s="64">
        <f>D1574+D1575+D1576</f>
        <v>1</v>
      </c>
      <c r="E1581" s="36"/>
      <c r="G1581" s="213"/>
      <c r="H1581" s="213"/>
    </row>
    <row r="1582">
      <c r="A1582" s="19"/>
      <c r="C1582" s="24"/>
      <c r="D1582" s="219"/>
      <c r="E1582" s="221"/>
    </row>
    <row r="1583">
      <c r="A1583" s="252" t="s">
        <v>233</v>
      </c>
      <c r="B1583" s="15" t="s">
        <v>10</v>
      </c>
      <c r="C1583" s="17" t="s">
        <v>12</v>
      </c>
      <c r="D1583" s="17" t="s">
        <v>14</v>
      </c>
      <c r="E1583" s="58" t="s">
        <v>15</v>
      </c>
      <c r="G1583" s="213"/>
      <c r="H1583" s="213"/>
    </row>
    <row r="1584">
      <c r="B1584" s="21" t="s">
        <v>17</v>
      </c>
      <c r="C1584" s="117" t="s">
        <v>217</v>
      </c>
      <c r="D1584" s="117">
        <v>0.0</v>
      </c>
      <c r="E1584" s="123"/>
      <c r="G1584" s="213"/>
      <c r="H1584" s="213"/>
    </row>
    <row r="1585">
      <c r="B1585" s="21" t="s">
        <v>25</v>
      </c>
      <c r="C1585" s="124" t="s">
        <v>235</v>
      </c>
      <c r="D1585" s="117">
        <v>0.0</v>
      </c>
      <c r="E1585" s="117" t="s">
        <v>236</v>
      </c>
      <c r="G1585" s="213"/>
      <c r="H1585" s="213"/>
    </row>
    <row r="1586">
      <c r="B1586" s="21" t="s">
        <v>27</v>
      </c>
      <c r="C1586" s="128"/>
      <c r="D1586" s="117">
        <v>0.0</v>
      </c>
      <c r="E1586" s="128"/>
      <c r="G1586" s="213"/>
      <c r="H1586" s="213"/>
    </row>
    <row r="1587">
      <c r="B1587" s="33" t="s">
        <v>28</v>
      </c>
      <c r="C1587" s="117" t="s">
        <v>62</v>
      </c>
      <c r="D1587" s="128"/>
      <c r="E1587" s="128"/>
      <c r="G1587" s="213"/>
      <c r="H1587" s="213"/>
    </row>
    <row r="1588">
      <c r="B1588" s="33" t="s">
        <v>30</v>
      </c>
      <c r="C1588" s="117" t="s">
        <v>238</v>
      </c>
      <c r="D1588" s="132"/>
      <c r="E1588" s="128"/>
      <c r="G1588" s="213"/>
      <c r="H1588" s="213"/>
    </row>
    <row r="1589">
      <c r="B1589" s="33" t="s">
        <v>32</v>
      </c>
      <c r="C1589" s="117" t="s">
        <v>240</v>
      </c>
      <c r="D1589" s="128"/>
      <c r="E1589" s="128"/>
      <c r="G1589" s="213"/>
      <c r="H1589" s="213"/>
    </row>
    <row r="1590">
      <c r="B1590" s="33" t="s">
        <v>34</v>
      </c>
      <c r="C1590" s="117" t="s">
        <v>62</v>
      </c>
      <c r="D1590" s="128"/>
      <c r="E1590" s="128"/>
      <c r="G1590" s="213"/>
      <c r="H1590" s="213"/>
    </row>
    <row r="1591">
      <c r="B1591" s="21" t="s">
        <v>36</v>
      </c>
      <c r="C1591" s="35"/>
      <c r="D1591" s="64">
        <f>D1584+D1585+D1586</f>
        <v>0</v>
      </c>
      <c r="E1591" s="36"/>
      <c r="G1591" s="213"/>
      <c r="H1591" s="213"/>
    </row>
    <row r="1592">
      <c r="A1592" s="19"/>
      <c r="C1592" s="24"/>
      <c r="D1592" s="219"/>
      <c r="E1592" s="221"/>
    </row>
    <row r="1593">
      <c r="A1593" s="252" t="s">
        <v>241</v>
      </c>
      <c r="B1593" s="15" t="s">
        <v>10</v>
      </c>
      <c r="C1593" s="17" t="s">
        <v>12</v>
      </c>
      <c r="D1593" s="17" t="s">
        <v>14</v>
      </c>
      <c r="E1593" s="58" t="s">
        <v>15</v>
      </c>
      <c r="G1593" s="213"/>
      <c r="H1593" s="213"/>
    </row>
    <row r="1594">
      <c r="B1594" s="21" t="s">
        <v>17</v>
      </c>
      <c r="C1594" s="23" t="s">
        <v>182</v>
      </c>
      <c r="D1594" s="26">
        <v>0.0</v>
      </c>
      <c r="E1594" s="36"/>
      <c r="G1594" s="213"/>
      <c r="H1594" s="213"/>
    </row>
    <row r="1595">
      <c r="B1595" s="21" t="s">
        <v>25</v>
      </c>
      <c r="C1595" s="39" t="s">
        <v>242</v>
      </c>
      <c r="D1595" s="26">
        <v>0.0</v>
      </c>
      <c r="E1595" s="36"/>
      <c r="G1595" s="213"/>
      <c r="H1595" s="213"/>
    </row>
    <row r="1596">
      <c r="B1596" s="21" t="s">
        <v>27</v>
      </c>
      <c r="C1596" s="35"/>
      <c r="D1596" s="26">
        <v>0.0</v>
      </c>
      <c r="E1596" s="36"/>
      <c r="G1596" s="213"/>
      <c r="H1596" s="213"/>
    </row>
    <row r="1597">
      <c r="B1597" s="33" t="s">
        <v>28</v>
      </c>
      <c r="C1597" s="23" t="s">
        <v>62</v>
      </c>
      <c r="D1597" s="55"/>
      <c r="E1597" s="36"/>
      <c r="G1597" s="213"/>
      <c r="H1597" s="213"/>
    </row>
    <row r="1598">
      <c r="B1598" s="33" t="s">
        <v>30</v>
      </c>
      <c r="C1598" s="136" t="s">
        <v>245</v>
      </c>
      <c r="D1598" s="138"/>
      <c r="E1598" s="140" t="s">
        <v>247</v>
      </c>
      <c r="G1598" s="213"/>
      <c r="H1598" s="213"/>
    </row>
    <row r="1599">
      <c r="B1599" s="33" t="s">
        <v>32</v>
      </c>
      <c r="C1599" s="79" t="s">
        <v>248</v>
      </c>
      <c r="D1599" s="55"/>
      <c r="E1599" s="39" t="s">
        <v>249</v>
      </c>
      <c r="G1599" s="213"/>
      <c r="H1599" s="213"/>
    </row>
    <row r="1600">
      <c r="B1600" s="33" t="s">
        <v>34</v>
      </c>
      <c r="C1600" s="23" t="s">
        <v>250</v>
      </c>
      <c r="D1600" s="55"/>
      <c r="E1600" s="36"/>
      <c r="G1600" s="213"/>
      <c r="H1600" s="213"/>
    </row>
    <row r="1601">
      <c r="B1601" s="21" t="s">
        <v>36</v>
      </c>
      <c r="C1601" s="35"/>
      <c r="D1601" s="64">
        <f>D1594+D1595+D1596</f>
        <v>0</v>
      </c>
      <c r="E1601" s="36"/>
      <c r="G1601" s="213"/>
      <c r="H1601" s="213"/>
    </row>
    <row r="1602">
      <c r="A1602" s="19"/>
      <c r="C1602" s="24"/>
      <c r="D1602" s="219"/>
      <c r="E1602" s="221"/>
    </row>
    <row r="1603">
      <c r="A1603" s="252" t="s">
        <v>251</v>
      </c>
      <c r="B1603" s="15" t="s">
        <v>10</v>
      </c>
      <c r="C1603" s="17" t="s">
        <v>12</v>
      </c>
      <c r="D1603" s="17" t="s">
        <v>14</v>
      </c>
      <c r="E1603" s="58" t="s">
        <v>15</v>
      </c>
      <c r="G1603" s="213"/>
      <c r="H1603" s="213"/>
    </row>
    <row r="1604">
      <c r="B1604" s="21" t="s">
        <v>17</v>
      </c>
      <c r="C1604" s="23" t="s">
        <v>182</v>
      </c>
      <c r="D1604" s="26">
        <v>0.0</v>
      </c>
      <c r="E1604" s="36"/>
      <c r="G1604" s="213"/>
      <c r="H1604" s="213"/>
    </row>
    <row r="1605">
      <c r="B1605" s="21" t="s">
        <v>25</v>
      </c>
      <c r="C1605" s="39" t="s">
        <v>252</v>
      </c>
      <c r="D1605" s="26">
        <v>0.0</v>
      </c>
      <c r="E1605" s="36"/>
      <c r="G1605" s="213"/>
      <c r="H1605" s="213"/>
    </row>
    <row r="1606">
      <c r="B1606" s="21" t="s">
        <v>27</v>
      </c>
      <c r="C1606" s="35"/>
      <c r="D1606" s="26">
        <v>0.0</v>
      </c>
      <c r="E1606" s="36"/>
      <c r="G1606" s="213"/>
      <c r="H1606" s="213"/>
    </row>
    <row r="1607">
      <c r="B1607" s="33" t="s">
        <v>28</v>
      </c>
      <c r="C1607" s="35"/>
      <c r="D1607" s="55"/>
      <c r="E1607" s="36"/>
      <c r="G1607" s="213"/>
      <c r="H1607" s="213"/>
    </row>
    <row r="1608">
      <c r="B1608" s="33" t="s">
        <v>30</v>
      </c>
      <c r="C1608" s="136" t="s">
        <v>253</v>
      </c>
      <c r="D1608" s="138"/>
      <c r="E1608" s="140" t="s">
        <v>247</v>
      </c>
      <c r="G1608" s="213"/>
      <c r="H1608" s="213"/>
    </row>
    <row r="1609">
      <c r="B1609" s="33" t="s">
        <v>32</v>
      </c>
      <c r="C1609" s="35"/>
      <c r="D1609" s="55"/>
      <c r="E1609" s="36"/>
      <c r="G1609" s="213"/>
      <c r="H1609" s="213"/>
    </row>
    <row r="1610">
      <c r="B1610" s="33" t="s">
        <v>34</v>
      </c>
      <c r="C1610" s="23" t="s">
        <v>255</v>
      </c>
      <c r="D1610" s="55"/>
      <c r="E1610" s="36"/>
      <c r="G1610" s="213"/>
      <c r="H1610" s="213"/>
    </row>
    <row r="1611">
      <c r="B1611" s="21" t="s">
        <v>36</v>
      </c>
      <c r="C1611" s="35"/>
      <c r="D1611" s="64">
        <f>D1604+D1605+D1606</f>
        <v>0</v>
      </c>
      <c r="E1611" s="36"/>
      <c r="G1611" s="213"/>
      <c r="H1611" s="213"/>
    </row>
    <row r="1612">
      <c r="A1612" s="19"/>
      <c r="C1612" s="24"/>
      <c r="D1612" s="219"/>
      <c r="E1612" s="221"/>
    </row>
    <row r="1613">
      <c r="A1613" s="252" t="s">
        <v>257</v>
      </c>
      <c r="B1613" s="15" t="s">
        <v>10</v>
      </c>
      <c r="C1613" s="17" t="s">
        <v>12</v>
      </c>
      <c r="D1613" s="17" t="s">
        <v>14</v>
      </c>
      <c r="E1613" s="58" t="s">
        <v>15</v>
      </c>
      <c r="G1613" s="213"/>
      <c r="H1613" s="213"/>
    </row>
    <row r="1614">
      <c r="B1614" s="21" t="s">
        <v>17</v>
      </c>
      <c r="C1614" s="23" t="s">
        <v>182</v>
      </c>
      <c r="D1614" s="26">
        <v>0.0</v>
      </c>
      <c r="E1614" s="36"/>
      <c r="G1614" s="213"/>
      <c r="H1614" s="213"/>
    </row>
    <row r="1615">
      <c r="B1615" s="21" t="s">
        <v>25</v>
      </c>
      <c r="C1615" s="39" t="s">
        <v>259</v>
      </c>
      <c r="D1615" s="26">
        <v>0.0</v>
      </c>
      <c r="E1615" s="36"/>
      <c r="G1615" s="213"/>
      <c r="H1615" s="213"/>
    </row>
    <row r="1616">
      <c r="B1616" s="21" t="s">
        <v>27</v>
      </c>
      <c r="C1616" s="35"/>
      <c r="D1616" s="26">
        <v>0.0</v>
      </c>
      <c r="E1616" s="36"/>
      <c r="G1616" s="213"/>
      <c r="H1616" s="213"/>
    </row>
    <row r="1617">
      <c r="B1617" s="33" t="s">
        <v>28</v>
      </c>
      <c r="C1617" s="23" t="s">
        <v>62</v>
      </c>
      <c r="D1617" s="55"/>
      <c r="E1617" s="36"/>
      <c r="G1617" s="213"/>
      <c r="H1617" s="213"/>
    </row>
    <row r="1618">
      <c r="B1618" s="33" t="s">
        <v>30</v>
      </c>
      <c r="C1618" s="136" t="s">
        <v>253</v>
      </c>
      <c r="D1618" s="138"/>
      <c r="E1618" s="140" t="s">
        <v>247</v>
      </c>
      <c r="G1618" s="213"/>
      <c r="H1618" s="213"/>
    </row>
    <row r="1619">
      <c r="B1619" s="33" t="s">
        <v>32</v>
      </c>
      <c r="C1619" s="79" t="s">
        <v>260</v>
      </c>
      <c r="D1619" s="55"/>
      <c r="E1619" s="39" t="s">
        <v>261</v>
      </c>
      <c r="G1619" s="213"/>
      <c r="H1619" s="213"/>
    </row>
    <row r="1620">
      <c r="B1620" s="33" t="s">
        <v>34</v>
      </c>
      <c r="C1620" s="23" t="s">
        <v>262</v>
      </c>
      <c r="D1620" s="55"/>
      <c r="E1620" s="36"/>
      <c r="G1620" s="213"/>
      <c r="H1620" s="213"/>
    </row>
    <row r="1621">
      <c r="B1621" s="21" t="s">
        <v>36</v>
      </c>
      <c r="C1621" s="35"/>
      <c r="D1621" s="64">
        <f>D1614+D1615+D1616</f>
        <v>0</v>
      </c>
      <c r="E1621" s="36"/>
      <c r="G1621" s="213"/>
      <c r="H1621" s="213"/>
    </row>
    <row r="1622">
      <c r="A1622" s="19"/>
      <c r="C1622" s="24"/>
      <c r="D1622" s="219"/>
      <c r="E1622" s="221"/>
    </row>
    <row r="1623">
      <c r="A1623" s="5" t="s">
        <v>1207</v>
      </c>
      <c r="B1623" s="85">
        <f>D1632+D1642+D1652</f>
        <v>1</v>
      </c>
      <c r="C1623" s="10"/>
      <c r="D1623" s="10"/>
      <c r="E1623" s="13"/>
    </row>
    <row r="1624">
      <c r="A1624" s="14" t="s">
        <v>1208</v>
      </c>
      <c r="B1624" s="15" t="s">
        <v>10</v>
      </c>
      <c r="C1624" s="17" t="s">
        <v>12</v>
      </c>
      <c r="D1624" s="17" t="s">
        <v>14</v>
      </c>
      <c r="E1624" s="234" t="s">
        <v>15</v>
      </c>
      <c r="F1624" s="4"/>
    </row>
    <row r="1625">
      <c r="A1625" s="19"/>
      <c r="B1625" s="21" t="s">
        <v>17</v>
      </c>
      <c r="C1625" s="23" t="s">
        <v>1209</v>
      </c>
      <c r="D1625" s="238">
        <v>0.0</v>
      </c>
      <c r="E1625" s="239"/>
    </row>
    <row r="1626">
      <c r="A1626" s="19"/>
      <c r="B1626" s="21" t="s">
        <v>25</v>
      </c>
      <c r="C1626" s="30" t="s">
        <v>1210</v>
      </c>
      <c r="D1626" s="238">
        <v>0.0</v>
      </c>
      <c r="E1626" s="239"/>
    </row>
    <row r="1627">
      <c r="A1627" s="19"/>
      <c r="B1627" s="21" t="s">
        <v>27</v>
      </c>
      <c r="C1627" s="35"/>
      <c r="D1627" s="238">
        <v>0.0</v>
      </c>
      <c r="E1627" s="239"/>
    </row>
    <row r="1628">
      <c r="A1628" s="19"/>
      <c r="B1628" s="33" t="s">
        <v>28</v>
      </c>
      <c r="C1628" s="23" t="s">
        <v>62</v>
      </c>
      <c r="D1628" s="241"/>
      <c r="E1628" s="239"/>
    </row>
    <row r="1629">
      <c r="A1629" s="19"/>
      <c r="B1629" s="33" t="s">
        <v>30</v>
      </c>
      <c r="C1629" s="23" t="s">
        <v>62</v>
      </c>
      <c r="D1629" s="241"/>
      <c r="E1629" s="239"/>
    </row>
    <row r="1630">
      <c r="A1630" s="19"/>
      <c r="B1630" s="33" t="s">
        <v>32</v>
      </c>
      <c r="C1630" s="23" t="s">
        <v>1211</v>
      </c>
      <c r="D1630" s="241"/>
      <c r="E1630" s="39" t="s">
        <v>55</v>
      </c>
    </row>
    <row r="1631">
      <c r="A1631" s="19"/>
      <c r="B1631" s="33" t="s">
        <v>34</v>
      </c>
      <c r="C1631" s="23" t="s">
        <v>62</v>
      </c>
      <c r="D1631" s="241"/>
      <c r="E1631" s="242"/>
    </row>
    <row r="1632">
      <c r="A1632" s="19"/>
      <c r="B1632" s="21" t="s">
        <v>36</v>
      </c>
      <c r="C1632" s="35"/>
      <c r="D1632" s="244">
        <f>D1625+D1626+D1627</f>
        <v>0</v>
      </c>
      <c r="E1632" s="239"/>
    </row>
    <row r="1633">
      <c r="A1633" s="19"/>
      <c r="C1633" s="24"/>
      <c r="E1633" s="3"/>
    </row>
    <row r="1634">
      <c r="A1634" s="14" t="s">
        <v>1212</v>
      </c>
      <c r="B1634" s="15" t="s">
        <v>10</v>
      </c>
      <c r="C1634" s="17" t="s">
        <v>12</v>
      </c>
      <c r="D1634" s="17" t="s">
        <v>14</v>
      </c>
      <c r="E1634" s="92" t="s">
        <v>15</v>
      </c>
      <c r="F1634" s="4"/>
    </row>
    <row r="1635">
      <c r="A1635" s="19"/>
      <c r="B1635" s="21" t="s">
        <v>17</v>
      </c>
      <c r="C1635" s="79" t="s">
        <v>1214</v>
      </c>
      <c r="D1635" s="101">
        <v>1.0</v>
      </c>
      <c r="E1635" s="540" t="s">
        <v>1215</v>
      </c>
      <c r="F1635" s="466"/>
    </row>
    <row r="1636">
      <c r="A1636" s="19"/>
      <c r="B1636" s="21" t="s">
        <v>25</v>
      </c>
      <c r="C1636" s="30" t="s">
        <v>1210</v>
      </c>
      <c r="D1636" s="26">
        <v>0.0</v>
      </c>
      <c r="E1636" s="36"/>
    </row>
    <row r="1637">
      <c r="A1637" s="19"/>
      <c r="B1637" s="21" t="s">
        <v>27</v>
      </c>
      <c r="C1637" s="35"/>
      <c r="D1637" s="542">
        <v>0.0</v>
      </c>
      <c r="E1637" s="36"/>
    </row>
    <row r="1638">
      <c r="A1638" s="19"/>
      <c r="B1638" s="33" t="s">
        <v>28</v>
      </c>
      <c r="C1638" s="35"/>
      <c r="D1638" s="544"/>
      <c r="E1638" s="36"/>
    </row>
    <row r="1639">
      <c r="A1639" s="19"/>
      <c r="B1639" s="33" t="s">
        <v>30</v>
      </c>
      <c r="C1639" s="35"/>
      <c r="D1639" s="525"/>
      <c r="E1639" s="36"/>
    </row>
    <row r="1640">
      <c r="A1640" s="19"/>
      <c r="B1640" s="33" t="s">
        <v>32</v>
      </c>
      <c r="C1640" s="23" t="s">
        <v>1216</v>
      </c>
      <c r="D1640" s="55"/>
      <c r="E1640" s="39" t="s">
        <v>55</v>
      </c>
    </row>
    <row r="1641">
      <c r="A1641" s="19"/>
      <c r="B1641" s="33" t="s">
        <v>34</v>
      </c>
      <c r="C1641" s="35"/>
      <c r="D1641" s="55"/>
      <c r="E1641" s="39"/>
    </row>
    <row r="1642">
      <c r="A1642" s="19"/>
      <c r="B1642" s="21" t="s">
        <v>36</v>
      </c>
      <c r="C1642" s="35"/>
      <c r="D1642" s="64">
        <f>D1635+D1636+D1637</f>
        <v>1</v>
      </c>
      <c r="E1642" s="36"/>
    </row>
    <row r="1643">
      <c r="A1643" s="19"/>
      <c r="C1643" s="24"/>
      <c r="E1643" s="3"/>
    </row>
    <row r="1644">
      <c r="A1644" s="14" t="s">
        <v>1217</v>
      </c>
      <c r="B1644" s="15" t="s">
        <v>10</v>
      </c>
      <c r="C1644" s="17" t="s">
        <v>12</v>
      </c>
      <c r="D1644" s="17" t="s">
        <v>14</v>
      </c>
      <c r="E1644" s="92" t="s">
        <v>15</v>
      </c>
      <c r="F1644" s="4" t="s">
        <v>448</v>
      </c>
    </row>
    <row r="1645">
      <c r="A1645" s="19"/>
      <c r="B1645" s="21" t="s">
        <v>17</v>
      </c>
      <c r="C1645" s="23" t="s">
        <v>1218</v>
      </c>
      <c r="D1645" s="26">
        <v>0.0</v>
      </c>
      <c r="E1645" s="230" t="s">
        <v>1219</v>
      </c>
    </row>
    <row r="1646">
      <c r="A1646" s="19"/>
      <c r="B1646" s="21" t="s">
        <v>25</v>
      </c>
      <c r="C1646" s="30" t="s">
        <v>1210</v>
      </c>
      <c r="D1646" s="26">
        <v>0.0</v>
      </c>
      <c r="E1646" s="36"/>
    </row>
    <row r="1647">
      <c r="A1647" s="19"/>
      <c r="B1647" s="21" t="s">
        <v>27</v>
      </c>
      <c r="C1647" s="35"/>
      <c r="D1647" s="26">
        <v>0.0</v>
      </c>
      <c r="E1647" s="36"/>
    </row>
    <row r="1648">
      <c r="A1648" s="19"/>
      <c r="B1648" s="33" t="s">
        <v>28</v>
      </c>
      <c r="C1648" s="35"/>
      <c r="D1648" s="55"/>
      <c r="E1648" s="36"/>
    </row>
    <row r="1649">
      <c r="A1649" s="19"/>
      <c r="B1649" s="33" t="s">
        <v>30</v>
      </c>
      <c r="C1649" s="35"/>
      <c r="D1649" s="55"/>
      <c r="E1649" s="36"/>
    </row>
    <row r="1650">
      <c r="A1650" s="19"/>
      <c r="B1650" s="33" t="s">
        <v>32</v>
      </c>
      <c r="C1650" s="23" t="s">
        <v>226</v>
      </c>
      <c r="D1650" s="55"/>
      <c r="E1650" s="39"/>
    </row>
    <row r="1651">
      <c r="A1651" s="19"/>
      <c r="B1651" s="33" t="s">
        <v>34</v>
      </c>
      <c r="C1651" s="35"/>
      <c r="D1651" s="55"/>
      <c r="E1651" s="39"/>
    </row>
    <row r="1652">
      <c r="A1652" s="19"/>
      <c r="B1652" s="21" t="s">
        <v>36</v>
      </c>
      <c r="C1652" s="35"/>
      <c r="D1652" s="64">
        <f>D1645+D1646+D1647</f>
        <v>0</v>
      </c>
      <c r="E1652" s="36"/>
    </row>
    <row r="1653">
      <c r="A1653" s="19"/>
      <c r="C1653" s="24"/>
      <c r="E1653" s="3"/>
    </row>
    <row r="1654">
      <c r="A1654" s="278" t="s">
        <v>1220</v>
      </c>
      <c r="B1654" s="15" t="s">
        <v>10</v>
      </c>
      <c r="C1654" s="17" t="s">
        <v>12</v>
      </c>
      <c r="D1654" s="17" t="s">
        <v>14</v>
      </c>
      <c r="E1654" s="58" t="s">
        <v>15</v>
      </c>
      <c r="G1654" s="213"/>
      <c r="H1654" s="213"/>
    </row>
    <row r="1655">
      <c r="A1655" s="4" t="s">
        <v>66</v>
      </c>
      <c r="B1655" s="21" t="s">
        <v>17</v>
      </c>
      <c r="C1655" s="547" t="s">
        <v>1221</v>
      </c>
      <c r="D1655" s="26">
        <v>0.0</v>
      </c>
      <c r="E1655" s="473" t="s">
        <v>1222</v>
      </c>
      <c r="G1655" s="213"/>
      <c r="H1655" s="213"/>
    </row>
    <row r="1656">
      <c r="B1656" s="21" t="s">
        <v>25</v>
      </c>
      <c r="C1656" s="39" t="s">
        <v>1223</v>
      </c>
      <c r="D1656" s="26">
        <v>0.0</v>
      </c>
      <c r="E1656" s="23" t="s">
        <v>1224</v>
      </c>
      <c r="G1656" s="213"/>
      <c r="H1656" s="213"/>
    </row>
    <row r="1657">
      <c r="B1657" s="21" t="s">
        <v>27</v>
      </c>
      <c r="C1657" s="35"/>
      <c r="D1657" s="26">
        <v>0.0</v>
      </c>
      <c r="E1657" s="39" t="s">
        <v>1225</v>
      </c>
      <c r="G1657" s="213"/>
      <c r="H1657" s="213"/>
    </row>
    <row r="1658">
      <c r="B1658" s="33" t="s">
        <v>28</v>
      </c>
      <c r="C1658" s="23" t="s">
        <v>873</v>
      </c>
      <c r="D1658" s="55"/>
      <c r="E1658" s="36"/>
      <c r="G1658" s="213"/>
      <c r="H1658" s="213"/>
    </row>
    <row r="1659">
      <c r="B1659" s="33" t="s">
        <v>30</v>
      </c>
      <c r="C1659" s="23" t="s">
        <v>62</v>
      </c>
      <c r="D1659" s="61"/>
      <c r="E1659" s="36"/>
      <c r="G1659" s="213"/>
      <c r="H1659" s="213"/>
    </row>
    <row r="1660">
      <c r="B1660" s="33" t="s">
        <v>32</v>
      </c>
      <c r="C1660" s="23" t="s">
        <v>1226</v>
      </c>
      <c r="D1660" s="55"/>
      <c r="E1660" s="36"/>
      <c r="G1660" s="213"/>
      <c r="H1660" s="213"/>
    </row>
    <row r="1661">
      <c r="B1661" s="33" t="s">
        <v>34</v>
      </c>
      <c r="C1661" s="23" t="s">
        <v>1228</v>
      </c>
      <c r="D1661" s="55"/>
      <c r="E1661" s="39" t="s">
        <v>1229</v>
      </c>
      <c r="G1661" s="213"/>
      <c r="H1661" s="213"/>
    </row>
    <row r="1662">
      <c r="B1662" s="21" t="s">
        <v>36</v>
      </c>
      <c r="C1662" s="35"/>
      <c r="D1662" s="64">
        <f>D1655+D1656+D1657</f>
        <v>0</v>
      </c>
      <c r="E1662" s="36"/>
      <c r="G1662" s="213"/>
      <c r="H1662" s="213"/>
    </row>
    <row r="1663">
      <c r="A1663" s="19"/>
      <c r="C1663" s="24"/>
      <c r="E1663" s="3"/>
    </row>
    <row r="1664">
      <c r="A1664" s="252" t="s">
        <v>1230</v>
      </c>
      <c r="B1664" s="15" t="s">
        <v>10</v>
      </c>
      <c r="C1664" s="17" t="s">
        <v>12</v>
      </c>
      <c r="D1664" s="17" t="s">
        <v>14</v>
      </c>
      <c r="E1664" s="58" t="s">
        <v>15</v>
      </c>
      <c r="G1664" s="213"/>
      <c r="H1664" s="213"/>
    </row>
    <row r="1665">
      <c r="B1665" s="21" t="s">
        <v>17</v>
      </c>
      <c r="C1665" s="547" t="s">
        <v>1232</v>
      </c>
      <c r="D1665" s="26">
        <v>0.0</v>
      </c>
      <c r="E1665" s="36"/>
      <c r="G1665" s="213"/>
      <c r="H1665" s="213"/>
    </row>
    <row r="1666">
      <c r="B1666" s="21" t="s">
        <v>25</v>
      </c>
      <c r="C1666" s="39" t="s">
        <v>1233</v>
      </c>
      <c r="D1666" s="26">
        <v>0.0</v>
      </c>
      <c r="E1666" s="23" t="s">
        <v>1234</v>
      </c>
      <c r="G1666" s="213"/>
      <c r="H1666" s="213"/>
    </row>
    <row r="1667">
      <c r="B1667" s="21" t="s">
        <v>27</v>
      </c>
      <c r="C1667" s="35"/>
      <c r="D1667" s="26">
        <v>0.0</v>
      </c>
      <c r="E1667" s="36"/>
      <c r="G1667" s="213"/>
      <c r="H1667" s="213"/>
    </row>
    <row r="1668">
      <c r="B1668" s="33" t="s">
        <v>28</v>
      </c>
      <c r="C1668" s="23" t="s">
        <v>62</v>
      </c>
      <c r="D1668" s="55"/>
      <c r="E1668" s="36"/>
      <c r="G1668" s="213"/>
      <c r="H1668" s="213"/>
    </row>
    <row r="1669">
      <c r="B1669" s="33" t="s">
        <v>30</v>
      </c>
      <c r="C1669" s="23" t="s">
        <v>62</v>
      </c>
      <c r="D1669" s="61"/>
      <c r="E1669" s="36"/>
      <c r="G1669" s="213"/>
      <c r="H1669" s="213"/>
    </row>
    <row r="1670">
      <c r="B1670" s="33" t="s">
        <v>32</v>
      </c>
      <c r="C1670" s="23" t="s">
        <v>632</v>
      </c>
      <c r="D1670" s="55"/>
      <c r="E1670" s="36"/>
      <c r="G1670" s="213"/>
      <c r="H1670" s="213"/>
    </row>
    <row r="1671">
      <c r="B1671" s="33" t="s">
        <v>34</v>
      </c>
      <c r="C1671" s="23" t="s">
        <v>1235</v>
      </c>
      <c r="D1671" s="55"/>
      <c r="E1671" s="39" t="s">
        <v>1229</v>
      </c>
      <c r="G1671" s="213"/>
      <c r="H1671" s="213"/>
    </row>
    <row r="1672">
      <c r="B1672" s="21" t="s">
        <v>36</v>
      </c>
      <c r="C1672" s="35"/>
      <c r="D1672" s="64">
        <f>D1665+D1666+D1667</f>
        <v>0</v>
      </c>
      <c r="E1672" s="36"/>
      <c r="G1672" s="213"/>
      <c r="H1672" s="213"/>
    </row>
    <row r="1673">
      <c r="A1673" s="19"/>
      <c r="C1673" s="24"/>
      <c r="E1673" s="3"/>
    </row>
    <row r="1674">
      <c r="A1674" s="278" t="s">
        <v>1236</v>
      </c>
      <c r="B1674" s="15" t="s">
        <v>10</v>
      </c>
      <c r="C1674" s="17" t="s">
        <v>12</v>
      </c>
      <c r="D1674" s="17" t="s">
        <v>14</v>
      </c>
      <c r="E1674" s="58" t="s">
        <v>15</v>
      </c>
      <c r="G1674" s="213"/>
      <c r="H1674" s="213"/>
    </row>
    <row r="1675">
      <c r="A1675" s="4" t="s">
        <v>66</v>
      </c>
      <c r="B1675" s="21" t="s">
        <v>17</v>
      </c>
      <c r="C1675" s="23" t="s">
        <v>1237</v>
      </c>
      <c r="D1675" s="26">
        <v>1.0</v>
      </c>
      <c r="E1675" s="39" t="s">
        <v>1238</v>
      </c>
      <c r="G1675" s="213"/>
      <c r="H1675" s="213"/>
    </row>
    <row r="1676">
      <c r="B1676" s="21" t="s">
        <v>25</v>
      </c>
      <c r="C1676" s="39" t="s">
        <v>1239</v>
      </c>
      <c r="D1676" s="26">
        <v>0.0</v>
      </c>
      <c r="E1676" s="30" t="s">
        <v>1210</v>
      </c>
      <c r="G1676" s="213"/>
      <c r="H1676" s="213"/>
    </row>
    <row r="1677">
      <c r="B1677" s="21" t="s">
        <v>27</v>
      </c>
      <c r="C1677" s="35"/>
      <c r="D1677" s="26">
        <v>0.0</v>
      </c>
      <c r="E1677" s="36"/>
      <c r="G1677" s="213"/>
      <c r="H1677" s="213"/>
    </row>
    <row r="1678">
      <c r="B1678" s="33" t="s">
        <v>28</v>
      </c>
      <c r="C1678" s="23" t="s">
        <v>62</v>
      </c>
      <c r="D1678" s="55"/>
      <c r="E1678" s="36"/>
      <c r="G1678" s="213"/>
      <c r="H1678" s="213"/>
    </row>
    <row r="1679">
      <c r="B1679" s="33" t="s">
        <v>30</v>
      </c>
      <c r="C1679" s="23" t="s">
        <v>1240</v>
      </c>
      <c r="D1679" s="61"/>
      <c r="E1679" s="39" t="s">
        <v>1241</v>
      </c>
      <c r="G1679" s="213"/>
      <c r="H1679" s="213"/>
    </row>
    <row r="1680">
      <c r="B1680" s="33" t="s">
        <v>32</v>
      </c>
      <c r="C1680" s="23" t="s">
        <v>632</v>
      </c>
      <c r="D1680" s="55"/>
      <c r="E1680" s="36"/>
      <c r="G1680" s="213"/>
      <c r="H1680" s="213"/>
    </row>
    <row r="1681">
      <c r="B1681" s="33" t="s">
        <v>34</v>
      </c>
      <c r="C1681" s="23" t="s">
        <v>62</v>
      </c>
      <c r="D1681" s="55"/>
      <c r="E1681" s="36"/>
      <c r="G1681" s="213"/>
      <c r="H1681" s="213"/>
    </row>
    <row r="1682">
      <c r="B1682" s="21" t="s">
        <v>36</v>
      </c>
      <c r="C1682" s="35"/>
      <c r="D1682" s="64">
        <f>D1675+D1676+D1677</f>
        <v>1</v>
      </c>
      <c r="E1682" s="36"/>
      <c r="G1682" s="213"/>
      <c r="H1682" s="213"/>
    </row>
    <row r="1683">
      <c r="A1683" s="19"/>
      <c r="C1683" s="24"/>
      <c r="E1683" s="3"/>
    </row>
    <row r="1684">
      <c r="A1684" s="252" t="s">
        <v>1242</v>
      </c>
      <c r="B1684" s="15" t="s">
        <v>10</v>
      </c>
      <c r="C1684" s="17" t="s">
        <v>12</v>
      </c>
      <c r="D1684" s="17" t="s">
        <v>14</v>
      </c>
      <c r="E1684" s="58" t="s">
        <v>15</v>
      </c>
      <c r="G1684" s="213"/>
      <c r="H1684" s="213"/>
    </row>
    <row r="1685">
      <c r="B1685" s="21" t="s">
        <v>17</v>
      </c>
      <c r="C1685" s="23" t="s">
        <v>1209</v>
      </c>
      <c r="D1685" s="26">
        <v>0.0</v>
      </c>
      <c r="E1685" s="39" t="s">
        <v>1243</v>
      </c>
      <c r="G1685" s="213"/>
      <c r="H1685" s="213"/>
    </row>
    <row r="1686">
      <c r="B1686" s="21" t="s">
        <v>25</v>
      </c>
      <c r="C1686" s="30" t="s">
        <v>1210</v>
      </c>
      <c r="D1686" s="26">
        <v>0.0</v>
      </c>
      <c r="E1686" s="36"/>
      <c r="G1686" s="213"/>
      <c r="H1686" s="213"/>
    </row>
    <row r="1687">
      <c r="B1687" s="21" t="s">
        <v>27</v>
      </c>
      <c r="C1687" s="35"/>
      <c r="D1687" s="26">
        <v>0.0</v>
      </c>
      <c r="E1687" s="36"/>
      <c r="G1687" s="213"/>
      <c r="H1687" s="213"/>
    </row>
    <row r="1688">
      <c r="B1688" s="33" t="s">
        <v>28</v>
      </c>
      <c r="C1688" s="23" t="s">
        <v>62</v>
      </c>
      <c r="D1688" s="55"/>
      <c r="E1688" s="36"/>
      <c r="G1688" s="213"/>
      <c r="H1688" s="213"/>
    </row>
    <row r="1689">
      <c r="B1689" s="33" t="s">
        <v>30</v>
      </c>
      <c r="C1689" s="23" t="s">
        <v>62</v>
      </c>
      <c r="D1689" s="61"/>
      <c r="E1689" s="36"/>
      <c r="G1689" s="213"/>
      <c r="H1689" s="213"/>
    </row>
    <row r="1690">
      <c r="B1690" s="33" t="s">
        <v>32</v>
      </c>
      <c r="C1690" s="23" t="s">
        <v>226</v>
      </c>
      <c r="D1690" s="55"/>
      <c r="E1690" s="36"/>
      <c r="G1690" s="213"/>
      <c r="H1690" s="213"/>
    </row>
    <row r="1691">
      <c r="B1691" s="33" t="s">
        <v>34</v>
      </c>
      <c r="C1691" s="23" t="s">
        <v>62</v>
      </c>
      <c r="D1691" s="55"/>
      <c r="E1691" s="36"/>
      <c r="G1691" s="213"/>
      <c r="H1691" s="213"/>
    </row>
    <row r="1692">
      <c r="B1692" s="21" t="s">
        <v>36</v>
      </c>
      <c r="C1692" s="35"/>
      <c r="D1692" s="64">
        <f>D1685+D1686+D1687</f>
        <v>0</v>
      </c>
      <c r="E1692" s="36"/>
      <c r="G1692" s="213"/>
      <c r="H1692" s="213"/>
    </row>
    <row r="1693">
      <c r="A1693" s="19"/>
      <c r="C1693" s="24"/>
      <c r="E1693" s="3"/>
    </row>
    <row r="1694">
      <c r="A1694" s="252" t="s">
        <v>1244</v>
      </c>
      <c r="B1694" s="15" t="s">
        <v>10</v>
      </c>
      <c r="C1694" s="17" t="s">
        <v>12</v>
      </c>
      <c r="D1694" s="17" t="s">
        <v>14</v>
      </c>
      <c r="E1694" s="58" t="s">
        <v>15</v>
      </c>
      <c r="G1694" s="213"/>
      <c r="H1694" s="213"/>
    </row>
    <row r="1695">
      <c r="B1695" s="21" t="s">
        <v>17</v>
      </c>
      <c r="C1695" s="23" t="s">
        <v>1209</v>
      </c>
      <c r="D1695" s="26">
        <v>0.0</v>
      </c>
      <c r="E1695" s="39" t="s">
        <v>1245</v>
      </c>
      <c r="G1695" s="213"/>
      <c r="H1695" s="213"/>
    </row>
    <row r="1696">
      <c r="B1696" s="21" t="s">
        <v>25</v>
      </c>
      <c r="C1696" s="30" t="s">
        <v>1210</v>
      </c>
      <c r="D1696" s="26">
        <v>0.0</v>
      </c>
      <c r="E1696" s="36"/>
      <c r="G1696" s="213"/>
      <c r="H1696" s="213"/>
    </row>
    <row r="1697">
      <c r="B1697" s="21" t="s">
        <v>27</v>
      </c>
      <c r="C1697" s="35"/>
      <c r="D1697" s="26">
        <v>0.0</v>
      </c>
      <c r="E1697" s="36"/>
      <c r="G1697" s="213"/>
      <c r="H1697" s="213"/>
    </row>
    <row r="1698">
      <c r="B1698" s="33" t="s">
        <v>28</v>
      </c>
      <c r="C1698" s="23" t="s">
        <v>62</v>
      </c>
      <c r="D1698" s="55"/>
      <c r="E1698" s="36"/>
      <c r="G1698" s="213"/>
      <c r="H1698" s="213"/>
    </row>
    <row r="1699">
      <c r="B1699" s="33" t="s">
        <v>30</v>
      </c>
      <c r="C1699" s="23" t="s">
        <v>62</v>
      </c>
      <c r="D1699" s="61"/>
      <c r="E1699" s="36"/>
      <c r="G1699" s="213"/>
      <c r="H1699" s="213"/>
    </row>
    <row r="1700">
      <c r="B1700" s="33" t="s">
        <v>32</v>
      </c>
      <c r="C1700" s="23" t="s">
        <v>226</v>
      </c>
      <c r="D1700" s="55"/>
      <c r="E1700" s="36"/>
      <c r="G1700" s="213"/>
      <c r="H1700" s="213"/>
    </row>
    <row r="1701">
      <c r="B1701" s="33" t="s">
        <v>34</v>
      </c>
      <c r="C1701" s="23" t="s">
        <v>62</v>
      </c>
      <c r="D1701" s="55"/>
      <c r="E1701" s="36"/>
      <c r="G1701" s="213"/>
      <c r="H1701" s="213"/>
    </row>
    <row r="1702">
      <c r="B1702" s="21" t="s">
        <v>36</v>
      </c>
      <c r="C1702" s="35"/>
      <c r="D1702" s="64">
        <f>D1695+D1696+D1697</f>
        <v>0</v>
      </c>
      <c r="E1702" s="36"/>
      <c r="G1702" s="213"/>
      <c r="H1702" s="213"/>
    </row>
    <row r="1703">
      <c r="A1703" s="19"/>
      <c r="C1703" s="24"/>
      <c r="E1703" s="3"/>
    </row>
    <row r="1704">
      <c r="A1704" s="252" t="s">
        <v>1246</v>
      </c>
      <c r="B1704" s="15" t="s">
        <v>10</v>
      </c>
      <c r="C1704" s="17" t="s">
        <v>12</v>
      </c>
      <c r="D1704" s="17" t="s">
        <v>14</v>
      </c>
      <c r="E1704" s="58" t="s">
        <v>15</v>
      </c>
      <c r="G1704" s="213"/>
      <c r="H1704" s="213"/>
    </row>
    <row r="1705">
      <c r="B1705" s="21" t="s">
        <v>17</v>
      </c>
      <c r="C1705" s="23" t="s">
        <v>1209</v>
      </c>
      <c r="D1705" s="26">
        <v>0.0</v>
      </c>
      <c r="E1705" s="39" t="s">
        <v>1247</v>
      </c>
      <c r="G1705" s="213"/>
      <c r="H1705" s="213"/>
    </row>
    <row r="1706">
      <c r="B1706" s="21" t="s">
        <v>25</v>
      </c>
      <c r="C1706" s="30" t="s">
        <v>1248</v>
      </c>
      <c r="D1706" s="26">
        <v>0.0</v>
      </c>
      <c r="E1706" s="36"/>
      <c r="G1706" s="213"/>
      <c r="H1706" s="213"/>
    </row>
    <row r="1707">
      <c r="B1707" s="21" t="s">
        <v>27</v>
      </c>
      <c r="C1707" s="35"/>
      <c r="D1707" s="26">
        <v>0.0</v>
      </c>
      <c r="E1707" s="36"/>
      <c r="G1707" s="213"/>
      <c r="H1707" s="213"/>
    </row>
    <row r="1708">
      <c r="B1708" s="33" t="s">
        <v>28</v>
      </c>
      <c r="C1708" s="23" t="s">
        <v>62</v>
      </c>
      <c r="D1708" s="55"/>
      <c r="E1708" s="36"/>
      <c r="G1708" s="213"/>
      <c r="H1708" s="213"/>
    </row>
    <row r="1709">
      <c r="B1709" s="33" t="s">
        <v>30</v>
      </c>
      <c r="C1709" s="23" t="s">
        <v>62</v>
      </c>
      <c r="D1709" s="61"/>
      <c r="E1709" s="36"/>
      <c r="G1709" s="213"/>
      <c r="H1709" s="213"/>
    </row>
    <row r="1710">
      <c r="B1710" s="33" t="s">
        <v>32</v>
      </c>
      <c r="C1710" s="23" t="s">
        <v>1249</v>
      </c>
      <c r="D1710" s="55"/>
      <c r="E1710" s="39" t="s">
        <v>1250</v>
      </c>
      <c r="G1710" s="213"/>
      <c r="H1710" s="213"/>
    </row>
    <row r="1711">
      <c r="B1711" s="33" t="s">
        <v>34</v>
      </c>
      <c r="C1711" s="23" t="s">
        <v>62</v>
      </c>
      <c r="D1711" s="55"/>
      <c r="E1711" s="36"/>
      <c r="G1711" s="213"/>
      <c r="H1711" s="213"/>
    </row>
    <row r="1712">
      <c r="B1712" s="21" t="s">
        <v>36</v>
      </c>
      <c r="C1712" s="35"/>
      <c r="D1712" s="64">
        <f>D1705+D1706+D1707</f>
        <v>0</v>
      </c>
      <c r="E1712" s="36"/>
      <c r="G1712" s="213"/>
      <c r="H1712" s="213"/>
    </row>
    <row r="1713">
      <c r="A1713" s="19"/>
      <c r="C1713" s="24"/>
      <c r="E1713" s="3"/>
    </row>
    <row r="1714">
      <c r="A1714" s="5" t="s">
        <v>1251</v>
      </c>
      <c r="B1714" s="85" t="str">
        <f>D1733+#REF!+D1743</f>
        <v>#REF!</v>
      </c>
      <c r="C1714" s="10"/>
      <c r="D1714" s="10"/>
      <c r="E1714" s="13"/>
    </row>
    <row r="1715">
      <c r="A1715" s="270" t="s">
        <v>1252</v>
      </c>
      <c r="B1715" s="15" t="s">
        <v>10</v>
      </c>
      <c r="C1715" s="17" t="s">
        <v>12</v>
      </c>
      <c r="D1715" s="17" t="s">
        <v>14</v>
      </c>
      <c r="E1715" s="92" t="s">
        <v>15</v>
      </c>
      <c r="F1715" s="4"/>
    </row>
    <row r="1716">
      <c r="A1716" s="6"/>
      <c r="B1716" s="21" t="s">
        <v>17</v>
      </c>
      <c r="C1716" s="23" t="s">
        <v>1253</v>
      </c>
      <c r="D1716" s="556">
        <v>1.0</v>
      </c>
      <c r="E1716" s="557" t="s">
        <v>1254</v>
      </c>
      <c r="F1716" s="4"/>
    </row>
    <row r="1717">
      <c r="A1717" s="19"/>
      <c r="B1717" s="21" t="s">
        <v>25</v>
      </c>
      <c r="C1717" s="30" t="s">
        <v>1255</v>
      </c>
      <c r="D1717" s="31">
        <v>1.0</v>
      </c>
      <c r="E1717" s="39" t="s">
        <v>1256</v>
      </c>
    </row>
    <row r="1718">
      <c r="A1718" s="19"/>
      <c r="B1718" s="21" t="s">
        <v>27</v>
      </c>
      <c r="C1718" s="35"/>
      <c r="D1718" s="31">
        <v>1.0</v>
      </c>
      <c r="E1718" s="36"/>
    </row>
    <row r="1719">
      <c r="A1719" s="19"/>
      <c r="B1719" s="33" t="s">
        <v>28</v>
      </c>
      <c r="C1719" s="35"/>
      <c r="D1719" s="558"/>
      <c r="E1719" s="36"/>
    </row>
    <row r="1720">
      <c r="A1720" s="19"/>
      <c r="B1720" s="33" t="s">
        <v>30</v>
      </c>
      <c r="C1720" s="23" t="s">
        <v>1257</v>
      </c>
      <c r="D1720" s="559" t="s">
        <v>59</v>
      </c>
      <c r="E1720" s="36"/>
    </row>
    <row r="1721">
      <c r="A1721" s="19"/>
      <c r="B1721" s="33" t="s">
        <v>32</v>
      </c>
      <c r="C1721" s="23" t="s">
        <v>1258</v>
      </c>
      <c r="D1721" s="559" t="s">
        <v>59</v>
      </c>
      <c r="E1721" s="39" t="s">
        <v>55</v>
      </c>
    </row>
    <row r="1722">
      <c r="A1722" s="1"/>
      <c r="B1722" s="33" t="s">
        <v>34</v>
      </c>
      <c r="C1722" s="23" t="s">
        <v>1259</v>
      </c>
      <c r="D1722" s="559" t="s">
        <v>59</v>
      </c>
      <c r="E1722" s="560" t="s">
        <v>1260</v>
      </c>
    </row>
    <row r="1723">
      <c r="A1723" s="19"/>
      <c r="B1723" s="21" t="s">
        <v>36</v>
      </c>
      <c r="C1723" s="35"/>
      <c r="D1723" s="42">
        <f>D1716+D1717+D1718</f>
        <v>3</v>
      </c>
      <c r="E1723" s="36"/>
    </row>
    <row r="1724">
      <c r="A1724" s="252"/>
      <c r="B1724" s="209"/>
      <c r="C1724" s="210"/>
      <c r="D1724" s="210"/>
      <c r="E1724" s="210"/>
      <c r="F1724" s="213"/>
      <c r="G1724" s="213"/>
      <c r="H1724" s="213"/>
      <c r="I1724" s="213"/>
      <c r="J1724" s="213"/>
      <c r="K1724" s="213"/>
      <c r="L1724" s="213"/>
      <c r="M1724" s="213"/>
      <c r="N1724" s="213"/>
      <c r="O1724" s="213"/>
      <c r="P1724" s="213"/>
      <c r="Q1724" s="213"/>
      <c r="R1724" s="213"/>
      <c r="S1724" s="213"/>
      <c r="T1724" s="213"/>
      <c r="U1724" s="213"/>
      <c r="V1724" s="213"/>
      <c r="W1724" s="213"/>
      <c r="X1724" s="213"/>
      <c r="Y1724" s="213"/>
      <c r="Z1724" s="213"/>
    </row>
    <row r="1725">
      <c r="A1725" s="270" t="s">
        <v>1261</v>
      </c>
      <c r="B1725" s="15" t="s">
        <v>10</v>
      </c>
      <c r="C1725" s="17" t="s">
        <v>12</v>
      </c>
      <c r="D1725" s="17" t="s">
        <v>14</v>
      </c>
      <c r="E1725" s="17" t="s">
        <v>15</v>
      </c>
    </row>
    <row r="1726">
      <c r="A1726" s="24"/>
      <c r="B1726" s="21" t="s">
        <v>17</v>
      </c>
      <c r="C1726" s="30" t="s">
        <v>49</v>
      </c>
      <c r="D1726" s="26">
        <v>0.0</v>
      </c>
      <c r="E1726" s="39"/>
    </row>
    <row r="1727">
      <c r="A1727" s="24"/>
      <c r="B1727" s="21" t="s">
        <v>25</v>
      </c>
      <c r="C1727" s="30" t="s">
        <v>1262</v>
      </c>
      <c r="D1727" s="31">
        <v>1.0</v>
      </c>
      <c r="E1727" s="32" t="s">
        <v>43</v>
      </c>
    </row>
    <row r="1728">
      <c r="A1728" s="19"/>
      <c r="B1728" s="21" t="s">
        <v>27</v>
      </c>
      <c r="C1728" s="35"/>
      <c r="D1728" s="31">
        <v>1.0</v>
      </c>
      <c r="E1728" s="36"/>
    </row>
    <row r="1729">
      <c r="A1729" s="19"/>
      <c r="B1729" s="33" t="s">
        <v>28</v>
      </c>
      <c r="C1729" s="23" t="s">
        <v>1263</v>
      </c>
      <c r="D1729" s="558"/>
      <c r="E1729" s="32" t="s">
        <v>1264</v>
      </c>
    </row>
    <row r="1730">
      <c r="A1730" s="19"/>
      <c r="B1730" s="33" t="s">
        <v>30</v>
      </c>
      <c r="C1730" s="23" t="s">
        <v>1265</v>
      </c>
      <c r="D1730" s="558"/>
      <c r="E1730" s="36"/>
    </row>
    <row r="1731">
      <c r="A1731" s="19"/>
      <c r="B1731" s="33" t="s">
        <v>32</v>
      </c>
      <c r="C1731" s="23" t="s">
        <v>54</v>
      </c>
      <c r="D1731" s="558"/>
      <c r="E1731" s="39" t="s">
        <v>55</v>
      </c>
    </row>
    <row r="1732">
      <c r="A1732" s="1"/>
      <c r="B1732" s="33" t="s">
        <v>34</v>
      </c>
      <c r="C1732" s="248" t="s">
        <v>57</v>
      </c>
      <c r="D1732" s="558"/>
      <c r="E1732" s="36"/>
    </row>
    <row r="1733">
      <c r="A1733" s="19"/>
      <c r="B1733" s="21" t="s">
        <v>36</v>
      </c>
      <c r="C1733" s="35"/>
      <c r="D1733" s="42">
        <f>D1726+D1727+D1728</f>
        <v>2</v>
      </c>
      <c r="E1733" s="36"/>
    </row>
    <row r="1734">
      <c r="A1734" s="19"/>
      <c r="C1734" s="24"/>
      <c r="E1734" s="3"/>
    </row>
    <row r="1735">
      <c r="A1735" s="278" t="s">
        <v>1266</v>
      </c>
      <c r="B1735" s="15" t="s">
        <v>10</v>
      </c>
      <c r="C1735" s="17" t="s">
        <v>12</v>
      </c>
      <c r="D1735" s="17" t="s">
        <v>14</v>
      </c>
      <c r="E1735" s="92" t="s">
        <v>15</v>
      </c>
      <c r="F1735" s="4" t="s">
        <v>448</v>
      </c>
    </row>
    <row r="1736">
      <c r="A1736" s="19"/>
      <c r="B1736" s="21" t="s">
        <v>17</v>
      </c>
      <c r="C1736" s="79" t="s">
        <v>1267</v>
      </c>
      <c r="D1736" s="561">
        <v>1.0</v>
      </c>
      <c r="E1736" s="540" t="s">
        <v>1268</v>
      </c>
      <c r="F1736" s="295"/>
    </row>
    <row r="1737">
      <c r="A1737" s="1"/>
      <c r="B1737" s="21" t="s">
        <v>25</v>
      </c>
      <c r="C1737" s="30" t="s">
        <v>1269</v>
      </c>
      <c r="D1737" s="31">
        <v>1.0</v>
      </c>
      <c r="E1737" s="39" t="s">
        <v>1270</v>
      </c>
    </row>
    <row r="1738">
      <c r="A1738" s="19"/>
      <c r="B1738" s="21" t="s">
        <v>27</v>
      </c>
      <c r="C1738" s="35"/>
      <c r="D1738" s="31">
        <v>1.0</v>
      </c>
      <c r="E1738" s="36"/>
    </row>
    <row r="1739">
      <c r="A1739" s="19"/>
      <c r="B1739" s="33" t="s">
        <v>28</v>
      </c>
      <c r="C1739" s="35"/>
      <c r="D1739" s="558"/>
      <c r="E1739" s="36"/>
    </row>
    <row r="1740">
      <c r="A1740" s="19"/>
      <c r="B1740" s="33" t="s">
        <v>30</v>
      </c>
      <c r="C1740" s="136" t="s">
        <v>1271</v>
      </c>
      <c r="D1740" s="558"/>
      <c r="E1740" s="562" t="s">
        <v>1272</v>
      </c>
    </row>
    <row r="1741">
      <c r="A1741" s="19"/>
      <c r="B1741" s="33" t="s">
        <v>32</v>
      </c>
      <c r="C1741" s="23" t="s">
        <v>1273</v>
      </c>
      <c r="D1741" s="558"/>
      <c r="E1741" s="39" t="s">
        <v>55</v>
      </c>
    </row>
    <row r="1742">
      <c r="A1742" s="19"/>
      <c r="B1742" s="33" t="s">
        <v>34</v>
      </c>
      <c r="C1742" s="23" t="s">
        <v>1274</v>
      </c>
      <c r="D1742" s="558"/>
      <c r="E1742" s="230" t="s">
        <v>1275</v>
      </c>
    </row>
    <row r="1743">
      <c r="A1743" s="19"/>
      <c r="B1743" s="21" t="s">
        <v>36</v>
      </c>
      <c r="C1743" s="35"/>
      <c r="D1743" s="64">
        <f>D1736+D1737+D1738</f>
        <v>3</v>
      </c>
      <c r="E1743" s="36"/>
    </row>
    <row r="1744">
      <c r="A1744" s="19"/>
      <c r="C1744" s="24"/>
      <c r="E1744" s="3"/>
    </row>
    <row r="1745">
      <c r="A1745" s="252" t="s">
        <v>1276</v>
      </c>
      <c r="B1745" s="15" t="s">
        <v>10</v>
      </c>
      <c r="C1745" s="17" t="s">
        <v>12</v>
      </c>
      <c r="D1745" s="17" t="s">
        <v>14</v>
      </c>
      <c r="E1745" s="58" t="s">
        <v>15</v>
      </c>
      <c r="G1745" s="213"/>
      <c r="H1745" s="213"/>
    </row>
    <row r="1746">
      <c r="A1746" s="4" t="s">
        <v>66</v>
      </c>
      <c r="B1746" s="21" t="s">
        <v>17</v>
      </c>
      <c r="C1746" s="23" t="s">
        <v>1277</v>
      </c>
      <c r="D1746" s="26">
        <v>2.0</v>
      </c>
      <c r="E1746" s="28" t="s">
        <v>1278</v>
      </c>
      <c r="G1746" s="213"/>
      <c r="H1746" s="213"/>
    </row>
    <row r="1747">
      <c r="B1747" s="21" t="s">
        <v>25</v>
      </c>
      <c r="C1747" s="39" t="s">
        <v>1279</v>
      </c>
      <c r="D1747" s="26">
        <v>1.0</v>
      </c>
      <c r="E1747" s="39" t="s">
        <v>1280</v>
      </c>
      <c r="G1747" s="213"/>
      <c r="H1747" s="213"/>
    </row>
    <row r="1748">
      <c r="B1748" s="21" t="s">
        <v>27</v>
      </c>
      <c r="C1748" s="23"/>
      <c r="D1748" s="26">
        <v>0.0</v>
      </c>
      <c r="E1748" s="36"/>
      <c r="G1748" s="213"/>
      <c r="H1748" s="213"/>
    </row>
    <row r="1749">
      <c r="B1749" s="33" t="s">
        <v>28</v>
      </c>
      <c r="C1749" s="23" t="s">
        <v>62</v>
      </c>
      <c r="D1749" s="55"/>
      <c r="E1749" s="36"/>
      <c r="G1749" s="213"/>
      <c r="H1749" s="213"/>
    </row>
    <row r="1750">
      <c r="B1750" s="33" t="s">
        <v>30</v>
      </c>
      <c r="C1750" s="23" t="s">
        <v>1281</v>
      </c>
      <c r="D1750" s="61"/>
      <c r="E1750" s="36"/>
      <c r="G1750" s="213"/>
      <c r="H1750" s="213"/>
    </row>
    <row r="1751">
      <c r="B1751" s="33" t="s">
        <v>32</v>
      </c>
      <c r="C1751" s="23" t="s">
        <v>1282</v>
      </c>
      <c r="D1751" s="55"/>
      <c r="E1751" s="39" t="s">
        <v>55</v>
      </c>
      <c r="G1751" s="213"/>
      <c r="H1751" s="213"/>
    </row>
    <row r="1752">
      <c r="B1752" s="33" t="s">
        <v>34</v>
      </c>
      <c r="C1752" s="23" t="s">
        <v>62</v>
      </c>
      <c r="D1752" s="55"/>
      <c r="E1752" s="36"/>
      <c r="G1752" s="213"/>
      <c r="H1752" s="213"/>
    </row>
    <row r="1753">
      <c r="B1753" s="21" t="s">
        <v>36</v>
      </c>
      <c r="C1753" s="35"/>
      <c r="D1753" s="64">
        <f>D1746+D1747+D1748</f>
        <v>3</v>
      </c>
      <c r="E1753" s="36"/>
      <c r="G1753" s="213"/>
      <c r="H1753" s="213"/>
    </row>
    <row r="1754">
      <c r="A1754" s="19"/>
      <c r="C1754" s="24"/>
      <c r="E1754" s="3"/>
    </row>
    <row r="1755">
      <c r="A1755" s="5" t="s">
        <v>1283</v>
      </c>
      <c r="B1755" s="334">
        <f>D1764+D1774+D1784</f>
        <v>2</v>
      </c>
      <c r="C1755" s="10"/>
      <c r="D1755" s="10"/>
      <c r="E1755" s="13"/>
    </row>
    <row r="1756">
      <c r="A1756" s="252" t="s">
        <v>1284</v>
      </c>
      <c r="B1756" s="15" t="s">
        <v>10</v>
      </c>
      <c r="C1756" s="17" t="s">
        <v>12</v>
      </c>
      <c r="D1756" s="447" t="s">
        <v>14</v>
      </c>
      <c r="E1756" s="92" t="s">
        <v>15</v>
      </c>
      <c r="F1756" s="4"/>
    </row>
    <row r="1757">
      <c r="A1757" s="24"/>
      <c r="B1757" s="21" t="s">
        <v>17</v>
      </c>
      <c r="C1757" s="79" t="s">
        <v>1285</v>
      </c>
      <c r="D1757" s="561">
        <v>2.0</v>
      </c>
      <c r="E1757" s="557" t="s">
        <v>1286</v>
      </c>
      <c r="F1757" s="295"/>
    </row>
    <row r="1758">
      <c r="A1758" s="22"/>
      <c r="B1758" s="21" t="s">
        <v>25</v>
      </c>
      <c r="C1758" s="30" t="s">
        <v>1287</v>
      </c>
      <c r="D1758" s="31">
        <v>0.0</v>
      </c>
      <c r="E1758" s="28" t="s">
        <v>1288</v>
      </c>
    </row>
    <row r="1759">
      <c r="A1759" s="19"/>
      <c r="B1759" s="21" t="s">
        <v>27</v>
      </c>
      <c r="C1759" s="35"/>
      <c r="D1759" s="31">
        <v>0.0</v>
      </c>
      <c r="E1759" s="30" t="s">
        <v>1289</v>
      </c>
    </row>
    <row r="1760">
      <c r="A1760" s="19"/>
      <c r="B1760" s="33" t="s">
        <v>28</v>
      </c>
      <c r="C1760" s="23"/>
      <c r="D1760" s="558"/>
      <c r="E1760" s="45"/>
    </row>
    <row r="1761">
      <c r="A1761" s="19"/>
      <c r="B1761" s="33" t="s">
        <v>30</v>
      </c>
      <c r="C1761" s="23"/>
      <c r="D1761" s="558"/>
      <c r="E1761" s="45"/>
    </row>
    <row r="1762">
      <c r="A1762" s="19"/>
      <c r="B1762" s="33" t="s">
        <v>32</v>
      </c>
      <c r="C1762" s="23"/>
      <c r="D1762" s="558"/>
      <c r="E1762" s="45"/>
    </row>
    <row r="1763">
      <c r="A1763" s="19"/>
      <c r="B1763" s="33" t="s">
        <v>34</v>
      </c>
      <c r="C1763" s="35"/>
      <c r="D1763" s="558"/>
      <c r="E1763" s="39"/>
    </row>
    <row r="1764">
      <c r="A1764" s="19"/>
      <c r="B1764" s="21" t="s">
        <v>36</v>
      </c>
      <c r="C1764" s="35"/>
      <c r="D1764" s="42">
        <f>D1759+D1758+D1757</f>
        <v>2</v>
      </c>
      <c r="E1764" s="77" t="s">
        <v>1290</v>
      </c>
    </row>
    <row r="1765">
      <c r="A1765" s="19"/>
      <c r="C1765" s="24"/>
      <c r="E1765" s="3"/>
    </row>
    <row r="1766">
      <c r="A1766" s="270" t="s">
        <v>1291</v>
      </c>
      <c r="B1766" s="15" t="s">
        <v>10</v>
      </c>
      <c r="C1766" s="17" t="s">
        <v>12</v>
      </c>
      <c r="D1766" s="17" t="s">
        <v>14</v>
      </c>
      <c r="E1766" s="92" t="s">
        <v>15</v>
      </c>
      <c r="F1766" s="4"/>
    </row>
    <row r="1767">
      <c r="A1767" s="24"/>
      <c r="B1767" s="21" t="s">
        <v>17</v>
      </c>
      <c r="C1767" s="23" t="s">
        <v>1209</v>
      </c>
      <c r="D1767" s="26">
        <v>0.0</v>
      </c>
      <c r="E1767" s="36"/>
    </row>
    <row r="1768">
      <c r="A1768" s="19"/>
      <c r="B1768" s="21" t="s">
        <v>25</v>
      </c>
      <c r="C1768" s="30" t="s">
        <v>1248</v>
      </c>
      <c r="D1768" s="26">
        <v>0.0</v>
      </c>
      <c r="E1768" s="36"/>
    </row>
    <row r="1769">
      <c r="A1769" s="19"/>
      <c r="B1769" s="21" t="s">
        <v>27</v>
      </c>
      <c r="C1769" s="35"/>
      <c r="D1769" s="26">
        <v>0.0</v>
      </c>
      <c r="E1769" s="36"/>
    </row>
    <row r="1770">
      <c r="A1770" s="19"/>
      <c r="B1770" s="33" t="s">
        <v>28</v>
      </c>
      <c r="C1770" s="35"/>
      <c r="D1770" s="55"/>
      <c r="E1770" s="36"/>
    </row>
    <row r="1771">
      <c r="A1771" s="19"/>
      <c r="B1771" s="33" t="s">
        <v>30</v>
      </c>
      <c r="C1771" s="35"/>
      <c r="D1771" s="55"/>
      <c r="E1771" s="36"/>
    </row>
    <row r="1772">
      <c r="A1772" s="19"/>
      <c r="B1772" s="33" t="s">
        <v>32</v>
      </c>
      <c r="C1772" s="23" t="s">
        <v>1292</v>
      </c>
      <c r="D1772" s="55"/>
      <c r="E1772" s="39" t="s">
        <v>55</v>
      </c>
    </row>
    <row r="1773">
      <c r="A1773" s="19"/>
      <c r="B1773" s="33" t="s">
        <v>34</v>
      </c>
      <c r="C1773" s="35"/>
      <c r="D1773" s="55"/>
      <c r="E1773" s="39"/>
    </row>
    <row r="1774">
      <c r="A1774" s="19"/>
      <c r="B1774" s="21" t="s">
        <v>36</v>
      </c>
      <c r="C1774" s="35"/>
      <c r="D1774" s="64">
        <f>D1767+D1768+D1769</f>
        <v>0</v>
      </c>
      <c r="E1774" s="36"/>
    </row>
    <row r="1775">
      <c r="A1775" s="19"/>
      <c r="C1775" s="24"/>
      <c r="E1775" s="3"/>
    </row>
    <row r="1776">
      <c r="A1776" s="270" t="s">
        <v>1293</v>
      </c>
      <c r="B1776" s="15" t="s">
        <v>10</v>
      </c>
      <c r="C1776" s="17" t="s">
        <v>12</v>
      </c>
      <c r="D1776" s="17" t="s">
        <v>14</v>
      </c>
      <c r="E1776" s="92" t="s">
        <v>15</v>
      </c>
      <c r="F1776" s="4"/>
    </row>
    <row r="1777">
      <c r="A1777" s="19"/>
      <c r="B1777" s="21" t="s">
        <v>17</v>
      </c>
      <c r="C1777" s="23" t="s">
        <v>1209</v>
      </c>
      <c r="D1777" s="26">
        <v>0.0</v>
      </c>
      <c r="E1777" s="36"/>
    </row>
    <row r="1778">
      <c r="A1778" s="19"/>
      <c r="B1778" s="21" t="s">
        <v>25</v>
      </c>
      <c r="C1778" s="30" t="s">
        <v>1248</v>
      </c>
      <c r="D1778" s="26">
        <v>0.0</v>
      </c>
      <c r="E1778" s="36"/>
    </row>
    <row r="1779">
      <c r="A1779" s="19"/>
      <c r="B1779" s="21" t="s">
        <v>27</v>
      </c>
      <c r="C1779" s="35"/>
      <c r="D1779" s="26">
        <v>0.0</v>
      </c>
      <c r="E1779" s="36"/>
    </row>
    <row r="1780">
      <c r="A1780" s="19"/>
      <c r="B1780" s="33" t="s">
        <v>28</v>
      </c>
      <c r="C1780" s="35"/>
      <c r="D1780" s="55"/>
      <c r="E1780" s="36"/>
    </row>
    <row r="1781">
      <c r="A1781" s="19"/>
      <c r="B1781" s="33" t="s">
        <v>30</v>
      </c>
      <c r="C1781" s="35"/>
      <c r="D1781" s="55"/>
      <c r="E1781" s="36"/>
    </row>
    <row r="1782">
      <c r="A1782" s="19"/>
      <c r="B1782" s="33" t="s">
        <v>32</v>
      </c>
      <c r="C1782" s="35"/>
      <c r="D1782" s="55"/>
      <c r="E1782" s="36"/>
    </row>
    <row r="1783">
      <c r="A1783" s="19"/>
      <c r="B1783" s="33" t="s">
        <v>34</v>
      </c>
      <c r="C1783" s="23" t="s">
        <v>1294</v>
      </c>
      <c r="D1783" s="55"/>
      <c r="E1783" s="39"/>
    </row>
    <row r="1784">
      <c r="A1784" s="19"/>
      <c r="B1784" s="21" t="s">
        <v>36</v>
      </c>
      <c r="C1784" s="35"/>
      <c r="D1784" s="64">
        <f>D1777+D1778+D1779</f>
        <v>0</v>
      </c>
      <c r="E1784" s="36"/>
    </row>
    <row r="1785">
      <c r="A1785" s="19"/>
      <c r="C1785" s="24"/>
      <c r="E1785" s="3"/>
    </row>
    <row r="1786">
      <c r="A1786" s="5" t="s">
        <v>1295</v>
      </c>
      <c r="B1786" s="85">
        <f>D1795+D1805+D1815</f>
        <v>1</v>
      </c>
      <c r="C1786" s="10"/>
      <c r="D1786" s="10"/>
      <c r="E1786" s="13"/>
    </row>
    <row r="1787">
      <c r="A1787" s="270" t="s">
        <v>1296</v>
      </c>
      <c r="B1787" s="15" t="s">
        <v>10</v>
      </c>
      <c r="C1787" s="17" t="s">
        <v>12</v>
      </c>
      <c r="D1787" s="17" t="s">
        <v>14</v>
      </c>
      <c r="E1787" s="92" t="s">
        <v>15</v>
      </c>
      <c r="F1787" s="4"/>
    </row>
    <row r="1788">
      <c r="A1788" s="24"/>
      <c r="B1788" s="21" t="s">
        <v>17</v>
      </c>
      <c r="C1788" s="23" t="s">
        <v>1209</v>
      </c>
      <c r="D1788" s="26">
        <v>0.0</v>
      </c>
      <c r="E1788" s="36"/>
    </row>
    <row r="1789">
      <c r="A1789" s="24"/>
      <c r="B1789" s="21" t="s">
        <v>25</v>
      </c>
      <c r="C1789" s="30" t="s">
        <v>1248</v>
      </c>
      <c r="D1789" s="26">
        <v>0.0</v>
      </c>
      <c r="E1789" s="36"/>
    </row>
    <row r="1790">
      <c r="A1790" s="19"/>
      <c r="B1790" s="21" t="s">
        <v>27</v>
      </c>
      <c r="C1790" s="35"/>
      <c r="D1790" s="26">
        <v>1.0</v>
      </c>
      <c r="E1790" s="563"/>
    </row>
    <row r="1791">
      <c r="A1791" s="19"/>
      <c r="B1791" s="33" t="s">
        <v>28</v>
      </c>
      <c r="C1791" s="35"/>
      <c r="D1791" s="55"/>
      <c r="E1791" s="563"/>
    </row>
    <row r="1792">
      <c r="A1792" s="19"/>
      <c r="B1792" s="33" t="s">
        <v>30</v>
      </c>
      <c r="C1792" s="35"/>
      <c r="D1792" s="55"/>
      <c r="E1792" s="563"/>
    </row>
    <row r="1793">
      <c r="A1793" s="19"/>
      <c r="B1793" s="33" t="s">
        <v>32</v>
      </c>
      <c r="C1793" s="23" t="s">
        <v>1297</v>
      </c>
      <c r="D1793" s="55"/>
      <c r="E1793" s="136" t="s">
        <v>1298</v>
      </c>
    </row>
    <row r="1794">
      <c r="A1794" s="19"/>
      <c r="B1794" s="33" t="s">
        <v>34</v>
      </c>
      <c r="C1794" s="23" t="s">
        <v>1299</v>
      </c>
      <c r="D1794" s="55"/>
      <c r="E1794" s="136" t="s">
        <v>1300</v>
      </c>
    </row>
    <row r="1795">
      <c r="A1795" s="19"/>
      <c r="B1795" s="21" t="s">
        <v>36</v>
      </c>
      <c r="C1795" s="35"/>
      <c r="D1795" s="64">
        <f>D1788+D1789+D1790</f>
        <v>1</v>
      </c>
      <c r="E1795" s="36"/>
    </row>
    <row r="1796">
      <c r="A1796" s="19"/>
      <c r="C1796" s="24"/>
      <c r="E1796" s="3"/>
    </row>
    <row r="1797">
      <c r="A1797" s="270" t="s">
        <v>1301</v>
      </c>
      <c r="B1797" s="15" t="s">
        <v>10</v>
      </c>
      <c r="C1797" s="17" t="s">
        <v>12</v>
      </c>
      <c r="D1797" s="17" t="s">
        <v>14</v>
      </c>
      <c r="E1797" s="92" t="s">
        <v>15</v>
      </c>
      <c r="F1797" s="4"/>
    </row>
    <row r="1798">
      <c r="A1798" s="24"/>
      <c r="B1798" s="21" t="s">
        <v>17</v>
      </c>
      <c r="C1798" s="23" t="s">
        <v>1209</v>
      </c>
      <c r="D1798" s="26">
        <v>0.0</v>
      </c>
      <c r="E1798" s="36"/>
    </row>
    <row r="1799">
      <c r="A1799" s="19"/>
      <c r="B1799" s="21" t="s">
        <v>25</v>
      </c>
      <c r="C1799" s="30" t="s">
        <v>1248</v>
      </c>
      <c r="D1799" s="26">
        <v>0.0</v>
      </c>
      <c r="E1799" s="36"/>
    </row>
    <row r="1800">
      <c r="A1800" s="19"/>
      <c r="B1800" s="21" t="s">
        <v>27</v>
      </c>
      <c r="C1800" s="35"/>
      <c r="D1800" s="31">
        <v>0.0</v>
      </c>
      <c r="E1800" s="36"/>
    </row>
    <row r="1801">
      <c r="A1801" s="19"/>
      <c r="B1801" s="33" t="s">
        <v>28</v>
      </c>
      <c r="C1801" s="35"/>
      <c r="D1801" s="558"/>
      <c r="E1801" s="36"/>
    </row>
    <row r="1802">
      <c r="A1802" s="19"/>
      <c r="B1802" s="33" t="s">
        <v>30</v>
      </c>
      <c r="C1802" s="35"/>
      <c r="D1802" s="558"/>
      <c r="E1802" s="36"/>
    </row>
    <row r="1803">
      <c r="A1803" s="19"/>
      <c r="B1803" s="33" t="s">
        <v>32</v>
      </c>
      <c r="C1803" s="23" t="s">
        <v>1302</v>
      </c>
      <c r="D1803" s="558"/>
      <c r="E1803" s="39" t="s">
        <v>55</v>
      </c>
    </row>
    <row r="1804">
      <c r="A1804" s="19"/>
      <c r="B1804" s="33" t="s">
        <v>34</v>
      </c>
      <c r="C1804" s="23" t="s">
        <v>1303</v>
      </c>
      <c r="D1804" s="558"/>
      <c r="E1804" s="39"/>
    </row>
    <row r="1805">
      <c r="A1805" s="19"/>
      <c r="B1805" s="21" t="s">
        <v>36</v>
      </c>
      <c r="C1805" s="35"/>
      <c r="D1805" s="42">
        <f>D1798+D1799+D1800</f>
        <v>0</v>
      </c>
      <c r="E1805" s="36"/>
    </row>
    <row r="1806">
      <c r="A1806" s="19"/>
      <c r="C1806" s="24"/>
      <c r="E1806" s="3"/>
    </row>
    <row r="1807">
      <c r="A1807" s="270" t="s">
        <v>1304</v>
      </c>
      <c r="B1807" s="15" t="s">
        <v>10</v>
      </c>
      <c r="C1807" s="17" t="s">
        <v>12</v>
      </c>
      <c r="D1807" s="17" t="s">
        <v>14</v>
      </c>
      <c r="E1807" s="92" t="s">
        <v>15</v>
      </c>
      <c r="F1807" s="4"/>
    </row>
    <row r="1808">
      <c r="A1808" s="19"/>
      <c r="B1808" s="21" t="s">
        <v>17</v>
      </c>
      <c r="C1808" s="23" t="s">
        <v>1209</v>
      </c>
      <c r="D1808" s="26">
        <v>0.0</v>
      </c>
      <c r="E1808" s="36"/>
    </row>
    <row r="1809">
      <c r="A1809" s="19"/>
      <c r="B1809" s="21" t="s">
        <v>25</v>
      </c>
      <c r="C1809" s="30" t="s">
        <v>1305</v>
      </c>
      <c r="D1809" s="26">
        <v>0.0</v>
      </c>
      <c r="E1809" s="36"/>
    </row>
    <row r="1810">
      <c r="A1810" s="19"/>
      <c r="B1810" s="21" t="s">
        <v>27</v>
      </c>
      <c r="C1810" s="35"/>
      <c r="D1810" s="26">
        <v>0.0</v>
      </c>
      <c r="E1810" s="36"/>
    </row>
    <row r="1811">
      <c r="A1811" s="19"/>
      <c r="B1811" s="33" t="s">
        <v>28</v>
      </c>
      <c r="C1811" s="35"/>
      <c r="D1811" s="55"/>
      <c r="E1811" s="36"/>
    </row>
    <row r="1812">
      <c r="A1812" s="19"/>
      <c r="B1812" s="33" t="s">
        <v>30</v>
      </c>
      <c r="C1812" s="35"/>
      <c r="D1812" s="55"/>
      <c r="E1812" s="36"/>
    </row>
    <row r="1813">
      <c r="A1813" s="19"/>
      <c r="B1813" s="33" t="s">
        <v>32</v>
      </c>
      <c r="C1813" s="23" t="s">
        <v>1306</v>
      </c>
      <c r="D1813" s="55"/>
      <c r="E1813" s="39" t="s">
        <v>55</v>
      </c>
    </row>
    <row r="1814">
      <c r="A1814" s="19"/>
      <c r="B1814" s="33" t="s">
        <v>34</v>
      </c>
      <c r="C1814" s="35"/>
      <c r="D1814" s="55"/>
      <c r="E1814" s="39"/>
    </row>
    <row r="1815">
      <c r="A1815" s="19"/>
      <c r="B1815" s="21" t="s">
        <v>36</v>
      </c>
      <c r="C1815" s="35"/>
      <c r="D1815" s="64">
        <f>D1808+D1809+D1810</f>
        <v>0</v>
      </c>
      <c r="E1815" s="36"/>
    </row>
    <row r="1816">
      <c r="A1816" s="19"/>
      <c r="C1816" s="24"/>
      <c r="E1816" s="3"/>
    </row>
    <row r="1817">
      <c r="A1817" s="278" t="s">
        <v>1307</v>
      </c>
      <c r="B1817" s="15" t="s">
        <v>10</v>
      </c>
      <c r="C1817" s="17" t="s">
        <v>12</v>
      </c>
      <c r="D1817" s="17" t="s">
        <v>14</v>
      </c>
      <c r="E1817" s="58" t="s">
        <v>15</v>
      </c>
      <c r="G1817" s="213"/>
      <c r="H1817" s="213"/>
    </row>
    <row r="1818">
      <c r="B1818" s="21" t="s">
        <v>17</v>
      </c>
      <c r="C1818" s="23" t="s">
        <v>1308</v>
      </c>
      <c r="D1818" s="26">
        <v>1.0</v>
      </c>
      <c r="E1818" s="39" t="s">
        <v>1309</v>
      </c>
      <c r="G1818" s="213"/>
      <c r="H1818" s="213"/>
    </row>
    <row r="1819">
      <c r="B1819" s="21" t="s">
        <v>25</v>
      </c>
      <c r="C1819" s="30" t="s">
        <v>1310</v>
      </c>
      <c r="D1819" s="26">
        <v>1.0</v>
      </c>
      <c r="E1819" s="68" t="s">
        <v>1309</v>
      </c>
      <c r="G1819" s="213"/>
      <c r="H1819" s="213"/>
    </row>
    <row r="1820">
      <c r="B1820" s="21" t="s">
        <v>27</v>
      </c>
      <c r="C1820" s="35"/>
      <c r="D1820" s="26">
        <v>0.0</v>
      </c>
      <c r="E1820" s="36"/>
      <c r="G1820" s="213"/>
      <c r="H1820" s="213"/>
    </row>
    <row r="1821">
      <c r="B1821" s="33" t="s">
        <v>28</v>
      </c>
      <c r="C1821" s="23" t="s">
        <v>62</v>
      </c>
      <c r="D1821" s="55"/>
      <c r="E1821" s="36"/>
      <c r="G1821" s="213"/>
      <c r="H1821" s="213"/>
    </row>
    <row r="1822">
      <c r="B1822" s="33" t="s">
        <v>30</v>
      </c>
      <c r="C1822" s="23" t="s">
        <v>62</v>
      </c>
      <c r="D1822" s="61"/>
      <c r="E1822" s="36"/>
      <c r="G1822" s="213"/>
      <c r="H1822" s="213"/>
    </row>
    <row r="1823">
      <c r="B1823" s="33" t="s">
        <v>32</v>
      </c>
      <c r="C1823" s="23" t="s">
        <v>62</v>
      </c>
      <c r="D1823" s="55"/>
      <c r="E1823" s="36"/>
      <c r="G1823" s="213"/>
      <c r="H1823" s="213"/>
    </row>
    <row r="1824">
      <c r="B1824" s="33" t="s">
        <v>34</v>
      </c>
      <c r="C1824" s="23" t="s">
        <v>62</v>
      </c>
      <c r="D1824" s="55"/>
      <c r="E1824" s="36"/>
      <c r="G1824" s="213"/>
      <c r="H1824" s="213"/>
    </row>
    <row r="1825">
      <c r="B1825" s="21" t="s">
        <v>36</v>
      </c>
      <c r="C1825" s="35"/>
      <c r="D1825" s="64">
        <f>D1818+D1819+D1820</f>
        <v>2</v>
      </c>
      <c r="E1825" s="36"/>
      <c r="G1825" s="213"/>
      <c r="H1825" s="213"/>
    </row>
    <row r="1826">
      <c r="A1826" s="19"/>
      <c r="C1826" s="24"/>
      <c r="E1826" s="3"/>
    </row>
    <row r="1827">
      <c r="A1827" s="5" t="s">
        <v>1311</v>
      </c>
      <c r="B1827" s="85">
        <f>D1836+D1846+D1856+D1866</f>
        <v>0</v>
      </c>
      <c r="C1827" s="10"/>
      <c r="D1827" s="10"/>
      <c r="E1827" s="13"/>
    </row>
    <row r="1828">
      <c r="A1828" s="270" t="s">
        <v>1312</v>
      </c>
      <c r="B1828" s="15" t="s">
        <v>10</v>
      </c>
      <c r="C1828" s="17" t="s">
        <v>12</v>
      </c>
      <c r="D1828" s="17" t="s">
        <v>14</v>
      </c>
      <c r="E1828" s="92" t="s">
        <v>15</v>
      </c>
      <c r="F1828" s="4"/>
    </row>
    <row r="1829">
      <c r="A1829" s="24"/>
      <c r="B1829" s="21" t="s">
        <v>17</v>
      </c>
      <c r="C1829" s="23" t="s">
        <v>1313</v>
      </c>
      <c r="D1829" s="31">
        <v>0.0</v>
      </c>
      <c r="E1829" s="23" t="s">
        <v>1314</v>
      </c>
      <c r="F1829" s="4"/>
    </row>
    <row r="1830">
      <c r="A1830" s="24"/>
      <c r="B1830" s="21" t="s">
        <v>25</v>
      </c>
      <c r="C1830" s="30" t="s">
        <v>1315</v>
      </c>
      <c r="D1830" s="31">
        <v>0.0</v>
      </c>
      <c r="E1830" s="36"/>
      <c r="F1830" s="4"/>
    </row>
    <row r="1831">
      <c r="A1831" s="19"/>
      <c r="B1831" s="21" t="s">
        <v>27</v>
      </c>
      <c r="C1831" s="35"/>
      <c r="D1831" s="556">
        <v>0.0</v>
      </c>
      <c r="E1831" s="36"/>
      <c r="F1831" s="4"/>
    </row>
    <row r="1832">
      <c r="A1832" s="19"/>
      <c r="B1832" s="33" t="s">
        <v>28</v>
      </c>
      <c r="C1832" s="35"/>
      <c r="D1832" s="558"/>
      <c r="E1832" s="36"/>
      <c r="F1832" s="4"/>
    </row>
    <row r="1833">
      <c r="A1833" s="19"/>
      <c r="B1833" s="33" t="s">
        <v>30</v>
      </c>
      <c r="C1833" s="35"/>
      <c r="D1833" s="558"/>
      <c r="E1833" s="36"/>
      <c r="F1833" s="4"/>
    </row>
    <row r="1834">
      <c r="A1834" s="19"/>
      <c r="B1834" s="33" t="s">
        <v>32</v>
      </c>
      <c r="C1834" s="23" t="s">
        <v>1316</v>
      </c>
      <c r="D1834" s="558"/>
      <c r="E1834" s="39" t="s">
        <v>55</v>
      </c>
      <c r="F1834" s="4"/>
    </row>
    <row r="1835">
      <c r="A1835" s="19"/>
      <c r="B1835" s="33" t="s">
        <v>34</v>
      </c>
      <c r="C1835" s="23" t="s">
        <v>1317</v>
      </c>
      <c r="D1835" s="558"/>
      <c r="E1835" s="23"/>
      <c r="F1835" s="4"/>
    </row>
    <row r="1836">
      <c r="A1836" s="19"/>
      <c r="B1836" s="21" t="s">
        <v>36</v>
      </c>
      <c r="C1836" s="35"/>
      <c r="D1836" s="42">
        <f>D1829+D1830+D1831</f>
        <v>0</v>
      </c>
      <c r="E1836" s="36"/>
      <c r="F1836" s="4"/>
    </row>
    <row r="1837">
      <c r="A1837" s="252"/>
      <c r="B1837" s="209"/>
      <c r="C1837" s="210"/>
      <c r="D1837" s="210"/>
      <c r="E1837" s="212"/>
      <c r="F1837" s="4"/>
    </row>
    <row r="1838">
      <c r="A1838" s="270" t="s">
        <v>1318</v>
      </c>
      <c r="B1838" s="15" t="s">
        <v>10</v>
      </c>
      <c r="C1838" s="17" t="s">
        <v>12</v>
      </c>
      <c r="D1838" s="17" t="s">
        <v>14</v>
      </c>
      <c r="E1838" s="92" t="s">
        <v>15</v>
      </c>
      <c r="F1838" s="4"/>
    </row>
    <row r="1839">
      <c r="A1839" s="24"/>
      <c r="B1839" s="21" t="s">
        <v>17</v>
      </c>
      <c r="C1839" s="23" t="s">
        <v>1319</v>
      </c>
      <c r="D1839" s="31">
        <v>0.0</v>
      </c>
      <c r="E1839" s="23" t="s">
        <v>1320</v>
      </c>
    </row>
    <row r="1840">
      <c r="A1840" s="24"/>
      <c r="B1840" s="21" t="s">
        <v>25</v>
      </c>
      <c r="C1840" s="30" t="s">
        <v>1315</v>
      </c>
      <c r="D1840" s="31">
        <v>0.0</v>
      </c>
      <c r="E1840" s="36"/>
    </row>
    <row r="1841">
      <c r="A1841" s="19"/>
      <c r="B1841" s="21" t="s">
        <v>27</v>
      </c>
      <c r="C1841" s="35"/>
      <c r="D1841" s="556">
        <v>0.0</v>
      </c>
      <c r="E1841" s="36"/>
    </row>
    <row r="1842">
      <c r="A1842" s="19"/>
      <c r="B1842" s="33" t="s">
        <v>28</v>
      </c>
      <c r="C1842" s="35"/>
      <c r="D1842" s="558"/>
      <c r="E1842" s="36"/>
    </row>
    <row r="1843">
      <c r="A1843" s="19"/>
      <c r="B1843" s="33" t="s">
        <v>30</v>
      </c>
      <c r="C1843" s="35"/>
      <c r="D1843" s="558"/>
      <c r="E1843" s="36"/>
    </row>
    <row r="1844">
      <c r="A1844" s="19"/>
      <c r="B1844" s="33" t="s">
        <v>32</v>
      </c>
      <c r="C1844" s="23" t="s">
        <v>1316</v>
      </c>
      <c r="D1844" s="558"/>
      <c r="E1844" s="39" t="s">
        <v>55</v>
      </c>
    </row>
    <row r="1845">
      <c r="A1845" s="19"/>
      <c r="B1845" s="33" t="s">
        <v>34</v>
      </c>
      <c r="C1845" s="23" t="s">
        <v>1321</v>
      </c>
      <c r="D1845" s="558"/>
      <c r="E1845" s="23"/>
    </row>
    <row r="1846">
      <c r="A1846" s="19"/>
      <c r="B1846" s="21" t="s">
        <v>36</v>
      </c>
      <c r="C1846" s="35"/>
      <c r="D1846" s="42">
        <f>D1839+D1840+D1841</f>
        <v>0</v>
      </c>
      <c r="E1846" s="36"/>
    </row>
    <row r="1847">
      <c r="A1847" s="19"/>
      <c r="C1847" s="24"/>
      <c r="E1847" s="3"/>
    </row>
    <row r="1848">
      <c r="A1848" s="270" t="s">
        <v>1322</v>
      </c>
      <c r="B1848" s="15" t="s">
        <v>10</v>
      </c>
      <c r="C1848" s="17" t="s">
        <v>12</v>
      </c>
      <c r="D1848" s="17" t="s">
        <v>14</v>
      </c>
      <c r="E1848" s="92" t="s">
        <v>15</v>
      </c>
      <c r="F1848" s="4"/>
    </row>
    <row r="1849">
      <c r="A1849" s="24"/>
      <c r="B1849" s="21" t="s">
        <v>17</v>
      </c>
      <c r="C1849" s="23" t="s">
        <v>1209</v>
      </c>
      <c r="D1849" s="26">
        <v>0.0</v>
      </c>
      <c r="E1849" s="36"/>
    </row>
    <row r="1850">
      <c r="A1850" s="19"/>
      <c r="B1850" s="21" t="s">
        <v>25</v>
      </c>
      <c r="C1850" s="30" t="s">
        <v>1323</v>
      </c>
      <c r="D1850" s="26">
        <v>0.0</v>
      </c>
      <c r="E1850" s="36"/>
    </row>
    <row r="1851">
      <c r="A1851" s="19"/>
      <c r="B1851" s="21" t="s">
        <v>27</v>
      </c>
      <c r="C1851" s="35"/>
      <c r="D1851" s="26">
        <v>0.0</v>
      </c>
      <c r="E1851" s="36"/>
    </row>
    <row r="1852">
      <c r="A1852" s="19"/>
      <c r="B1852" s="33" t="s">
        <v>28</v>
      </c>
      <c r="C1852" s="35"/>
      <c r="D1852" s="55"/>
      <c r="E1852" s="36"/>
    </row>
    <row r="1853">
      <c r="A1853" s="19"/>
      <c r="B1853" s="33" t="s">
        <v>30</v>
      </c>
      <c r="C1853" s="35"/>
      <c r="D1853" s="55"/>
      <c r="E1853" s="36"/>
    </row>
    <row r="1854">
      <c r="A1854" s="19"/>
      <c r="B1854" s="33" t="s">
        <v>32</v>
      </c>
      <c r="C1854" s="35"/>
      <c r="D1854" s="55"/>
      <c r="E1854" s="36"/>
    </row>
    <row r="1855">
      <c r="A1855" s="19"/>
      <c r="B1855" s="33" t="s">
        <v>34</v>
      </c>
      <c r="C1855" s="35"/>
      <c r="D1855" s="55"/>
      <c r="E1855" s="39"/>
    </row>
    <row r="1856">
      <c r="A1856" s="19"/>
      <c r="B1856" s="21" t="s">
        <v>36</v>
      </c>
      <c r="C1856" s="35"/>
      <c r="D1856" s="64">
        <f>D1849+D1850+D1851</f>
        <v>0</v>
      </c>
      <c r="E1856" s="36"/>
    </row>
    <row r="1857">
      <c r="A1857" s="19"/>
      <c r="C1857" s="24"/>
      <c r="E1857" s="3"/>
    </row>
    <row r="1858">
      <c r="A1858" s="270" t="s">
        <v>1324</v>
      </c>
      <c r="B1858" s="15" t="s">
        <v>10</v>
      </c>
      <c r="C1858" s="17" t="s">
        <v>12</v>
      </c>
      <c r="D1858" s="17" t="s">
        <v>14</v>
      </c>
      <c r="E1858" s="92" t="s">
        <v>15</v>
      </c>
      <c r="F1858" s="4"/>
    </row>
    <row r="1859">
      <c r="A1859" s="19"/>
      <c r="B1859" s="21" t="s">
        <v>17</v>
      </c>
      <c r="C1859" s="23" t="s">
        <v>1209</v>
      </c>
      <c r="D1859" s="26">
        <v>0.0</v>
      </c>
      <c r="E1859" s="36"/>
    </row>
    <row r="1860">
      <c r="A1860" s="19"/>
      <c r="B1860" s="21" t="s">
        <v>25</v>
      </c>
      <c r="C1860" s="30" t="s">
        <v>1325</v>
      </c>
      <c r="D1860" s="26">
        <v>0.0</v>
      </c>
      <c r="E1860" s="36"/>
    </row>
    <row r="1861">
      <c r="A1861" s="19"/>
      <c r="B1861" s="21" t="s">
        <v>27</v>
      </c>
      <c r="C1861" s="35"/>
      <c r="D1861" s="31">
        <v>0.0</v>
      </c>
      <c r="E1861" s="36"/>
    </row>
    <row r="1862">
      <c r="A1862" s="19"/>
      <c r="B1862" s="33" t="s">
        <v>28</v>
      </c>
      <c r="C1862" s="35"/>
      <c r="D1862" s="558"/>
      <c r="E1862" s="36"/>
    </row>
    <row r="1863">
      <c r="A1863" s="19"/>
      <c r="B1863" s="33" t="s">
        <v>30</v>
      </c>
      <c r="C1863" s="35"/>
      <c r="D1863" s="558"/>
      <c r="E1863" s="36"/>
    </row>
    <row r="1864">
      <c r="A1864" s="19"/>
      <c r="B1864" s="33" t="s">
        <v>32</v>
      </c>
      <c r="C1864" s="23" t="s">
        <v>1326</v>
      </c>
      <c r="D1864" s="558"/>
      <c r="E1864" s="39" t="s">
        <v>55</v>
      </c>
    </row>
    <row r="1865">
      <c r="A1865" s="19"/>
      <c r="B1865" s="33" t="s">
        <v>34</v>
      </c>
      <c r="C1865" s="23" t="s">
        <v>1327</v>
      </c>
      <c r="D1865" s="558"/>
      <c r="E1865" s="39"/>
    </row>
    <row r="1866">
      <c r="A1866" s="19"/>
      <c r="B1866" s="21" t="s">
        <v>36</v>
      </c>
      <c r="C1866" s="35"/>
      <c r="D1866" s="42">
        <f>D1859+D1860+D1861</f>
        <v>0</v>
      </c>
      <c r="E1866" s="36"/>
    </row>
    <row r="1867">
      <c r="A1867" s="19"/>
      <c r="C1867" s="24"/>
      <c r="E1867" s="3"/>
    </row>
    <row r="1868">
      <c r="A1868" s="297" t="s">
        <v>1328</v>
      </c>
      <c r="B1868" s="15" t="s">
        <v>10</v>
      </c>
      <c r="C1868" s="17" t="s">
        <v>12</v>
      </c>
      <c r="D1868" s="17" t="s">
        <v>14</v>
      </c>
      <c r="E1868" s="58" t="s">
        <v>15</v>
      </c>
      <c r="G1868" s="213"/>
      <c r="H1868" s="213"/>
    </row>
    <row r="1869">
      <c r="B1869" s="21" t="s">
        <v>17</v>
      </c>
      <c r="C1869" s="23" t="s">
        <v>1209</v>
      </c>
      <c r="D1869" s="26">
        <v>0.0</v>
      </c>
      <c r="E1869" s="36"/>
      <c r="G1869" s="213"/>
      <c r="H1869" s="213"/>
    </row>
    <row r="1870">
      <c r="B1870" s="21" t="s">
        <v>25</v>
      </c>
      <c r="C1870" s="39" t="s">
        <v>1329</v>
      </c>
      <c r="D1870" s="26">
        <v>0.0</v>
      </c>
      <c r="E1870" s="30" t="s">
        <v>1325</v>
      </c>
      <c r="G1870" s="213"/>
      <c r="H1870" s="213"/>
    </row>
    <row r="1871">
      <c r="B1871" s="21" t="s">
        <v>27</v>
      </c>
      <c r="C1871" s="35"/>
      <c r="D1871" s="26">
        <v>0.0</v>
      </c>
      <c r="E1871" s="36"/>
      <c r="G1871" s="213"/>
      <c r="H1871" s="213"/>
    </row>
    <row r="1872">
      <c r="B1872" s="33" t="s">
        <v>28</v>
      </c>
      <c r="C1872" s="23" t="s">
        <v>62</v>
      </c>
      <c r="D1872" s="55"/>
      <c r="E1872" s="36"/>
      <c r="G1872" s="213"/>
      <c r="H1872" s="213"/>
    </row>
    <row r="1873">
      <c r="B1873" s="33" t="s">
        <v>30</v>
      </c>
      <c r="C1873" s="23" t="s">
        <v>1330</v>
      </c>
      <c r="D1873" s="61"/>
      <c r="E1873" s="39" t="s">
        <v>1331</v>
      </c>
      <c r="G1873" s="213"/>
      <c r="H1873" s="213"/>
    </row>
    <row r="1874">
      <c r="B1874" s="33" t="s">
        <v>32</v>
      </c>
      <c r="C1874" s="23" t="s">
        <v>62</v>
      </c>
      <c r="D1874" s="55"/>
      <c r="E1874" s="36"/>
      <c r="G1874" s="213"/>
      <c r="H1874" s="213"/>
    </row>
    <row r="1875">
      <c r="B1875" s="33" t="s">
        <v>34</v>
      </c>
      <c r="C1875" s="23" t="s">
        <v>62</v>
      </c>
      <c r="D1875" s="55"/>
      <c r="E1875" s="36"/>
      <c r="G1875" s="213"/>
      <c r="H1875" s="213"/>
    </row>
    <row r="1876">
      <c r="B1876" s="21" t="s">
        <v>36</v>
      </c>
      <c r="C1876" s="35"/>
      <c r="D1876" s="64">
        <f>D1869+D1870+D1871</f>
        <v>0</v>
      </c>
      <c r="E1876" s="36"/>
      <c r="G1876" s="213"/>
      <c r="H1876" s="213"/>
    </row>
    <row r="1877">
      <c r="A1877" s="19"/>
      <c r="C1877" s="24"/>
      <c r="E1877" s="3"/>
    </row>
    <row r="1878">
      <c r="A1878" s="297" t="s">
        <v>1332</v>
      </c>
      <c r="B1878" s="15" t="s">
        <v>10</v>
      </c>
      <c r="C1878" s="17" t="s">
        <v>12</v>
      </c>
      <c r="D1878" s="17" t="s">
        <v>14</v>
      </c>
      <c r="E1878" s="58" t="s">
        <v>15</v>
      </c>
      <c r="G1878" s="213"/>
      <c r="H1878" s="213"/>
    </row>
    <row r="1879">
      <c r="B1879" s="21" t="s">
        <v>17</v>
      </c>
      <c r="C1879" s="23" t="s">
        <v>1333</v>
      </c>
      <c r="D1879" s="26">
        <v>0.0</v>
      </c>
      <c r="E1879" s="39" t="s">
        <v>1334</v>
      </c>
      <c r="G1879" s="213"/>
      <c r="H1879" s="213"/>
    </row>
    <row r="1880">
      <c r="B1880" s="21" t="s">
        <v>25</v>
      </c>
      <c r="C1880" s="39" t="s">
        <v>1335</v>
      </c>
      <c r="D1880" s="26">
        <v>0.0</v>
      </c>
      <c r="E1880" s="30" t="s">
        <v>1325</v>
      </c>
      <c r="G1880" s="213"/>
      <c r="H1880" s="213"/>
    </row>
    <row r="1881">
      <c r="B1881" s="21" t="s">
        <v>27</v>
      </c>
      <c r="C1881" s="35"/>
      <c r="D1881" s="26">
        <v>0.0</v>
      </c>
      <c r="E1881" s="36"/>
      <c r="G1881" s="213"/>
      <c r="H1881" s="213"/>
    </row>
    <row r="1882">
      <c r="B1882" s="33" t="s">
        <v>28</v>
      </c>
      <c r="C1882" s="23" t="s">
        <v>62</v>
      </c>
      <c r="D1882" s="55"/>
      <c r="E1882" s="36"/>
      <c r="G1882" s="213"/>
      <c r="H1882" s="213"/>
    </row>
    <row r="1883">
      <c r="B1883" s="33" t="s">
        <v>30</v>
      </c>
      <c r="C1883" s="23" t="s">
        <v>62</v>
      </c>
      <c r="D1883" s="61"/>
      <c r="E1883" s="36"/>
      <c r="G1883" s="213"/>
      <c r="H1883" s="213"/>
    </row>
    <row r="1884">
      <c r="B1884" s="33" t="s">
        <v>32</v>
      </c>
      <c r="C1884" s="23" t="s">
        <v>62</v>
      </c>
      <c r="D1884" s="55"/>
      <c r="E1884" s="36"/>
      <c r="G1884" s="213"/>
      <c r="H1884" s="213"/>
    </row>
    <row r="1885">
      <c r="B1885" s="33" t="s">
        <v>34</v>
      </c>
      <c r="C1885" s="23" t="s">
        <v>62</v>
      </c>
      <c r="D1885" s="55"/>
      <c r="E1885" s="36"/>
      <c r="G1885" s="213"/>
      <c r="H1885" s="213"/>
    </row>
    <row r="1886">
      <c r="B1886" s="21" t="s">
        <v>36</v>
      </c>
      <c r="C1886" s="35"/>
      <c r="D1886" s="64">
        <f>D1879+D1880+D1881</f>
        <v>0</v>
      </c>
      <c r="E1886" s="36"/>
      <c r="G1886" s="213"/>
      <c r="H1886" s="213"/>
    </row>
    <row r="1887">
      <c r="A1887" s="19"/>
      <c r="C1887" s="24"/>
      <c r="E1887" s="3"/>
    </row>
    <row r="1888">
      <c r="A1888" s="297" t="s">
        <v>1336</v>
      </c>
      <c r="B1888" s="15" t="s">
        <v>10</v>
      </c>
      <c r="C1888" s="17" t="s">
        <v>12</v>
      </c>
      <c r="D1888" s="17" t="s">
        <v>14</v>
      </c>
      <c r="E1888" s="58" t="s">
        <v>15</v>
      </c>
      <c r="G1888" s="213"/>
      <c r="H1888" s="213"/>
    </row>
    <row r="1889">
      <c r="B1889" s="21" t="s">
        <v>17</v>
      </c>
      <c r="C1889" s="23" t="s">
        <v>1209</v>
      </c>
      <c r="D1889" s="26">
        <v>0.0</v>
      </c>
      <c r="E1889" s="36"/>
      <c r="G1889" s="213"/>
      <c r="H1889" s="213"/>
    </row>
    <row r="1890">
      <c r="B1890" s="21" t="s">
        <v>25</v>
      </c>
      <c r="C1890" s="39" t="s">
        <v>1337</v>
      </c>
      <c r="D1890" s="26">
        <v>0.0</v>
      </c>
      <c r="E1890" s="39" t="s">
        <v>1210</v>
      </c>
      <c r="G1890" s="213"/>
      <c r="H1890" s="213"/>
    </row>
    <row r="1891">
      <c r="B1891" s="21" t="s">
        <v>27</v>
      </c>
      <c r="C1891" s="35"/>
      <c r="D1891" s="26">
        <v>0.0</v>
      </c>
      <c r="E1891" s="36"/>
      <c r="G1891" s="213"/>
      <c r="H1891" s="213"/>
    </row>
    <row r="1892">
      <c r="B1892" s="33" t="s">
        <v>28</v>
      </c>
      <c r="C1892" s="23" t="s">
        <v>62</v>
      </c>
      <c r="D1892" s="55"/>
      <c r="E1892" s="36"/>
      <c r="G1892" s="213"/>
      <c r="H1892" s="213"/>
    </row>
    <row r="1893">
      <c r="B1893" s="33" t="s">
        <v>30</v>
      </c>
      <c r="C1893" s="23" t="s">
        <v>62</v>
      </c>
      <c r="D1893" s="61"/>
      <c r="E1893" s="39"/>
      <c r="G1893" s="213"/>
      <c r="H1893" s="213"/>
    </row>
    <row r="1894">
      <c r="B1894" s="33" t="s">
        <v>32</v>
      </c>
      <c r="C1894" s="23" t="s">
        <v>1338</v>
      </c>
      <c r="D1894" s="55"/>
      <c r="E1894" s="39" t="s">
        <v>55</v>
      </c>
      <c r="G1894" s="213"/>
      <c r="H1894" s="213"/>
    </row>
    <row r="1895">
      <c r="B1895" s="33" t="s">
        <v>34</v>
      </c>
      <c r="C1895" s="23" t="s">
        <v>1339</v>
      </c>
      <c r="D1895" s="55"/>
      <c r="E1895" s="39" t="s">
        <v>1340</v>
      </c>
      <c r="G1895" s="213"/>
      <c r="H1895" s="213"/>
    </row>
    <row r="1896">
      <c r="B1896" s="21" t="s">
        <v>36</v>
      </c>
      <c r="C1896" s="35"/>
      <c r="D1896" s="64">
        <f>D1889+D1890+D1891</f>
        <v>0</v>
      </c>
      <c r="E1896" s="36"/>
      <c r="G1896" s="213"/>
      <c r="H1896" s="213"/>
    </row>
    <row r="1897">
      <c r="A1897" s="19"/>
      <c r="C1897" s="24"/>
      <c r="E1897" s="3"/>
    </row>
    <row r="1898">
      <c r="A1898" s="252" t="s">
        <v>1341</v>
      </c>
      <c r="B1898" s="15" t="s">
        <v>10</v>
      </c>
      <c r="C1898" s="17" t="s">
        <v>12</v>
      </c>
      <c r="D1898" s="17" t="s">
        <v>14</v>
      </c>
      <c r="E1898" s="58" t="s">
        <v>15</v>
      </c>
      <c r="G1898" s="213"/>
      <c r="H1898" s="213"/>
    </row>
    <row r="1899">
      <c r="B1899" s="21" t="s">
        <v>17</v>
      </c>
      <c r="C1899" s="23" t="s">
        <v>1209</v>
      </c>
      <c r="D1899" s="26">
        <v>0.0</v>
      </c>
      <c r="E1899" s="36"/>
      <c r="G1899" s="213"/>
      <c r="H1899" s="213"/>
    </row>
    <row r="1900">
      <c r="B1900" s="21" t="s">
        <v>25</v>
      </c>
      <c r="C1900" s="39" t="s">
        <v>1342</v>
      </c>
      <c r="D1900" s="26">
        <v>0.0</v>
      </c>
      <c r="E1900" s="36"/>
      <c r="G1900" s="213"/>
      <c r="H1900" s="213"/>
    </row>
    <row r="1901">
      <c r="B1901" s="21" t="s">
        <v>27</v>
      </c>
      <c r="C1901" s="35"/>
      <c r="D1901" s="26">
        <v>0.0</v>
      </c>
      <c r="E1901" s="36"/>
      <c r="G1901" s="213"/>
      <c r="H1901" s="213"/>
    </row>
    <row r="1902">
      <c r="B1902" s="33" t="s">
        <v>28</v>
      </c>
      <c r="C1902" s="23" t="s">
        <v>873</v>
      </c>
      <c r="D1902" s="55"/>
      <c r="E1902" s="36"/>
      <c r="G1902" s="213"/>
      <c r="H1902" s="213"/>
    </row>
    <row r="1903">
      <c r="B1903" s="33" t="s">
        <v>30</v>
      </c>
      <c r="C1903" s="23" t="s">
        <v>1343</v>
      </c>
      <c r="D1903" s="558"/>
      <c r="E1903" s="39" t="s">
        <v>55</v>
      </c>
      <c r="G1903" s="213"/>
      <c r="H1903" s="213"/>
    </row>
    <row r="1904">
      <c r="B1904" s="33" t="s">
        <v>32</v>
      </c>
      <c r="C1904" s="23" t="s">
        <v>62</v>
      </c>
      <c r="D1904" s="55"/>
      <c r="E1904" s="36"/>
      <c r="G1904" s="213"/>
      <c r="H1904" s="213"/>
    </row>
    <row r="1905">
      <c r="B1905" s="33" t="s">
        <v>34</v>
      </c>
      <c r="C1905" s="23" t="s">
        <v>62</v>
      </c>
      <c r="D1905" s="55"/>
      <c r="E1905" s="36"/>
      <c r="G1905" s="213"/>
      <c r="H1905" s="213"/>
    </row>
    <row r="1906">
      <c r="B1906" s="21" t="s">
        <v>36</v>
      </c>
      <c r="C1906" s="35"/>
      <c r="D1906" s="64">
        <f>D1899+D1900+D1901</f>
        <v>0</v>
      </c>
      <c r="E1906" s="36"/>
      <c r="G1906" s="213"/>
      <c r="H1906" s="213"/>
    </row>
    <row r="1907">
      <c r="A1907" s="19"/>
      <c r="C1907" s="24"/>
      <c r="E1907" s="3"/>
    </row>
    <row r="1908">
      <c r="A1908" s="252" t="s">
        <v>1344</v>
      </c>
      <c r="B1908" s="15" t="s">
        <v>10</v>
      </c>
      <c r="C1908" s="17" t="s">
        <v>12</v>
      </c>
      <c r="D1908" s="17" t="s">
        <v>14</v>
      </c>
      <c r="E1908" s="58" t="s">
        <v>15</v>
      </c>
      <c r="G1908" s="213"/>
      <c r="H1908" s="213"/>
    </row>
    <row r="1909">
      <c r="B1909" s="21" t="s">
        <v>17</v>
      </c>
      <c r="C1909" s="23" t="s">
        <v>1209</v>
      </c>
      <c r="D1909" s="26">
        <v>0.0</v>
      </c>
      <c r="E1909" s="36"/>
      <c r="G1909" s="213"/>
      <c r="H1909" s="213"/>
    </row>
    <row r="1910">
      <c r="B1910" s="21" t="s">
        <v>25</v>
      </c>
      <c r="C1910" s="39" t="s">
        <v>1342</v>
      </c>
      <c r="D1910" s="26">
        <v>0.0</v>
      </c>
      <c r="E1910" s="36"/>
      <c r="G1910" s="213"/>
      <c r="H1910" s="213"/>
    </row>
    <row r="1911">
      <c r="B1911" s="21" t="s">
        <v>27</v>
      </c>
      <c r="C1911" s="35"/>
      <c r="D1911" s="26">
        <v>0.0</v>
      </c>
      <c r="E1911" s="36"/>
      <c r="G1911" s="213"/>
      <c r="H1911" s="213"/>
    </row>
    <row r="1912">
      <c r="B1912" s="33" t="s">
        <v>28</v>
      </c>
      <c r="C1912" s="23" t="s">
        <v>873</v>
      </c>
      <c r="D1912" s="55"/>
      <c r="E1912" s="36"/>
      <c r="G1912" s="213"/>
      <c r="H1912" s="213"/>
    </row>
    <row r="1913">
      <c r="B1913" s="33" t="s">
        <v>30</v>
      </c>
      <c r="C1913" s="23" t="s">
        <v>1343</v>
      </c>
      <c r="D1913" s="558"/>
      <c r="E1913" s="39" t="s">
        <v>55</v>
      </c>
      <c r="G1913" s="213"/>
      <c r="H1913" s="213"/>
    </row>
    <row r="1914">
      <c r="B1914" s="33" t="s">
        <v>32</v>
      </c>
      <c r="C1914" s="23" t="s">
        <v>62</v>
      </c>
      <c r="D1914" s="55"/>
      <c r="E1914" s="36"/>
      <c r="G1914" s="213"/>
      <c r="H1914" s="213"/>
    </row>
    <row r="1915">
      <c r="B1915" s="33" t="s">
        <v>34</v>
      </c>
      <c r="C1915" s="23" t="s">
        <v>62</v>
      </c>
      <c r="D1915" s="55"/>
      <c r="E1915" s="36"/>
      <c r="G1915" s="213"/>
      <c r="H1915" s="213"/>
    </row>
    <row r="1916">
      <c r="B1916" s="21" t="s">
        <v>36</v>
      </c>
      <c r="C1916" s="35"/>
      <c r="D1916" s="64">
        <f>D1909+D1910+D1911</f>
        <v>0</v>
      </c>
      <c r="E1916" s="36"/>
      <c r="G1916" s="213"/>
      <c r="H1916" s="213"/>
    </row>
    <row r="1917">
      <c r="A1917" s="19"/>
      <c r="C1917" s="24"/>
      <c r="E1917" s="3"/>
    </row>
    <row r="1918">
      <c r="A1918" s="252" t="s">
        <v>1345</v>
      </c>
      <c r="B1918" s="15" t="s">
        <v>10</v>
      </c>
      <c r="C1918" s="17" t="s">
        <v>12</v>
      </c>
      <c r="D1918" s="17" t="s">
        <v>14</v>
      </c>
      <c r="E1918" s="58" t="s">
        <v>15</v>
      </c>
      <c r="G1918" s="213"/>
      <c r="H1918" s="213"/>
    </row>
    <row r="1919">
      <c r="B1919" s="21" t="s">
        <v>17</v>
      </c>
      <c r="C1919" s="23" t="s">
        <v>1346</v>
      </c>
      <c r="D1919" s="26">
        <v>0.0</v>
      </c>
      <c r="E1919" s="39" t="s">
        <v>1347</v>
      </c>
      <c r="G1919" s="213"/>
      <c r="H1919" s="213"/>
    </row>
    <row r="1920">
      <c r="A1920" s="4" t="s">
        <v>66</v>
      </c>
      <c r="B1920" s="21" t="s">
        <v>25</v>
      </c>
      <c r="C1920" s="39" t="s">
        <v>1210</v>
      </c>
      <c r="D1920" s="26">
        <v>0.0</v>
      </c>
      <c r="E1920" s="39" t="s">
        <v>1348</v>
      </c>
      <c r="G1920" s="213"/>
      <c r="H1920" s="213"/>
    </row>
    <row r="1921">
      <c r="B1921" s="21" t="s">
        <v>27</v>
      </c>
      <c r="C1921" s="35"/>
      <c r="D1921" s="26">
        <v>0.0</v>
      </c>
      <c r="E1921" s="36"/>
      <c r="G1921" s="213"/>
      <c r="H1921" s="213"/>
    </row>
    <row r="1922">
      <c r="B1922" s="33" t="s">
        <v>28</v>
      </c>
      <c r="C1922" s="23" t="s">
        <v>873</v>
      </c>
      <c r="D1922" s="55"/>
      <c r="E1922" s="36"/>
      <c r="G1922" s="213"/>
      <c r="H1922" s="213"/>
    </row>
    <row r="1923">
      <c r="B1923" s="33" t="s">
        <v>30</v>
      </c>
      <c r="C1923" s="23" t="s">
        <v>1349</v>
      </c>
      <c r="D1923" s="558"/>
      <c r="E1923" s="36"/>
      <c r="G1923" s="213"/>
      <c r="H1923" s="213"/>
    </row>
    <row r="1924">
      <c r="B1924" s="33" t="s">
        <v>32</v>
      </c>
      <c r="C1924" s="23" t="s">
        <v>62</v>
      </c>
      <c r="D1924" s="55"/>
      <c r="E1924" s="36"/>
      <c r="G1924" s="213"/>
      <c r="H1924" s="213"/>
    </row>
    <row r="1925">
      <c r="B1925" s="33" t="s">
        <v>34</v>
      </c>
      <c r="C1925" s="23" t="s">
        <v>62</v>
      </c>
      <c r="D1925" s="55"/>
      <c r="E1925" s="36"/>
      <c r="G1925" s="213"/>
      <c r="H1925" s="213"/>
    </row>
    <row r="1926">
      <c r="B1926" s="21" t="s">
        <v>36</v>
      </c>
      <c r="C1926" s="35"/>
      <c r="D1926" s="64">
        <f>D1919+D1920+D1921</f>
        <v>0</v>
      </c>
      <c r="E1926" s="36"/>
      <c r="G1926" s="213"/>
      <c r="H1926" s="213"/>
    </row>
    <row r="1927">
      <c r="A1927" s="19"/>
      <c r="C1927" s="24"/>
      <c r="E1927" s="3"/>
    </row>
    <row r="1928">
      <c r="A1928" s="5" t="s">
        <v>1350</v>
      </c>
      <c r="B1928" s="85">
        <f>D1937+D1947+D1957+D1967+D1977+D1987+D2017+D2027</f>
        <v>13</v>
      </c>
      <c r="C1928" s="10"/>
      <c r="D1928" s="10"/>
      <c r="E1928" s="13"/>
      <c r="F1928" s="297"/>
    </row>
    <row r="1929">
      <c r="A1929" s="564" t="s">
        <v>1351</v>
      </c>
      <c r="B1929" s="353" t="s">
        <v>10</v>
      </c>
      <c r="C1929" s="353" t="s">
        <v>12</v>
      </c>
      <c r="D1929" s="353" t="s">
        <v>14</v>
      </c>
      <c r="E1929" s="353" t="s">
        <v>267</v>
      </c>
      <c r="F1929" s="354"/>
      <c r="G1929" s="354"/>
      <c r="H1929" s="354"/>
      <c r="I1929" s="354"/>
      <c r="J1929" s="354"/>
      <c r="K1929" s="354"/>
      <c r="L1929" s="354"/>
      <c r="M1929" s="354"/>
      <c r="N1929" s="354"/>
      <c r="O1929" s="354"/>
      <c r="P1929" s="354"/>
      <c r="Q1929" s="354"/>
      <c r="R1929" s="354"/>
      <c r="S1929" s="354"/>
      <c r="T1929" s="354"/>
      <c r="U1929" s="354"/>
      <c r="V1929" s="354"/>
      <c r="W1929" s="354"/>
      <c r="X1929" s="354"/>
      <c r="Y1929" s="354"/>
      <c r="Z1929" s="354"/>
    </row>
    <row r="1930">
      <c r="A1930" s="372"/>
      <c r="B1930" s="565" t="s">
        <v>17</v>
      </c>
      <c r="C1930" s="152" t="s">
        <v>1352</v>
      </c>
      <c r="D1930" s="566">
        <v>2.0</v>
      </c>
      <c r="E1930" s="160" t="s">
        <v>1353</v>
      </c>
      <c r="F1930" s="354"/>
      <c r="G1930" s="354"/>
      <c r="H1930" s="354"/>
      <c r="I1930" s="354"/>
      <c r="J1930" s="354"/>
      <c r="K1930" s="354"/>
      <c r="L1930" s="354"/>
      <c r="M1930" s="354"/>
      <c r="N1930" s="354"/>
      <c r="O1930" s="354"/>
      <c r="P1930" s="354"/>
      <c r="Q1930" s="354"/>
      <c r="R1930" s="354"/>
      <c r="S1930" s="354"/>
      <c r="T1930" s="354"/>
      <c r="U1930" s="354"/>
      <c r="V1930" s="354"/>
      <c r="W1930" s="354"/>
      <c r="X1930" s="354"/>
      <c r="Y1930" s="354"/>
      <c r="Z1930" s="354"/>
    </row>
    <row r="1931">
      <c r="A1931" s="372"/>
      <c r="B1931" s="567" t="s">
        <v>25</v>
      </c>
      <c r="C1931" s="152" t="s">
        <v>1354</v>
      </c>
      <c r="D1931" s="566">
        <v>2.0</v>
      </c>
      <c r="E1931" s="160" t="s">
        <v>1355</v>
      </c>
      <c r="F1931" s="354"/>
      <c r="G1931" s="354"/>
      <c r="H1931" s="354"/>
      <c r="I1931" s="354"/>
      <c r="J1931" s="354"/>
      <c r="K1931" s="354"/>
      <c r="L1931" s="354"/>
      <c r="M1931" s="354"/>
      <c r="N1931" s="354"/>
      <c r="O1931" s="354"/>
      <c r="P1931" s="354"/>
      <c r="Q1931" s="354"/>
      <c r="R1931" s="354"/>
      <c r="S1931" s="354"/>
      <c r="T1931" s="354"/>
      <c r="U1931" s="354"/>
      <c r="V1931" s="354"/>
      <c r="W1931" s="354"/>
      <c r="X1931" s="354"/>
      <c r="Y1931" s="354"/>
      <c r="Z1931" s="354"/>
    </row>
    <row r="1932">
      <c r="A1932" s="372"/>
      <c r="B1932" s="567" t="s">
        <v>27</v>
      </c>
      <c r="C1932" s="158"/>
      <c r="D1932" s="566">
        <v>1.0</v>
      </c>
      <c r="E1932" s="158"/>
      <c r="F1932" s="354"/>
      <c r="G1932" s="354"/>
      <c r="H1932" s="354"/>
      <c r="I1932" s="354"/>
      <c r="J1932" s="354"/>
      <c r="K1932" s="354"/>
      <c r="L1932" s="354"/>
      <c r="M1932" s="354"/>
      <c r="N1932" s="354"/>
      <c r="O1932" s="354"/>
      <c r="P1932" s="354"/>
      <c r="Q1932" s="354"/>
      <c r="R1932" s="354"/>
      <c r="S1932" s="354"/>
      <c r="T1932" s="354"/>
      <c r="U1932" s="354"/>
      <c r="V1932" s="354"/>
      <c r="W1932" s="354"/>
      <c r="X1932" s="354"/>
      <c r="Y1932" s="354"/>
      <c r="Z1932" s="354"/>
    </row>
    <row r="1933">
      <c r="A1933" s="372"/>
      <c r="B1933" s="568" t="s">
        <v>28</v>
      </c>
      <c r="C1933" s="152" t="s">
        <v>1356</v>
      </c>
      <c r="D1933" s="160"/>
      <c r="E1933" s="193" t="s">
        <v>1357</v>
      </c>
      <c r="F1933" s="354"/>
      <c r="G1933" s="354"/>
      <c r="H1933" s="354"/>
      <c r="I1933" s="354"/>
      <c r="J1933" s="354"/>
      <c r="K1933" s="354"/>
      <c r="L1933" s="354"/>
      <c r="M1933" s="354"/>
      <c r="N1933" s="354"/>
      <c r="O1933" s="354"/>
      <c r="P1933" s="354"/>
      <c r="Q1933" s="354"/>
      <c r="R1933" s="354"/>
      <c r="S1933" s="354"/>
      <c r="T1933" s="354"/>
      <c r="U1933" s="354"/>
      <c r="V1933" s="354"/>
      <c r="W1933" s="354"/>
      <c r="X1933" s="354"/>
      <c r="Y1933" s="354"/>
      <c r="Z1933" s="354"/>
    </row>
    <row r="1934">
      <c r="A1934" s="372"/>
      <c r="B1934" s="568" t="s">
        <v>30</v>
      </c>
      <c r="C1934" s="152" t="s">
        <v>1358</v>
      </c>
      <c r="D1934" s="158"/>
      <c r="E1934" s="152" t="s">
        <v>1359</v>
      </c>
      <c r="F1934" s="354"/>
      <c r="G1934" s="354"/>
      <c r="H1934" s="354"/>
      <c r="I1934" s="354"/>
      <c r="J1934" s="354"/>
      <c r="K1934" s="354"/>
      <c r="L1934" s="354"/>
      <c r="M1934" s="354"/>
      <c r="N1934" s="354"/>
      <c r="O1934" s="354"/>
      <c r="P1934" s="354"/>
      <c r="Q1934" s="354"/>
      <c r="R1934" s="354"/>
      <c r="S1934" s="354"/>
      <c r="T1934" s="354"/>
      <c r="U1934" s="354"/>
      <c r="V1934" s="354"/>
      <c r="W1934" s="354"/>
      <c r="X1934" s="354"/>
      <c r="Y1934" s="354"/>
      <c r="Z1934" s="354"/>
    </row>
    <row r="1935">
      <c r="A1935" s="372"/>
      <c r="B1935" s="568" t="s">
        <v>278</v>
      </c>
      <c r="C1935" s="152" t="s">
        <v>1360</v>
      </c>
      <c r="D1935" s="158"/>
      <c r="E1935" s="569"/>
      <c r="F1935" s="354"/>
      <c r="G1935" s="354"/>
      <c r="H1935" s="354"/>
      <c r="I1935" s="354"/>
      <c r="J1935" s="354"/>
      <c r="K1935" s="354"/>
      <c r="L1935" s="354"/>
      <c r="M1935" s="354"/>
      <c r="N1935" s="354"/>
      <c r="O1935" s="354"/>
      <c r="P1935" s="354"/>
      <c r="Q1935" s="354"/>
      <c r="R1935" s="354"/>
      <c r="S1935" s="354"/>
      <c r="T1935" s="354"/>
      <c r="U1935" s="354"/>
      <c r="V1935" s="354"/>
      <c r="W1935" s="354"/>
      <c r="X1935" s="354"/>
      <c r="Y1935" s="354"/>
      <c r="Z1935" s="354"/>
    </row>
    <row r="1936">
      <c r="A1936" s="372"/>
      <c r="B1936" s="568" t="s">
        <v>34</v>
      </c>
      <c r="C1936" s="199" t="s">
        <v>1361</v>
      </c>
      <c r="D1936" s="200"/>
      <c r="E1936" s="200"/>
      <c r="F1936" s="354"/>
      <c r="G1936" s="354"/>
      <c r="H1936" s="354"/>
      <c r="I1936" s="354"/>
      <c r="J1936" s="354"/>
      <c r="K1936" s="354"/>
      <c r="L1936" s="354"/>
      <c r="M1936" s="354"/>
      <c r="N1936" s="354"/>
      <c r="O1936" s="354"/>
      <c r="P1936" s="354"/>
      <c r="Q1936" s="354"/>
      <c r="R1936" s="354"/>
      <c r="S1936" s="354"/>
      <c r="T1936" s="354"/>
      <c r="U1936" s="354"/>
      <c r="V1936" s="354"/>
      <c r="W1936" s="354"/>
      <c r="X1936" s="354"/>
      <c r="Y1936" s="354"/>
      <c r="Z1936" s="354"/>
    </row>
    <row r="1937">
      <c r="A1937" s="570"/>
      <c r="B1937" s="571" t="s">
        <v>1065</v>
      </c>
      <c r="C1937" s="572"/>
      <c r="D1937" s="572">
        <f>D1930+D1931+D1932</f>
        <v>5</v>
      </c>
      <c r="E1937" s="572"/>
      <c r="F1937" s="213"/>
      <c r="G1937" s="213"/>
      <c r="H1937" s="213"/>
      <c r="I1937" s="213"/>
      <c r="J1937" s="213"/>
      <c r="K1937" s="213"/>
      <c r="L1937" s="213"/>
      <c r="M1937" s="213"/>
      <c r="N1937" s="213"/>
      <c r="O1937" s="213"/>
      <c r="P1937" s="213"/>
      <c r="Q1937" s="213"/>
      <c r="R1937" s="213"/>
      <c r="S1937" s="213"/>
      <c r="T1937" s="213"/>
      <c r="U1937" s="213"/>
      <c r="V1937" s="213"/>
      <c r="W1937" s="213"/>
      <c r="X1937" s="213"/>
      <c r="Y1937" s="213"/>
      <c r="Z1937" s="213"/>
    </row>
    <row r="1938">
      <c r="A1938" s="570"/>
      <c r="B1938" s="573"/>
      <c r="C1938" s="573"/>
      <c r="D1938" s="573"/>
      <c r="E1938" s="573"/>
      <c r="F1938" s="213"/>
      <c r="G1938" s="213"/>
      <c r="H1938" s="213"/>
      <c r="I1938" s="213"/>
      <c r="J1938" s="213"/>
      <c r="K1938" s="213"/>
      <c r="L1938" s="213"/>
      <c r="M1938" s="213"/>
      <c r="N1938" s="213"/>
      <c r="O1938" s="213"/>
      <c r="P1938" s="213"/>
      <c r="Q1938" s="213"/>
      <c r="R1938" s="213"/>
      <c r="S1938" s="213"/>
      <c r="T1938" s="213"/>
      <c r="U1938" s="213"/>
      <c r="V1938" s="213"/>
      <c r="W1938" s="213"/>
      <c r="X1938" s="213"/>
      <c r="Y1938" s="213"/>
      <c r="Z1938" s="213"/>
    </row>
    <row r="1939">
      <c r="A1939" s="570" t="s">
        <v>1362</v>
      </c>
      <c r="B1939" s="574" t="s">
        <v>10</v>
      </c>
      <c r="C1939" s="574" t="s">
        <v>12</v>
      </c>
      <c r="D1939" s="574" t="s">
        <v>14</v>
      </c>
      <c r="E1939" s="574" t="s">
        <v>15</v>
      </c>
    </row>
    <row r="1940">
      <c r="A1940" s="575" t="s">
        <v>66</v>
      </c>
      <c r="B1940" s="576" t="s">
        <v>17</v>
      </c>
      <c r="C1940" s="68" t="s">
        <v>217</v>
      </c>
      <c r="D1940" s="577">
        <v>0.0</v>
      </c>
      <c r="E1940" s="199" t="s">
        <v>1363</v>
      </c>
    </row>
    <row r="1941">
      <c r="A1941" s="578"/>
      <c r="B1941" s="576" t="s">
        <v>25</v>
      </c>
      <c r="C1941" s="199" t="s">
        <v>1364</v>
      </c>
      <c r="D1941" s="577">
        <v>0.0</v>
      </c>
      <c r="E1941" s="579" t="s">
        <v>236</v>
      </c>
    </row>
    <row r="1942">
      <c r="A1942" s="578"/>
      <c r="B1942" s="576" t="s">
        <v>27</v>
      </c>
      <c r="C1942" s="580"/>
      <c r="D1942" s="577">
        <v>0.0</v>
      </c>
      <c r="E1942" s="580"/>
    </row>
    <row r="1943">
      <c r="A1943" s="578"/>
      <c r="B1943" s="581" t="s">
        <v>28</v>
      </c>
      <c r="C1943" s="363" t="s">
        <v>62</v>
      </c>
      <c r="D1943" s="580"/>
      <c r="E1943" s="580"/>
    </row>
    <row r="1944">
      <c r="A1944" s="578"/>
      <c r="B1944" s="581" t="s">
        <v>30</v>
      </c>
      <c r="C1944" s="199" t="s">
        <v>1365</v>
      </c>
      <c r="D1944" s="580"/>
      <c r="E1944" s="363" t="s">
        <v>1366</v>
      </c>
    </row>
    <row r="1945">
      <c r="A1945" s="578"/>
      <c r="B1945" s="581" t="s">
        <v>32</v>
      </c>
      <c r="C1945" s="363" t="s">
        <v>1367</v>
      </c>
      <c r="D1945" s="580"/>
      <c r="E1945" s="39" t="s">
        <v>55</v>
      </c>
    </row>
    <row r="1946">
      <c r="A1946" s="578"/>
      <c r="B1946" s="581" t="s">
        <v>34</v>
      </c>
      <c r="C1946" s="199" t="s">
        <v>1368</v>
      </c>
      <c r="D1946" s="580"/>
      <c r="E1946" s="199" t="s">
        <v>1369</v>
      </c>
    </row>
    <row r="1947">
      <c r="A1947" s="578"/>
      <c r="B1947" s="582" t="s">
        <v>36</v>
      </c>
      <c r="C1947" s="583"/>
      <c r="D1947" s="584">
        <f>D1940+D1941+D1942</f>
        <v>0</v>
      </c>
      <c r="E1947" s="583"/>
    </row>
    <row r="1948">
      <c r="A1948" s="252"/>
      <c r="B1948" s="288"/>
      <c r="C1948" s="290"/>
      <c r="D1948" s="290"/>
      <c r="E1948" s="585"/>
    </row>
    <row r="1949">
      <c r="A1949" s="570" t="s">
        <v>1370</v>
      </c>
      <c r="B1949" s="574" t="s">
        <v>10</v>
      </c>
      <c r="C1949" s="574" t="s">
        <v>12</v>
      </c>
      <c r="D1949" s="574" t="s">
        <v>14</v>
      </c>
      <c r="E1949" s="574" t="s">
        <v>15</v>
      </c>
    </row>
    <row r="1950">
      <c r="A1950" s="578"/>
      <c r="B1950" s="576" t="s">
        <v>17</v>
      </c>
      <c r="C1950" s="152" t="s">
        <v>1371</v>
      </c>
      <c r="D1950" s="577">
        <v>1.0</v>
      </c>
      <c r="E1950" s="586" t="s">
        <v>815</v>
      </c>
    </row>
    <row r="1951">
      <c r="A1951" s="578"/>
      <c r="B1951" s="576" t="s">
        <v>25</v>
      </c>
      <c r="C1951" s="199" t="s">
        <v>1372</v>
      </c>
      <c r="D1951" s="577">
        <v>1.0</v>
      </c>
      <c r="E1951" s="586" t="s">
        <v>815</v>
      </c>
    </row>
    <row r="1952">
      <c r="A1952" s="578"/>
      <c r="B1952" s="576" t="s">
        <v>27</v>
      </c>
      <c r="C1952" s="580"/>
      <c r="D1952" s="577">
        <v>0.0</v>
      </c>
      <c r="E1952" s="580"/>
    </row>
    <row r="1953">
      <c r="A1953" s="578"/>
      <c r="B1953" s="581" t="s">
        <v>28</v>
      </c>
      <c r="C1953" s="587" t="s">
        <v>62</v>
      </c>
      <c r="D1953" s="580"/>
      <c r="E1953" s="580"/>
    </row>
    <row r="1954">
      <c r="A1954" s="578"/>
      <c r="B1954" s="581" t="s">
        <v>30</v>
      </c>
      <c r="C1954" s="587" t="s">
        <v>62</v>
      </c>
      <c r="D1954" s="580"/>
      <c r="E1954" s="580"/>
    </row>
    <row r="1955">
      <c r="A1955" s="578"/>
      <c r="B1955" s="581" t="s">
        <v>32</v>
      </c>
      <c r="C1955" s="587" t="s">
        <v>62</v>
      </c>
      <c r="D1955" s="580"/>
      <c r="E1955" s="580"/>
    </row>
    <row r="1956">
      <c r="A1956" s="578"/>
      <c r="B1956" s="581" t="s">
        <v>34</v>
      </c>
      <c r="C1956" s="587" t="s">
        <v>62</v>
      </c>
      <c r="D1956" s="580"/>
      <c r="E1956" s="580"/>
    </row>
    <row r="1957">
      <c r="A1957" s="578"/>
      <c r="B1957" s="576" t="s">
        <v>36</v>
      </c>
      <c r="C1957" s="580"/>
      <c r="D1957" s="588">
        <f>D1950+D1951+D1952</f>
        <v>2</v>
      </c>
      <c r="E1957" s="580"/>
    </row>
    <row r="1958">
      <c r="A1958" s="252"/>
      <c r="B1958" s="589"/>
      <c r="C1958" s="289"/>
      <c r="D1958" s="289"/>
      <c r="E1958" s="590"/>
    </row>
    <row r="1959">
      <c r="A1959" s="252" t="s">
        <v>1373</v>
      </c>
      <c r="B1959" s="263" t="s">
        <v>10</v>
      </c>
      <c r="C1959" s="264" t="s">
        <v>12</v>
      </c>
      <c r="D1959" s="264" t="s">
        <v>14</v>
      </c>
      <c r="E1959" s="591" t="s">
        <v>15</v>
      </c>
    </row>
    <row r="1960">
      <c r="A1960" s="1"/>
      <c r="B1960" s="21" t="s">
        <v>17</v>
      </c>
      <c r="C1960" s="79" t="s">
        <v>1371</v>
      </c>
      <c r="D1960" s="101">
        <v>1.0</v>
      </c>
      <c r="E1960" s="227" t="s">
        <v>1374</v>
      </c>
      <c r="F1960" s="466"/>
    </row>
    <row r="1961">
      <c r="A1961" s="19"/>
      <c r="B1961" s="21" t="s">
        <v>25</v>
      </c>
      <c r="C1961" s="30" t="s">
        <v>1375</v>
      </c>
      <c r="D1961" s="26">
        <v>1.0</v>
      </c>
      <c r="E1961" s="592" t="s">
        <v>815</v>
      </c>
    </row>
    <row r="1962">
      <c r="A1962" s="19"/>
      <c r="B1962" s="21" t="s">
        <v>27</v>
      </c>
      <c r="C1962" s="35"/>
      <c r="D1962" s="31">
        <v>0.0</v>
      </c>
      <c r="E1962" s="36"/>
    </row>
    <row r="1963">
      <c r="A1963" s="19"/>
      <c r="B1963" s="33" t="s">
        <v>28</v>
      </c>
      <c r="C1963" s="35"/>
      <c r="D1963" s="55"/>
      <c r="E1963" s="36"/>
    </row>
    <row r="1964">
      <c r="A1964" s="19"/>
      <c r="B1964" s="33" t="s">
        <v>30</v>
      </c>
      <c r="C1964" s="35"/>
      <c r="D1964" s="55"/>
      <c r="E1964" s="36"/>
    </row>
    <row r="1965">
      <c r="A1965" s="19"/>
      <c r="B1965" s="33" t="s">
        <v>32</v>
      </c>
      <c r="C1965" s="23"/>
      <c r="D1965" s="55"/>
      <c r="E1965" s="39"/>
    </row>
    <row r="1966">
      <c r="A1966" s="19"/>
      <c r="B1966" s="33" t="s">
        <v>34</v>
      </c>
      <c r="C1966" s="23" t="s">
        <v>1376</v>
      </c>
      <c r="D1966" s="55"/>
      <c r="E1966" s="39" t="s">
        <v>55</v>
      </c>
    </row>
    <row r="1967">
      <c r="A1967" s="19"/>
      <c r="B1967" s="21" t="s">
        <v>36</v>
      </c>
      <c r="C1967" s="35"/>
      <c r="D1967" s="42">
        <f>D1960+D1961+D1962</f>
        <v>2</v>
      </c>
      <c r="E1967" s="36"/>
    </row>
    <row r="1968">
      <c r="A1968" s="19"/>
      <c r="C1968" s="24"/>
      <c r="E1968" s="3"/>
    </row>
    <row r="1969">
      <c r="A1969" s="570" t="s">
        <v>1377</v>
      </c>
      <c r="B1969" s="593" t="s">
        <v>10</v>
      </c>
      <c r="C1969" s="593" t="s">
        <v>12</v>
      </c>
      <c r="D1969" s="593" t="s">
        <v>14</v>
      </c>
      <c r="E1969" s="593" t="s">
        <v>15</v>
      </c>
      <c r="F1969" s="594"/>
      <c r="G1969" s="595"/>
      <c r="H1969" s="595"/>
      <c r="I1969" s="594"/>
      <c r="J1969" s="594"/>
      <c r="K1969" s="594"/>
      <c r="L1969" s="594"/>
      <c r="M1969" s="594"/>
      <c r="N1969" s="594"/>
      <c r="O1969" s="594"/>
      <c r="P1969" s="594"/>
      <c r="Q1969" s="594"/>
      <c r="R1969" s="594"/>
      <c r="S1969" s="594"/>
      <c r="T1969" s="594"/>
      <c r="U1969" s="594"/>
      <c r="V1969" s="594"/>
      <c r="W1969" s="594"/>
      <c r="X1969" s="594"/>
      <c r="Y1969" s="594"/>
      <c r="Z1969" s="594"/>
    </row>
    <row r="1970">
      <c r="A1970" s="570"/>
      <c r="B1970" s="596" t="s">
        <v>17</v>
      </c>
      <c r="C1970" s="597" t="s">
        <v>217</v>
      </c>
      <c r="D1970" s="598">
        <v>0.0</v>
      </c>
      <c r="E1970" s="599"/>
      <c r="F1970" s="594"/>
      <c r="G1970" s="595"/>
      <c r="H1970" s="595"/>
      <c r="I1970" s="594"/>
      <c r="J1970" s="594"/>
      <c r="K1970" s="594"/>
      <c r="L1970" s="594"/>
      <c r="M1970" s="594"/>
      <c r="N1970" s="594"/>
      <c r="O1970" s="594"/>
      <c r="P1970" s="594"/>
      <c r="Q1970" s="594"/>
      <c r="R1970" s="594"/>
      <c r="S1970" s="594"/>
      <c r="T1970" s="594"/>
      <c r="U1970" s="594"/>
      <c r="V1970" s="594"/>
      <c r="W1970" s="594"/>
      <c r="X1970" s="594"/>
      <c r="Y1970" s="594"/>
      <c r="Z1970" s="594"/>
    </row>
    <row r="1971">
      <c r="A1971" s="600"/>
      <c r="B1971" s="596" t="s">
        <v>25</v>
      </c>
      <c r="C1971" s="599" t="s">
        <v>1378</v>
      </c>
      <c r="D1971" s="598">
        <v>0.0</v>
      </c>
      <c r="E1971" s="579" t="s">
        <v>236</v>
      </c>
      <c r="F1971" s="594"/>
      <c r="G1971" s="595"/>
      <c r="H1971" s="595"/>
      <c r="I1971" s="594"/>
      <c r="J1971" s="594"/>
      <c r="K1971" s="594"/>
      <c r="L1971" s="594"/>
      <c r="M1971" s="594"/>
      <c r="N1971" s="594"/>
      <c r="O1971" s="594"/>
      <c r="P1971" s="594"/>
      <c r="Q1971" s="594"/>
      <c r="R1971" s="594"/>
      <c r="S1971" s="594"/>
      <c r="T1971" s="594"/>
      <c r="U1971" s="594"/>
      <c r="V1971" s="594"/>
      <c r="W1971" s="594"/>
      <c r="X1971" s="594"/>
      <c r="Y1971" s="594"/>
      <c r="Z1971" s="594"/>
    </row>
    <row r="1972">
      <c r="A1972" s="600"/>
      <c r="B1972" s="596" t="s">
        <v>27</v>
      </c>
      <c r="C1972" s="601"/>
      <c r="D1972" s="598">
        <v>0.0</v>
      </c>
      <c r="E1972" s="601"/>
      <c r="F1972" s="594"/>
      <c r="G1972" s="595"/>
      <c r="H1972" s="595"/>
      <c r="I1972" s="594"/>
      <c r="J1972" s="594"/>
      <c r="K1972" s="594"/>
      <c r="L1972" s="594"/>
      <c r="M1972" s="594"/>
      <c r="N1972" s="594"/>
      <c r="O1972" s="594"/>
      <c r="P1972" s="594"/>
      <c r="Q1972" s="594"/>
      <c r="R1972" s="594"/>
      <c r="S1972" s="594"/>
      <c r="T1972" s="594"/>
      <c r="U1972" s="594"/>
      <c r="V1972" s="594"/>
      <c r="W1972" s="594"/>
      <c r="X1972" s="594"/>
      <c r="Y1972" s="594"/>
      <c r="Z1972" s="594"/>
    </row>
    <row r="1973">
      <c r="A1973" s="600"/>
      <c r="B1973" s="602" t="s">
        <v>28</v>
      </c>
      <c r="C1973" s="599" t="s">
        <v>62</v>
      </c>
      <c r="D1973" s="601"/>
      <c r="E1973" s="601"/>
      <c r="F1973" s="594"/>
      <c r="G1973" s="595"/>
      <c r="H1973" s="595"/>
      <c r="I1973" s="594"/>
      <c r="J1973" s="594"/>
      <c r="K1973" s="594"/>
      <c r="L1973" s="594"/>
      <c r="M1973" s="594"/>
      <c r="N1973" s="594"/>
      <c r="O1973" s="594"/>
      <c r="P1973" s="594"/>
      <c r="Q1973" s="594"/>
      <c r="R1973" s="594"/>
      <c r="S1973" s="594"/>
      <c r="T1973" s="594"/>
      <c r="U1973" s="594"/>
      <c r="V1973" s="594"/>
      <c r="W1973" s="594"/>
      <c r="X1973" s="594"/>
      <c r="Y1973" s="594"/>
      <c r="Z1973" s="594"/>
    </row>
    <row r="1974">
      <c r="A1974" s="600"/>
      <c r="B1974" s="602" t="s">
        <v>30</v>
      </c>
      <c r="C1974" s="599" t="s">
        <v>1379</v>
      </c>
      <c r="D1974" s="601"/>
      <c r="E1974" s="603" t="s">
        <v>1380</v>
      </c>
      <c r="F1974" s="594"/>
      <c r="G1974" s="595"/>
      <c r="H1974" s="595"/>
      <c r="I1974" s="594"/>
      <c r="J1974" s="594"/>
      <c r="K1974" s="594"/>
      <c r="L1974" s="594"/>
      <c r="M1974" s="594"/>
      <c r="N1974" s="594"/>
      <c r="O1974" s="594"/>
      <c r="P1974" s="594"/>
      <c r="Q1974" s="594"/>
      <c r="R1974" s="594"/>
      <c r="S1974" s="594"/>
      <c r="T1974" s="594"/>
      <c r="U1974" s="594"/>
      <c r="V1974" s="594"/>
      <c r="W1974" s="594"/>
      <c r="X1974" s="594"/>
      <c r="Y1974" s="594"/>
      <c r="Z1974" s="594"/>
    </row>
    <row r="1975">
      <c r="A1975" s="600"/>
      <c r="B1975" s="602" t="s">
        <v>32</v>
      </c>
      <c r="C1975" s="604" t="s">
        <v>1381</v>
      </c>
      <c r="D1975" s="601"/>
      <c r="E1975" s="39" t="s">
        <v>55</v>
      </c>
      <c r="F1975" s="594"/>
      <c r="G1975" s="595"/>
      <c r="H1975" s="595"/>
      <c r="I1975" s="594"/>
      <c r="J1975" s="594"/>
      <c r="K1975" s="594"/>
      <c r="L1975" s="594"/>
      <c r="M1975" s="594"/>
      <c r="N1975" s="594"/>
      <c r="O1975" s="594"/>
      <c r="P1975" s="594"/>
      <c r="Q1975" s="594"/>
      <c r="R1975" s="594"/>
      <c r="S1975" s="594"/>
      <c r="T1975" s="594"/>
      <c r="U1975" s="594"/>
      <c r="V1975" s="594"/>
      <c r="W1975" s="594"/>
      <c r="X1975" s="594"/>
      <c r="Y1975" s="594"/>
      <c r="Z1975" s="594"/>
    </row>
    <row r="1976">
      <c r="A1976" s="600"/>
      <c r="B1976" s="602" t="s">
        <v>34</v>
      </c>
      <c r="C1976" s="604" t="s">
        <v>62</v>
      </c>
      <c r="D1976" s="601"/>
      <c r="E1976" s="601"/>
      <c r="F1976" s="594"/>
      <c r="G1976" s="595"/>
      <c r="H1976" s="595"/>
      <c r="I1976" s="594"/>
      <c r="J1976" s="594"/>
      <c r="K1976" s="594"/>
      <c r="L1976" s="594"/>
      <c r="M1976" s="594"/>
      <c r="N1976" s="594"/>
      <c r="O1976" s="594"/>
      <c r="P1976" s="594"/>
      <c r="Q1976" s="594"/>
      <c r="R1976" s="594"/>
      <c r="S1976" s="594"/>
      <c r="T1976" s="594"/>
      <c r="U1976" s="594"/>
      <c r="V1976" s="594"/>
      <c r="W1976" s="594"/>
      <c r="X1976" s="594"/>
      <c r="Y1976" s="594"/>
      <c r="Z1976" s="594"/>
    </row>
    <row r="1977">
      <c r="A1977" s="600"/>
      <c r="B1977" s="596" t="s">
        <v>36</v>
      </c>
      <c r="C1977" s="601"/>
      <c r="D1977" s="605">
        <f>D1970+D1971+D1972</f>
        <v>0</v>
      </c>
      <c r="E1977" s="601"/>
      <c r="F1977" s="594"/>
      <c r="G1977" s="595"/>
      <c r="H1977" s="595"/>
      <c r="I1977" s="594"/>
      <c r="J1977" s="594"/>
      <c r="K1977" s="594"/>
      <c r="L1977" s="594"/>
      <c r="M1977" s="594"/>
      <c r="N1977" s="594"/>
      <c r="O1977" s="594"/>
      <c r="P1977" s="594"/>
      <c r="Q1977" s="594"/>
      <c r="R1977" s="594"/>
      <c r="S1977" s="594"/>
      <c r="T1977" s="594"/>
      <c r="U1977" s="594"/>
      <c r="V1977" s="594"/>
      <c r="W1977" s="594"/>
      <c r="X1977" s="594"/>
      <c r="Y1977" s="594"/>
      <c r="Z1977" s="594"/>
    </row>
    <row r="1978">
      <c r="A1978" s="600"/>
      <c r="C1978" s="24"/>
      <c r="E1978" s="3"/>
      <c r="G1978" s="595"/>
      <c r="H1978" s="595"/>
      <c r="I1978" s="594"/>
      <c r="J1978" s="594"/>
      <c r="K1978" s="594"/>
      <c r="L1978" s="594"/>
      <c r="M1978" s="594"/>
      <c r="N1978" s="594"/>
      <c r="O1978" s="594"/>
      <c r="P1978" s="594"/>
      <c r="Q1978" s="594"/>
      <c r="R1978" s="594"/>
      <c r="S1978" s="594"/>
      <c r="T1978" s="594"/>
      <c r="U1978" s="594"/>
      <c r="V1978" s="594"/>
      <c r="W1978" s="594"/>
      <c r="X1978" s="594"/>
      <c r="Y1978" s="594"/>
      <c r="Z1978" s="594"/>
    </row>
    <row r="1979">
      <c r="A1979" s="270" t="s">
        <v>1382</v>
      </c>
      <c r="B1979" s="15" t="s">
        <v>10</v>
      </c>
      <c r="C1979" s="17" t="s">
        <v>12</v>
      </c>
      <c r="D1979" s="17" t="s">
        <v>14</v>
      </c>
      <c r="E1979" s="92" t="s">
        <v>15</v>
      </c>
    </row>
    <row r="1980">
      <c r="A1980" s="19"/>
      <c r="B1980" s="21" t="s">
        <v>17</v>
      </c>
      <c r="C1980" s="23" t="s">
        <v>217</v>
      </c>
      <c r="D1980" s="26">
        <v>0.0</v>
      </c>
      <c r="E1980" s="36"/>
    </row>
    <row r="1981">
      <c r="A1981" s="19"/>
      <c r="B1981" s="21" t="s">
        <v>25</v>
      </c>
      <c r="C1981" s="30" t="s">
        <v>1383</v>
      </c>
      <c r="D1981" s="26">
        <v>0.0</v>
      </c>
      <c r="E1981" s="36"/>
    </row>
    <row r="1982">
      <c r="A1982" s="19"/>
      <c r="B1982" s="21" t="s">
        <v>27</v>
      </c>
      <c r="C1982" s="35"/>
      <c r="D1982" s="31">
        <v>0.0</v>
      </c>
      <c r="E1982" s="36"/>
    </row>
    <row r="1983">
      <c r="A1983" s="19"/>
      <c r="B1983" s="33" t="s">
        <v>28</v>
      </c>
      <c r="C1983" s="35"/>
      <c r="D1983" s="558"/>
      <c r="E1983" s="36"/>
    </row>
    <row r="1984">
      <c r="A1984" s="19"/>
      <c r="B1984" s="33" t="s">
        <v>30</v>
      </c>
      <c r="C1984" s="35"/>
      <c r="D1984" s="558"/>
      <c r="E1984" s="36"/>
    </row>
    <row r="1985">
      <c r="A1985" s="19"/>
      <c r="B1985" s="33" t="s">
        <v>32</v>
      </c>
      <c r="C1985" s="23" t="s">
        <v>1384</v>
      </c>
      <c r="D1985" s="558"/>
      <c r="E1985" s="39" t="s">
        <v>55</v>
      </c>
    </row>
    <row r="1986">
      <c r="A1986" s="19"/>
      <c r="B1986" s="33" t="s">
        <v>34</v>
      </c>
      <c r="C1986" s="23" t="s">
        <v>1385</v>
      </c>
      <c r="D1986" s="558"/>
      <c r="E1986" s="39"/>
    </row>
    <row r="1987">
      <c r="A1987" s="19"/>
      <c r="B1987" s="21" t="s">
        <v>36</v>
      </c>
      <c r="C1987" s="35"/>
      <c r="D1987" s="42">
        <f>D1980+D1981+D1982</f>
        <v>0</v>
      </c>
      <c r="E1987" s="36"/>
    </row>
    <row r="1988">
      <c r="A1988" s="19"/>
      <c r="C1988" s="24"/>
      <c r="E1988" s="3"/>
    </row>
    <row r="1989">
      <c r="A1989" s="278" t="s">
        <v>1386</v>
      </c>
      <c r="B1989" s="15" t="s">
        <v>10</v>
      </c>
      <c r="C1989" s="17" t="s">
        <v>12</v>
      </c>
      <c r="D1989" s="17" t="s">
        <v>14</v>
      </c>
      <c r="E1989" s="92" t="s">
        <v>15</v>
      </c>
    </row>
    <row r="1990">
      <c r="A1990" s="606" t="s">
        <v>1387</v>
      </c>
      <c r="B1990" s="21" t="s">
        <v>17</v>
      </c>
      <c r="C1990" s="23" t="s">
        <v>217</v>
      </c>
      <c r="D1990" s="31">
        <v>0.0</v>
      </c>
      <c r="E1990" s="36"/>
    </row>
    <row r="1991">
      <c r="A1991" s="607"/>
      <c r="B1991" s="21" t="s">
        <v>25</v>
      </c>
      <c r="C1991" s="30" t="s">
        <v>1388</v>
      </c>
      <c r="D1991" s="31">
        <v>0.0</v>
      </c>
      <c r="E1991" s="36"/>
    </row>
    <row r="1992">
      <c r="A1992" s="24"/>
      <c r="B1992" s="21" t="s">
        <v>27</v>
      </c>
      <c r="C1992" s="35"/>
      <c r="D1992" s="31">
        <v>0.0</v>
      </c>
      <c r="E1992" s="45"/>
    </row>
    <row r="1993">
      <c r="A1993" s="19"/>
      <c r="B1993" s="33" t="s">
        <v>28</v>
      </c>
      <c r="C1993" s="35"/>
      <c r="D1993" s="608"/>
      <c r="E1993" s="36"/>
    </row>
    <row r="1994">
      <c r="A1994" s="19"/>
      <c r="B1994" s="33" t="s">
        <v>30</v>
      </c>
      <c r="C1994" s="35"/>
      <c r="D1994" s="608"/>
      <c r="E1994" s="36"/>
    </row>
    <row r="1995">
      <c r="A1995" s="19"/>
      <c r="B1995" s="33" t="s">
        <v>32</v>
      </c>
      <c r="C1995" s="23" t="s">
        <v>1384</v>
      </c>
      <c r="D1995" s="608"/>
      <c r="E1995" s="39" t="s">
        <v>55</v>
      </c>
    </row>
    <row r="1996">
      <c r="A1996" s="19"/>
      <c r="B1996" s="33" t="s">
        <v>34</v>
      </c>
      <c r="C1996" s="23" t="s">
        <v>1389</v>
      </c>
      <c r="D1996" s="608"/>
      <c r="E1996" s="39"/>
    </row>
    <row r="1997">
      <c r="A1997" s="19"/>
      <c r="B1997" s="21" t="s">
        <v>36</v>
      </c>
      <c r="C1997" s="35"/>
      <c r="D1997" s="42">
        <f>D1990+D1991+D1992</f>
        <v>0</v>
      </c>
      <c r="E1997" s="36"/>
    </row>
    <row r="1998">
      <c r="A1998" s="19"/>
      <c r="C1998" s="24"/>
      <c r="E1998" s="3"/>
    </row>
    <row r="1999">
      <c r="A1999" s="278" t="s">
        <v>1390</v>
      </c>
      <c r="B1999" s="15" t="s">
        <v>10</v>
      </c>
      <c r="C1999" s="17" t="s">
        <v>12</v>
      </c>
      <c r="D1999" s="17" t="s">
        <v>14</v>
      </c>
      <c r="E1999" s="92" t="s">
        <v>15</v>
      </c>
    </row>
    <row r="2000">
      <c r="A2000" s="22" t="s">
        <v>1391</v>
      </c>
      <c r="B2000" s="21" t="s">
        <v>17</v>
      </c>
      <c r="C2000" s="23" t="s">
        <v>217</v>
      </c>
      <c r="D2000" s="26">
        <v>0.0</v>
      </c>
      <c r="E2000" s="36"/>
    </row>
    <row r="2001">
      <c r="A2001" s="24"/>
      <c r="B2001" s="21" t="s">
        <v>25</v>
      </c>
      <c r="C2001" s="30" t="s">
        <v>1388</v>
      </c>
      <c r="D2001" s="26">
        <v>0.0</v>
      </c>
      <c r="E2001" s="36"/>
    </row>
    <row r="2002">
      <c r="A2002" s="22"/>
      <c r="B2002" s="21" t="s">
        <v>27</v>
      </c>
      <c r="C2002" s="35"/>
      <c r="D2002" s="26">
        <v>0.0</v>
      </c>
      <c r="E2002" s="45"/>
    </row>
    <row r="2003">
      <c r="A2003" s="19"/>
      <c r="B2003" s="33" t="s">
        <v>28</v>
      </c>
      <c r="C2003" s="23" t="s">
        <v>62</v>
      </c>
      <c r="D2003" s="55"/>
      <c r="E2003" s="36"/>
    </row>
    <row r="2004">
      <c r="A2004" s="19"/>
      <c r="B2004" s="33" t="s">
        <v>30</v>
      </c>
      <c r="C2004" s="23" t="s">
        <v>62</v>
      </c>
      <c r="D2004" s="55"/>
      <c r="E2004" s="36"/>
    </row>
    <row r="2005">
      <c r="A2005" s="19"/>
      <c r="B2005" s="33" t="s">
        <v>32</v>
      </c>
      <c r="C2005" s="23" t="s">
        <v>1392</v>
      </c>
      <c r="D2005" s="55"/>
      <c r="E2005" s="39" t="s">
        <v>55</v>
      </c>
    </row>
    <row r="2006">
      <c r="A2006" s="19"/>
      <c r="B2006" s="33" t="s">
        <v>34</v>
      </c>
      <c r="C2006" s="23" t="s">
        <v>62</v>
      </c>
      <c r="D2006" s="55"/>
      <c r="E2006" s="39"/>
    </row>
    <row r="2007">
      <c r="A2007" s="19"/>
      <c r="B2007" s="21" t="s">
        <v>36</v>
      </c>
      <c r="C2007" s="35"/>
      <c r="D2007" s="64">
        <f>D2000+D2001+D2002</f>
        <v>0</v>
      </c>
      <c r="E2007" s="36"/>
    </row>
    <row r="2008">
      <c r="A2008" s="24"/>
      <c r="C2008" s="24"/>
      <c r="E2008" s="3"/>
    </row>
    <row r="2009">
      <c r="A2009" s="297" t="s">
        <v>1393</v>
      </c>
      <c r="B2009" s="15" t="s">
        <v>10</v>
      </c>
      <c r="C2009" s="17" t="s">
        <v>12</v>
      </c>
      <c r="D2009" s="17" t="s">
        <v>14</v>
      </c>
      <c r="E2009" s="58" t="s">
        <v>15</v>
      </c>
      <c r="G2009" s="213"/>
      <c r="H2009" s="213"/>
    </row>
    <row r="2010">
      <c r="B2010" s="21" t="s">
        <v>17</v>
      </c>
      <c r="C2010" s="23" t="s">
        <v>1394</v>
      </c>
      <c r="D2010" s="26">
        <v>1.0</v>
      </c>
      <c r="E2010" s="68" t="s">
        <v>1395</v>
      </c>
      <c r="G2010" s="213"/>
      <c r="H2010" s="213"/>
    </row>
    <row r="2011">
      <c r="B2011" s="21" t="s">
        <v>25</v>
      </c>
      <c r="C2011" s="39" t="s">
        <v>1396</v>
      </c>
      <c r="D2011" s="26">
        <v>1.0</v>
      </c>
      <c r="E2011" s="30" t="s">
        <v>1397</v>
      </c>
      <c r="G2011" s="213"/>
      <c r="H2011" s="213"/>
    </row>
    <row r="2012">
      <c r="B2012" s="21" t="s">
        <v>27</v>
      </c>
      <c r="C2012" s="35"/>
      <c r="D2012" s="26"/>
      <c r="E2012" s="36"/>
      <c r="G2012" s="213"/>
      <c r="H2012" s="213"/>
    </row>
    <row r="2013">
      <c r="B2013" s="33" t="s">
        <v>28</v>
      </c>
      <c r="C2013" s="23" t="s">
        <v>62</v>
      </c>
      <c r="D2013" s="55"/>
      <c r="E2013" s="36"/>
      <c r="G2013" s="213"/>
      <c r="H2013" s="213"/>
    </row>
    <row r="2014">
      <c r="B2014" s="33" t="s">
        <v>30</v>
      </c>
      <c r="C2014" s="23" t="s">
        <v>1398</v>
      </c>
      <c r="D2014" s="61"/>
      <c r="E2014" s="39" t="s">
        <v>1399</v>
      </c>
      <c r="G2014" s="213"/>
      <c r="H2014" s="213"/>
    </row>
    <row r="2015">
      <c r="B2015" s="33" t="s">
        <v>32</v>
      </c>
      <c r="C2015" s="23" t="s">
        <v>1381</v>
      </c>
      <c r="D2015" s="55"/>
      <c r="E2015" s="39" t="s">
        <v>55</v>
      </c>
      <c r="G2015" s="213"/>
      <c r="H2015" s="213"/>
    </row>
    <row r="2016">
      <c r="B2016" s="33" t="s">
        <v>34</v>
      </c>
      <c r="C2016" s="23" t="s">
        <v>62</v>
      </c>
      <c r="D2016" s="55"/>
      <c r="E2016" s="36"/>
      <c r="G2016" s="213"/>
      <c r="H2016" s="213"/>
    </row>
    <row r="2017">
      <c r="B2017" s="21" t="s">
        <v>36</v>
      </c>
      <c r="C2017" s="35"/>
      <c r="D2017" s="64">
        <f>D2010+D2011+D2012</f>
        <v>2</v>
      </c>
      <c r="E2017" s="36"/>
      <c r="G2017" s="213"/>
      <c r="H2017" s="213"/>
    </row>
    <row r="2018">
      <c r="A2018" s="24"/>
      <c r="C2018" s="24"/>
      <c r="E2018" s="3"/>
    </row>
    <row r="2019">
      <c r="A2019" s="297" t="s">
        <v>1400</v>
      </c>
      <c r="B2019" s="15" t="s">
        <v>10</v>
      </c>
      <c r="C2019" s="17" t="s">
        <v>12</v>
      </c>
      <c r="D2019" s="17" t="s">
        <v>14</v>
      </c>
      <c r="E2019" s="58" t="s">
        <v>15</v>
      </c>
      <c r="G2019" s="213"/>
      <c r="H2019" s="213"/>
    </row>
    <row r="2020">
      <c r="B2020" s="21" t="s">
        <v>17</v>
      </c>
      <c r="C2020" s="68" t="s">
        <v>1401</v>
      </c>
      <c r="D2020" s="26">
        <v>1.0</v>
      </c>
      <c r="E2020" s="609" t="s">
        <v>815</v>
      </c>
      <c r="G2020" s="213"/>
      <c r="H2020" s="213"/>
    </row>
    <row r="2021">
      <c r="B2021" s="21" t="s">
        <v>25</v>
      </c>
      <c r="C2021" s="39" t="s">
        <v>1402</v>
      </c>
      <c r="D2021" s="26">
        <v>1.0</v>
      </c>
      <c r="E2021" s="609" t="s">
        <v>1403</v>
      </c>
      <c r="G2021" s="213"/>
      <c r="H2021" s="213"/>
    </row>
    <row r="2022">
      <c r="B2022" s="21" t="s">
        <v>27</v>
      </c>
      <c r="C2022" s="35"/>
      <c r="D2022" s="26">
        <v>0.0</v>
      </c>
      <c r="E2022" s="36"/>
      <c r="G2022" s="213"/>
      <c r="H2022" s="213"/>
    </row>
    <row r="2023">
      <c r="B2023" s="33" t="s">
        <v>28</v>
      </c>
      <c r="C2023" s="23" t="s">
        <v>62</v>
      </c>
      <c r="D2023" s="55"/>
      <c r="E2023" s="36"/>
      <c r="G2023" s="213"/>
      <c r="H2023" s="213"/>
    </row>
    <row r="2024">
      <c r="B2024" s="33" t="s">
        <v>30</v>
      </c>
      <c r="C2024" s="23" t="s">
        <v>1404</v>
      </c>
      <c r="D2024" s="61"/>
      <c r="E2024" s="39" t="s">
        <v>1405</v>
      </c>
      <c r="G2024" s="213"/>
      <c r="H2024" s="213"/>
    </row>
    <row r="2025">
      <c r="B2025" s="33" t="s">
        <v>32</v>
      </c>
      <c r="C2025" s="23" t="s">
        <v>1406</v>
      </c>
      <c r="D2025" s="55"/>
      <c r="E2025" s="39" t="s">
        <v>55</v>
      </c>
      <c r="G2025" s="213"/>
      <c r="H2025" s="213"/>
    </row>
    <row r="2026">
      <c r="B2026" s="33" t="s">
        <v>34</v>
      </c>
      <c r="C2026" s="23" t="s">
        <v>62</v>
      </c>
      <c r="D2026" s="55"/>
      <c r="E2026" s="36"/>
      <c r="G2026" s="213"/>
      <c r="H2026" s="213"/>
    </row>
    <row r="2027">
      <c r="B2027" s="21" t="s">
        <v>36</v>
      </c>
      <c r="C2027" s="35"/>
      <c r="D2027" s="64">
        <f>D2020+D2021+D2022</f>
        <v>2</v>
      </c>
      <c r="E2027" s="36"/>
      <c r="G2027" s="213"/>
      <c r="H2027" s="213"/>
    </row>
    <row r="2028">
      <c r="A2028" s="24"/>
      <c r="C2028" s="24"/>
      <c r="E2028" s="3"/>
    </row>
    <row r="2029">
      <c r="A2029" s="252" t="s">
        <v>1407</v>
      </c>
      <c r="B2029" s="15" t="s">
        <v>10</v>
      </c>
      <c r="C2029" s="17" t="s">
        <v>12</v>
      </c>
      <c r="D2029" s="17" t="s">
        <v>14</v>
      </c>
      <c r="E2029" s="58" t="s">
        <v>15</v>
      </c>
      <c r="G2029" s="213"/>
      <c r="H2029" s="213"/>
    </row>
    <row r="2030">
      <c r="A2030" s="4" t="s">
        <v>66</v>
      </c>
      <c r="B2030" s="21" t="s">
        <v>17</v>
      </c>
      <c r="C2030" s="23" t="s">
        <v>1408</v>
      </c>
      <c r="D2030" s="26">
        <v>1.0</v>
      </c>
      <c r="E2030" s="39" t="s">
        <v>1409</v>
      </c>
      <c r="G2030" s="213"/>
      <c r="H2030" s="213"/>
    </row>
    <row r="2031">
      <c r="B2031" s="21" t="s">
        <v>25</v>
      </c>
      <c r="C2031" s="30" t="s">
        <v>1410</v>
      </c>
      <c r="D2031" s="26">
        <v>1.0</v>
      </c>
      <c r="E2031" s="592" t="s">
        <v>1411</v>
      </c>
      <c r="G2031" s="213"/>
      <c r="H2031" s="213"/>
    </row>
    <row r="2032">
      <c r="B2032" s="21" t="s">
        <v>27</v>
      </c>
      <c r="C2032" s="35"/>
      <c r="D2032" s="26">
        <v>0.0</v>
      </c>
      <c r="E2032" s="45"/>
      <c r="G2032" s="213"/>
      <c r="H2032" s="213"/>
    </row>
    <row r="2033">
      <c r="B2033" s="33" t="s">
        <v>28</v>
      </c>
      <c r="C2033" s="23" t="s">
        <v>62</v>
      </c>
      <c r="D2033" s="55"/>
      <c r="E2033" s="36"/>
      <c r="G2033" s="213"/>
      <c r="H2033" s="213"/>
    </row>
    <row r="2034">
      <c r="B2034" s="33" t="s">
        <v>30</v>
      </c>
      <c r="C2034" s="23" t="s">
        <v>62</v>
      </c>
      <c r="D2034" s="55"/>
      <c r="E2034" s="36"/>
      <c r="G2034" s="213"/>
      <c r="H2034" s="213"/>
    </row>
    <row r="2035">
      <c r="B2035" s="33" t="s">
        <v>32</v>
      </c>
      <c r="C2035" s="23" t="s">
        <v>1412</v>
      </c>
      <c r="D2035" s="55"/>
      <c r="E2035" s="39" t="s">
        <v>55</v>
      </c>
      <c r="G2035" s="213"/>
      <c r="H2035" s="213"/>
    </row>
    <row r="2036">
      <c r="B2036" s="33" t="s">
        <v>34</v>
      </c>
      <c r="C2036" s="23" t="s">
        <v>62</v>
      </c>
      <c r="D2036" s="55"/>
      <c r="E2036" s="39"/>
      <c r="G2036" s="213"/>
      <c r="H2036" s="213"/>
    </row>
    <row r="2037">
      <c r="B2037" s="21" t="s">
        <v>36</v>
      </c>
      <c r="C2037" s="35"/>
      <c r="D2037" s="64">
        <f>D2030+D2031+D2032</f>
        <v>2</v>
      </c>
      <c r="E2037" s="36"/>
      <c r="G2037" s="213"/>
      <c r="H2037" s="213"/>
    </row>
    <row r="2038">
      <c r="A2038" s="24"/>
      <c r="C2038" s="24"/>
      <c r="E2038" s="3"/>
    </row>
    <row r="2039">
      <c r="A2039" s="252" t="s">
        <v>1413</v>
      </c>
      <c r="B2039" s="15" t="s">
        <v>10</v>
      </c>
      <c r="C2039" s="17" t="s">
        <v>12</v>
      </c>
      <c r="D2039" s="17" t="s">
        <v>14</v>
      </c>
      <c r="E2039" s="58" t="s">
        <v>15</v>
      </c>
      <c r="G2039" s="213"/>
      <c r="H2039" s="213"/>
    </row>
    <row r="2040">
      <c r="A2040" s="22" t="s">
        <v>66</v>
      </c>
      <c r="B2040" s="21" t="s">
        <v>17</v>
      </c>
      <c r="C2040" s="23" t="s">
        <v>1408</v>
      </c>
      <c r="D2040" s="26">
        <v>1.0</v>
      </c>
      <c r="E2040" s="39" t="s">
        <v>1414</v>
      </c>
      <c r="G2040" s="213"/>
      <c r="H2040" s="213"/>
    </row>
    <row r="2041">
      <c r="B2041" s="21" t="s">
        <v>25</v>
      </c>
      <c r="C2041" s="30" t="s">
        <v>1410</v>
      </c>
      <c r="D2041" s="26">
        <v>1.0</v>
      </c>
      <c r="E2041" s="39" t="s">
        <v>1411</v>
      </c>
      <c r="F2041" s="4"/>
      <c r="G2041" s="213"/>
      <c r="H2041" s="213"/>
    </row>
    <row r="2042">
      <c r="B2042" s="21" t="s">
        <v>27</v>
      </c>
      <c r="C2042" s="35"/>
      <c r="D2042" s="26">
        <v>0.0</v>
      </c>
      <c r="E2042" s="610"/>
      <c r="G2042" s="213"/>
      <c r="H2042" s="213"/>
    </row>
    <row r="2043">
      <c r="B2043" s="33" t="s">
        <v>28</v>
      </c>
      <c r="C2043" s="23" t="s">
        <v>62</v>
      </c>
      <c r="D2043" s="55"/>
      <c r="E2043" s="36"/>
      <c r="G2043" s="213"/>
      <c r="H2043" s="213"/>
    </row>
    <row r="2044">
      <c r="B2044" s="33" t="s">
        <v>30</v>
      </c>
      <c r="C2044" s="23" t="s">
        <v>62</v>
      </c>
      <c r="D2044" s="55"/>
      <c r="E2044" s="36"/>
      <c r="G2044" s="213"/>
      <c r="H2044" s="213"/>
    </row>
    <row r="2045">
      <c r="B2045" s="33" t="s">
        <v>32</v>
      </c>
      <c r="C2045" s="23" t="s">
        <v>1412</v>
      </c>
      <c r="D2045" s="55"/>
      <c r="E2045" s="39" t="s">
        <v>55</v>
      </c>
      <c r="G2045" s="213"/>
      <c r="H2045" s="213"/>
    </row>
    <row r="2046">
      <c r="B2046" s="33" t="s">
        <v>34</v>
      </c>
      <c r="C2046" s="23" t="s">
        <v>62</v>
      </c>
      <c r="D2046" s="55"/>
      <c r="E2046" s="39"/>
      <c r="G2046" s="213"/>
      <c r="H2046" s="213"/>
    </row>
    <row r="2047">
      <c r="B2047" s="21" t="s">
        <v>36</v>
      </c>
      <c r="C2047" s="35"/>
      <c r="D2047" s="64">
        <f>D2040+D2041+D2042</f>
        <v>2</v>
      </c>
      <c r="E2047" s="36"/>
      <c r="G2047" s="213"/>
      <c r="H2047" s="213"/>
    </row>
    <row r="2048">
      <c r="A2048" s="24"/>
      <c r="C2048" s="24"/>
      <c r="E2048" s="3"/>
    </row>
    <row r="2049">
      <c r="A2049" s="252" t="s">
        <v>1415</v>
      </c>
      <c r="B2049" s="15" t="s">
        <v>10</v>
      </c>
      <c r="C2049" s="17" t="s">
        <v>12</v>
      </c>
      <c r="D2049" s="17" t="s">
        <v>14</v>
      </c>
      <c r="E2049" s="58" t="s">
        <v>15</v>
      </c>
      <c r="G2049" s="213"/>
      <c r="H2049" s="213"/>
    </row>
    <row r="2050">
      <c r="B2050" s="21" t="s">
        <v>17</v>
      </c>
      <c r="C2050" s="23" t="s">
        <v>1416</v>
      </c>
      <c r="D2050" s="26">
        <v>0.0</v>
      </c>
      <c r="E2050" s="36"/>
      <c r="G2050" s="213"/>
      <c r="H2050" s="213"/>
    </row>
    <row r="2051">
      <c r="B2051" s="21" t="s">
        <v>25</v>
      </c>
      <c r="C2051" s="39" t="s">
        <v>1417</v>
      </c>
      <c r="D2051" s="26">
        <v>0.0</v>
      </c>
      <c r="E2051" s="36"/>
      <c r="G2051" s="213"/>
      <c r="H2051" s="213"/>
    </row>
    <row r="2052">
      <c r="B2052" s="21" t="s">
        <v>27</v>
      </c>
      <c r="C2052" s="35"/>
      <c r="D2052" s="26">
        <v>0.0</v>
      </c>
      <c r="E2052" s="36"/>
      <c r="G2052" s="213"/>
      <c r="H2052" s="213"/>
    </row>
    <row r="2053">
      <c r="B2053" s="33" t="s">
        <v>28</v>
      </c>
      <c r="C2053" s="23" t="s">
        <v>62</v>
      </c>
      <c r="D2053" s="55"/>
      <c r="E2053" s="36"/>
      <c r="G2053" s="213"/>
      <c r="H2053" s="213"/>
    </row>
    <row r="2054">
      <c r="B2054" s="33" t="s">
        <v>30</v>
      </c>
      <c r="C2054" s="23" t="s">
        <v>62</v>
      </c>
      <c r="D2054" s="61"/>
      <c r="E2054" s="36"/>
      <c r="G2054" s="213"/>
      <c r="H2054" s="213"/>
    </row>
    <row r="2055">
      <c r="B2055" s="33" t="s">
        <v>32</v>
      </c>
      <c r="C2055" s="23" t="s">
        <v>1418</v>
      </c>
      <c r="D2055" s="55"/>
      <c r="E2055" s="39" t="s">
        <v>55</v>
      </c>
      <c r="G2055" s="213"/>
      <c r="H2055" s="213"/>
    </row>
    <row r="2056">
      <c r="B2056" s="33" t="s">
        <v>34</v>
      </c>
      <c r="C2056" s="23" t="s">
        <v>62</v>
      </c>
      <c r="D2056" s="55"/>
      <c r="E2056" s="36"/>
      <c r="G2056" s="213"/>
      <c r="H2056" s="213"/>
    </row>
    <row r="2057">
      <c r="B2057" s="21" t="s">
        <v>36</v>
      </c>
      <c r="C2057" s="35"/>
      <c r="D2057" s="64">
        <f>D2050+D2051+D2052</f>
        <v>0</v>
      </c>
      <c r="E2057" s="36"/>
      <c r="G2057" s="213"/>
      <c r="H2057" s="213"/>
    </row>
    <row r="2058">
      <c r="A2058" s="24"/>
      <c r="C2058" s="24"/>
      <c r="E2058" s="3"/>
    </row>
    <row r="2059">
      <c r="A2059" s="611" t="s">
        <v>1419</v>
      </c>
      <c r="B2059" s="85" t="str">
        <f>D2068+D2078+#REF!+#REF!</f>
        <v>#REF!</v>
      </c>
      <c r="C2059" s="10"/>
      <c r="D2059" s="10"/>
      <c r="E2059" s="13"/>
    </row>
    <row r="2060">
      <c r="A2060" s="252" t="s">
        <v>1420</v>
      </c>
      <c r="B2060" s="15" t="s">
        <v>10</v>
      </c>
      <c r="C2060" s="17" t="s">
        <v>12</v>
      </c>
      <c r="D2060" s="17" t="s">
        <v>14</v>
      </c>
      <c r="E2060" s="58" t="s">
        <v>15</v>
      </c>
      <c r="G2060" s="213"/>
      <c r="H2060" s="213"/>
    </row>
    <row r="2061">
      <c r="B2061" s="21" t="s">
        <v>17</v>
      </c>
      <c r="C2061" s="39" t="s">
        <v>182</v>
      </c>
      <c r="D2061" s="26">
        <v>0.0</v>
      </c>
      <c r="E2061" s="36"/>
      <c r="G2061" s="213"/>
      <c r="H2061" s="213"/>
    </row>
    <row r="2062">
      <c r="B2062" s="21" t="s">
        <v>25</v>
      </c>
      <c r="C2062" s="39" t="s">
        <v>1421</v>
      </c>
      <c r="D2062" s="26">
        <v>0.0</v>
      </c>
      <c r="E2062" s="36"/>
      <c r="G2062" s="213"/>
      <c r="H2062" s="213"/>
    </row>
    <row r="2063">
      <c r="B2063" s="21" t="s">
        <v>27</v>
      </c>
      <c r="C2063" s="35"/>
      <c r="D2063" s="26">
        <v>0.0</v>
      </c>
      <c r="E2063" s="36"/>
      <c r="G2063" s="213"/>
      <c r="H2063" s="213"/>
    </row>
    <row r="2064">
      <c r="B2064" s="33" t="s">
        <v>28</v>
      </c>
      <c r="C2064" s="23" t="s">
        <v>62</v>
      </c>
      <c r="D2064" s="55"/>
      <c r="E2064" s="36"/>
      <c r="G2064" s="213"/>
      <c r="H2064" s="213"/>
    </row>
    <row r="2065">
      <c r="B2065" s="33" t="s">
        <v>30</v>
      </c>
      <c r="C2065" s="23" t="s">
        <v>62</v>
      </c>
      <c r="D2065" s="61"/>
      <c r="E2065" s="36"/>
      <c r="G2065" s="213"/>
      <c r="H2065" s="213"/>
    </row>
    <row r="2066">
      <c r="B2066" s="33" t="s">
        <v>32</v>
      </c>
      <c r="C2066" s="79" t="s">
        <v>1422</v>
      </c>
      <c r="D2066" s="55"/>
      <c r="E2066" s="39" t="s">
        <v>55</v>
      </c>
      <c r="G2066" s="213"/>
      <c r="H2066" s="213"/>
    </row>
    <row r="2067">
      <c r="B2067" s="33" t="s">
        <v>34</v>
      </c>
      <c r="C2067" s="23" t="s">
        <v>62</v>
      </c>
      <c r="D2067" s="55"/>
      <c r="E2067" s="36"/>
      <c r="G2067" s="213"/>
      <c r="H2067" s="213"/>
    </row>
    <row r="2068">
      <c r="B2068" s="21" t="s">
        <v>36</v>
      </c>
      <c r="C2068" s="35"/>
      <c r="D2068" s="64">
        <f>D2061+D2062+D2063</f>
        <v>0</v>
      </c>
      <c r="E2068" s="36"/>
      <c r="G2068" s="213"/>
      <c r="H2068" s="213"/>
    </row>
    <row r="2069">
      <c r="A2069" s="278"/>
      <c r="B2069" s="366"/>
      <c r="C2069" s="24"/>
      <c r="D2069" s="24"/>
      <c r="E2069" s="3"/>
      <c r="F2069" s="4" t="s">
        <v>38</v>
      </c>
    </row>
    <row r="2070">
      <c r="A2070" s="278" t="s">
        <v>1423</v>
      </c>
      <c r="B2070" s="234" t="s">
        <v>10</v>
      </c>
      <c r="C2070" s="234" t="s">
        <v>12</v>
      </c>
      <c r="D2070" s="234" t="s">
        <v>14</v>
      </c>
      <c r="E2070" s="36"/>
    </row>
    <row r="2071">
      <c r="A2071" s="24"/>
      <c r="B2071" s="612" t="s">
        <v>17</v>
      </c>
      <c r="C2071" s="39" t="s">
        <v>182</v>
      </c>
      <c r="D2071" s="613">
        <v>0.0</v>
      </c>
      <c r="E2071" s="36"/>
    </row>
    <row r="2072">
      <c r="A2072" s="22"/>
      <c r="B2072" s="612" t="s">
        <v>25</v>
      </c>
      <c r="C2072" s="614" t="s">
        <v>1424</v>
      </c>
      <c r="D2072" s="615">
        <v>0.0</v>
      </c>
      <c r="E2072" s="39" t="s">
        <v>1425</v>
      </c>
    </row>
    <row r="2073">
      <c r="A2073" s="24"/>
      <c r="B2073" s="612" t="s">
        <v>27</v>
      </c>
      <c r="C2073" s="616"/>
      <c r="D2073" s="613">
        <v>0.0</v>
      </c>
      <c r="E2073" s="36"/>
    </row>
    <row r="2074">
      <c r="A2074" s="24"/>
      <c r="B2074" s="617" t="s">
        <v>28</v>
      </c>
      <c r="C2074" s="39" t="s">
        <v>1426</v>
      </c>
      <c r="D2074" s="618"/>
      <c r="E2074" s="36"/>
    </row>
    <row r="2075">
      <c r="A2075" s="24"/>
      <c r="B2075" s="617" t="s">
        <v>30</v>
      </c>
      <c r="C2075" s="39" t="s">
        <v>1426</v>
      </c>
      <c r="D2075" s="618"/>
      <c r="E2075" s="36"/>
    </row>
    <row r="2076">
      <c r="A2076" s="24"/>
      <c r="B2076" s="617" t="s">
        <v>32</v>
      </c>
      <c r="C2076" s="39" t="s">
        <v>1426</v>
      </c>
      <c r="D2076" s="618"/>
      <c r="E2076" s="36"/>
    </row>
    <row r="2077">
      <c r="A2077" s="24"/>
      <c r="B2077" s="617" t="s">
        <v>34</v>
      </c>
      <c r="C2077" s="39" t="s">
        <v>1426</v>
      </c>
      <c r="D2077" s="618"/>
      <c r="E2077" s="36"/>
    </row>
    <row r="2078">
      <c r="A2078" s="24"/>
      <c r="B2078" s="612" t="s">
        <v>36</v>
      </c>
      <c r="C2078" s="616"/>
      <c r="D2078" s="619">
        <f>D2071+D2072+D2073</f>
        <v>0</v>
      </c>
      <c r="E2078" s="36"/>
    </row>
    <row r="2079">
      <c r="A2079" s="24"/>
      <c r="B2079" s="24"/>
      <c r="C2079" s="24"/>
      <c r="D2079" s="24"/>
      <c r="E2079" s="3"/>
    </row>
    <row r="2080">
      <c r="A2080" s="278" t="s">
        <v>1427</v>
      </c>
      <c r="B2080" s="620" t="s">
        <v>10</v>
      </c>
      <c r="C2080" s="621" t="s">
        <v>12</v>
      </c>
      <c r="D2080" s="621" t="s">
        <v>14</v>
      </c>
      <c r="E2080" s="36"/>
    </row>
    <row r="2081">
      <c r="A2081" s="24"/>
      <c r="B2081" s="622" t="s">
        <v>17</v>
      </c>
      <c r="C2081" s="28" t="s">
        <v>1428</v>
      </c>
      <c r="D2081" s="623">
        <v>2.0</v>
      </c>
      <c r="E2081" s="28" t="s">
        <v>1429</v>
      </c>
      <c r="F2081" s="466"/>
    </row>
    <row r="2082">
      <c r="A2082" s="22"/>
      <c r="B2082" s="622" t="s">
        <v>25</v>
      </c>
      <c r="C2082" s="624" t="s">
        <v>1430</v>
      </c>
      <c r="D2082" s="625">
        <v>0.0</v>
      </c>
      <c r="E2082" s="230" t="s">
        <v>1431</v>
      </c>
    </row>
    <row r="2083">
      <c r="A2083" s="24"/>
      <c r="B2083" s="622" t="s">
        <v>27</v>
      </c>
      <c r="C2083" s="616"/>
      <c r="D2083" s="626">
        <v>0.0</v>
      </c>
      <c r="E2083" s="36"/>
    </row>
    <row r="2084">
      <c r="A2084" s="24"/>
      <c r="B2084" s="627" t="s">
        <v>28</v>
      </c>
      <c r="C2084" s="39" t="s">
        <v>1426</v>
      </c>
      <c r="D2084" s="628"/>
      <c r="E2084" s="36"/>
    </row>
    <row r="2085">
      <c r="A2085" s="24"/>
      <c r="B2085" s="627" t="s">
        <v>30</v>
      </c>
      <c r="C2085" s="39" t="s">
        <v>1426</v>
      </c>
      <c r="D2085" s="628"/>
      <c r="E2085" s="36"/>
    </row>
    <row r="2086">
      <c r="A2086" s="24"/>
      <c r="B2086" s="627" t="s">
        <v>32</v>
      </c>
      <c r="C2086" s="39" t="s">
        <v>1426</v>
      </c>
      <c r="D2086" s="628"/>
      <c r="E2086" s="36"/>
    </row>
    <row r="2087">
      <c r="A2087" s="24"/>
      <c r="B2087" s="627" t="s">
        <v>34</v>
      </c>
      <c r="C2087" s="39" t="s">
        <v>1426</v>
      </c>
      <c r="D2087" s="628"/>
      <c r="E2087" s="36"/>
    </row>
    <row r="2088">
      <c r="A2088" s="24"/>
      <c r="B2088" s="622" t="s">
        <v>36</v>
      </c>
      <c r="C2088" s="616"/>
      <c r="D2088" s="622">
        <f>D2081+D2082+D2083</f>
        <v>2</v>
      </c>
      <c r="E2088" s="36"/>
    </row>
    <row r="2089">
      <c r="A2089" s="24"/>
      <c r="B2089" s="24"/>
      <c r="C2089" s="24"/>
      <c r="D2089" s="24"/>
      <c r="E2089" s="3"/>
    </row>
    <row r="2090">
      <c r="A2090" s="252" t="s">
        <v>1432</v>
      </c>
      <c r="B2090" s="15" t="s">
        <v>10</v>
      </c>
      <c r="C2090" s="17" t="s">
        <v>12</v>
      </c>
      <c r="D2090" s="17" t="s">
        <v>14</v>
      </c>
      <c r="E2090" s="58" t="s">
        <v>15</v>
      </c>
      <c r="G2090" s="213"/>
      <c r="H2090" s="213"/>
    </row>
    <row r="2091">
      <c r="B2091" s="21" t="s">
        <v>17</v>
      </c>
      <c r="C2091" s="23" t="s">
        <v>182</v>
      </c>
      <c r="D2091" s="26">
        <v>0.0</v>
      </c>
      <c r="E2091" s="36"/>
      <c r="G2091" s="213"/>
      <c r="H2091" s="213"/>
    </row>
    <row r="2092">
      <c r="A2092" s="4"/>
      <c r="B2092" s="21" t="s">
        <v>25</v>
      </c>
      <c r="C2092" s="28" t="s">
        <v>1433</v>
      </c>
      <c r="D2092" s="26">
        <v>0.0</v>
      </c>
      <c r="E2092" s="39" t="s">
        <v>1425</v>
      </c>
      <c r="G2092" s="213"/>
      <c r="H2092" s="213"/>
    </row>
    <row r="2093">
      <c r="B2093" s="21" t="s">
        <v>27</v>
      </c>
      <c r="C2093" s="35"/>
      <c r="D2093" s="26">
        <v>0.0</v>
      </c>
      <c r="E2093" s="36"/>
      <c r="G2093" s="213"/>
      <c r="H2093" s="213"/>
    </row>
    <row r="2094">
      <c r="B2094" s="33" t="s">
        <v>28</v>
      </c>
      <c r="C2094" s="23" t="s">
        <v>62</v>
      </c>
      <c r="D2094" s="55"/>
      <c r="E2094" s="36"/>
      <c r="G2094" s="213"/>
      <c r="H2094" s="213"/>
    </row>
    <row r="2095">
      <c r="B2095" s="33" t="s">
        <v>30</v>
      </c>
      <c r="C2095" s="23" t="s">
        <v>1434</v>
      </c>
      <c r="D2095" s="61"/>
      <c r="E2095" s="36"/>
      <c r="G2095" s="213"/>
      <c r="H2095" s="213"/>
    </row>
    <row r="2096">
      <c r="B2096" s="33" t="s">
        <v>32</v>
      </c>
      <c r="C2096" s="39" t="s">
        <v>1435</v>
      </c>
      <c r="D2096" s="55"/>
      <c r="E2096" s="276" t="s">
        <v>55</v>
      </c>
      <c r="G2096" s="213"/>
      <c r="H2096" s="213"/>
    </row>
    <row r="2097">
      <c r="B2097" s="33" t="s">
        <v>34</v>
      </c>
      <c r="C2097" s="23" t="s">
        <v>62</v>
      </c>
      <c r="D2097" s="55"/>
      <c r="E2097" s="36"/>
      <c r="G2097" s="213"/>
      <c r="H2097" s="213"/>
    </row>
    <row r="2098">
      <c r="B2098" s="21" t="s">
        <v>36</v>
      </c>
      <c r="C2098" s="35"/>
      <c r="D2098" s="64">
        <f>D2091+D2092+D2093</f>
        <v>0</v>
      </c>
      <c r="E2098" s="36"/>
      <c r="G2098" s="213"/>
      <c r="H2098" s="213"/>
    </row>
    <row r="2099">
      <c r="A2099" s="19"/>
      <c r="C2099" s="24"/>
      <c r="E2099" s="3"/>
    </row>
    <row r="2100">
      <c r="A2100" s="252" t="s">
        <v>1436</v>
      </c>
      <c r="B2100" s="15" t="s">
        <v>10</v>
      </c>
      <c r="C2100" s="17" t="s">
        <v>12</v>
      </c>
      <c r="D2100" s="17" t="s">
        <v>14</v>
      </c>
      <c r="E2100" s="58" t="s">
        <v>15</v>
      </c>
      <c r="G2100" s="213"/>
      <c r="H2100" s="213"/>
    </row>
    <row r="2101">
      <c r="B2101" s="21" t="s">
        <v>17</v>
      </c>
      <c r="C2101" s="23" t="s">
        <v>182</v>
      </c>
      <c r="D2101" s="26">
        <v>0.0</v>
      </c>
      <c r="E2101" s="36"/>
      <c r="G2101" s="213"/>
      <c r="H2101" s="213"/>
    </row>
    <row r="2102">
      <c r="B2102" s="21" t="s">
        <v>25</v>
      </c>
      <c r="C2102" s="39" t="s">
        <v>1437</v>
      </c>
      <c r="D2102" s="26">
        <v>0.0</v>
      </c>
      <c r="E2102" s="230" t="s">
        <v>1438</v>
      </c>
      <c r="G2102" s="213"/>
      <c r="H2102" s="213"/>
    </row>
    <row r="2103">
      <c r="B2103" s="21" t="s">
        <v>27</v>
      </c>
      <c r="C2103" s="35"/>
      <c r="D2103" s="26">
        <v>0.0</v>
      </c>
      <c r="E2103" s="36"/>
      <c r="G2103" s="213"/>
      <c r="H2103" s="213"/>
    </row>
    <row r="2104">
      <c r="B2104" s="33" t="s">
        <v>28</v>
      </c>
      <c r="C2104" s="23" t="s">
        <v>62</v>
      </c>
      <c r="D2104" s="55"/>
      <c r="E2104" s="36"/>
      <c r="G2104" s="213"/>
      <c r="H2104" s="213"/>
    </row>
    <row r="2105">
      <c r="B2105" s="33" t="s">
        <v>30</v>
      </c>
      <c r="C2105" s="23" t="s">
        <v>1439</v>
      </c>
      <c r="D2105" s="61"/>
      <c r="E2105" s="39" t="s">
        <v>1380</v>
      </c>
      <c r="G2105" s="213"/>
      <c r="H2105" s="213"/>
    </row>
    <row r="2106">
      <c r="B2106" s="33" t="s">
        <v>32</v>
      </c>
      <c r="C2106" s="23" t="s">
        <v>1440</v>
      </c>
      <c r="D2106" s="55"/>
      <c r="E2106" s="39" t="s">
        <v>1441</v>
      </c>
      <c r="G2106" s="213"/>
      <c r="H2106" s="213"/>
    </row>
    <row r="2107">
      <c r="B2107" s="33" t="s">
        <v>34</v>
      </c>
      <c r="C2107" s="23" t="s">
        <v>62</v>
      </c>
      <c r="D2107" s="55"/>
      <c r="E2107" s="36"/>
      <c r="G2107" s="213"/>
      <c r="H2107" s="213"/>
    </row>
    <row r="2108">
      <c r="B2108" s="21" t="s">
        <v>36</v>
      </c>
      <c r="C2108" s="35"/>
      <c r="D2108" s="64">
        <f>D2101+D2102+D2103</f>
        <v>0</v>
      </c>
      <c r="E2108" s="36"/>
      <c r="G2108" s="213"/>
      <c r="H2108" s="213"/>
    </row>
    <row r="2109">
      <c r="A2109" s="19"/>
      <c r="C2109" s="24"/>
      <c r="E2109" s="3"/>
    </row>
    <row r="2110">
      <c r="A2110" s="252" t="s">
        <v>1442</v>
      </c>
      <c r="B2110" s="15" t="s">
        <v>10</v>
      </c>
      <c r="C2110" s="17" t="s">
        <v>12</v>
      </c>
      <c r="D2110" s="17" t="s">
        <v>14</v>
      </c>
      <c r="E2110" s="58" t="s">
        <v>15</v>
      </c>
      <c r="G2110" s="213"/>
      <c r="H2110" s="213"/>
    </row>
    <row r="2111">
      <c r="A2111" s="4" t="s">
        <v>66</v>
      </c>
      <c r="B2111" s="21" t="s">
        <v>17</v>
      </c>
      <c r="C2111" s="23" t="s">
        <v>182</v>
      </c>
      <c r="D2111" s="26">
        <v>0.0</v>
      </c>
      <c r="E2111" s="39" t="s">
        <v>1443</v>
      </c>
      <c r="G2111" s="213"/>
      <c r="H2111" s="213"/>
    </row>
    <row r="2112">
      <c r="B2112" s="21" t="s">
        <v>25</v>
      </c>
      <c r="C2112" s="39" t="s">
        <v>1444</v>
      </c>
      <c r="D2112" s="26">
        <v>0.0</v>
      </c>
      <c r="E2112" s="39" t="s">
        <v>1445</v>
      </c>
      <c r="G2112" s="213"/>
      <c r="H2112" s="213"/>
    </row>
    <row r="2113">
      <c r="B2113" s="21" t="s">
        <v>27</v>
      </c>
      <c r="C2113" s="35"/>
      <c r="D2113" s="26">
        <v>0.0</v>
      </c>
      <c r="E2113" s="36"/>
      <c r="G2113" s="213"/>
      <c r="H2113" s="213"/>
    </row>
    <row r="2114">
      <c r="B2114" s="33" t="s">
        <v>28</v>
      </c>
      <c r="C2114" s="23" t="s">
        <v>62</v>
      </c>
      <c r="D2114" s="55"/>
      <c r="E2114" s="36"/>
      <c r="G2114" s="213"/>
      <c r="H2114" s="213"/>
    </row>
    <row r="2115">
      <c r="B2115" s="33" t="s">
        <v>30</v>
      </c>
      <c r="C2115" s="23" t="s">
        <v>1446</v>
      </c>
      <c r="D2115" s="61"/>
      <c r="E2115" s="39" t="s">
        <v>1447</v>
      </c>
      <c r="G2115" s="213"/>
      <c r="H2115" s="213"/>
    </row>
    <row r="2116">
      <c r="B2116" s="33" t="s">
        <v>32</v>
      </c>
      <c r="C2116" s="23" t="s">
        <v>1448</v>
      </c>
      <c r="D2116" s="55"/>
      <c r="E2116" s="39" t="s">
        <v>55</v>
      </c>
      <c r="G2116" s="213"/>
      <c r="H2116" s="213"/>
    </row>
    <row r="2117">
      <c r="B2117" s="33" t="s">
        <v>34</v>
      </c>
      <c r="C2117" s="23" t="s">
        <v>1449</v>
      </c>
      <c r="D2117" s="55"/>
      <c r="E2117" s="39" t="s">
        <v>1450</v>
      </c>
      <c r="G2117" s="213"/>
      <c r="H2117" s="213"/>
    </row>
    <row r="2118">
      <c r="B2118" s="21" t="s">
        <v>36</v>
      </c>
      <c r="C2118" s="35"/>
      <c r="D2118" s="64">
        <f>D2111+D2112+D2113</f>
        <v>0</v>
      </c>
      <c r="E2118" s="36"/>
      <c r="G2118" s="213"/>
      <c r="H2118" s="213"/>
    </row>
    <row r="2119">
      <c r="A2119" s="19"/>
      <c r="C2119" s="24"/>
      <c r="E2119" s="3"/>
    </row>
    <row r="2120">
      <c r="A2120" s="252" t="s">
        <v>1451</v>
      </c>
      <c r="B2120" s="15" t="s">
        <v>10</v>
      </c>
      <c r="C2120" s="17" t="s">
        <v>12</v>
      </c>
      <c r="D2120" s="17" t="s">
        <v>14</v>
      </c>
      <c r="E2120" s="58" t="s">
        <v>15</v>
      </c>
      <c r="G2120" s="213"/>
      <c r="H2120" s="213"/>
    </row>
    <row r="2121">
      <c r="B2121" s="21" t="s">
        <v>17</v>
      </c>
      <c r="C2121" s="23" t="s">
        <v>182</v>
      </c>
      <c r="D2121" s="26">
        <v>0.0</v>
      </c>
      <c r="E2121" s="36"/>
      <c r="G2121" s="213"/>
      <c r="H2121" s="213"/>
    </row>
    <row r="2122">
      <c r="B2122" s="21" t="s">
        <v>25</v>
      </c>
      <c r="C2122" s="39" t="s">
        <v>1452</v>
      </c>
      <c r="D2122" s="26">
        <v>0.0</v>
      </c>
      <c r="E2122" s="39" t="s">
        <v>1453</v>
      </c>
      <c r="G2122" s="213"/>
      <c r="H2122" s="213"/>
    </row>
    <row r="2123">
      <c r="B2123" s="21" t="s">
        <v>27</v>
      </c>
      <c r="C2123" s="35"/>
      <c r="D2123" s="26">
        <v>0.0</v>
      </c>
      <c r="E2123" s="36"/>
      <c r="G2123" s="213"/>
      <c r="H2123" s="213"/>
    </row>
    <row r="2124">
      <c r="B2124" s="33" t="s">
        <v>28</v>
      </c>
      <c r="C2124" s="23" t="s">
        <v>62</v>
      </c>
      <c r="D2124" s="55"/>
      <c r="E2124" s="36"/>
      <c r="G2124" s="213"/>
      <c r="H2124" s="213"/>
    </row>
    <row r="2125">
      <c r="B2125" s="33" t="s">
        <v>30</v>
      </c>
      <c r="C2125" s="23" t="s">
        <v>1454</v>
      </c>
      <c r="D2125" s="61"/>
      <c r="E2125" s="39" t="s">
        <v>1455</v>
      </c>
      <c r="G2125" s="213"/>
      <c r="H2125" s="213"/>
    </row>
    <row r="2126">
      <c r="B2126" s="33" t="s">
        <v>32</v>
      </c>
      <c r="C2126" s="23" t="s">
        <v>1456</v>
      </c>
      <c r="D2126" s="55"/>
      <c r="E2126" s="39" t="s">
        <v>55</v>
      </c>
      <c r="G2126" s="213"/>
      <c r="H2126" s="213"/>
    </row>
    <row r="2127">
      <c r="B2127" s="33" t="s">
        <v>34</v>
      </c>
      <c r="C2127" s="23" t="s">
        <v>1457</v>
      </c>
      <c r="D2127" s="55"/>
      <c r="E2127" s="39" t="s">
        <v>1458</v>
      </c>
      <c r="G2127" s="213"/>
      <c r="H2127" s="213"/>
    </row>
    <row r="2128">
      <c r="B2128" s="21" t="s">
        <v>36</v>
      </c>
      <c r="C2128" s="35"/>
      <c r="D2128" s="64">
        <f>D2121+D2122+D2123</f>
        <v>0</v>
      </c>
      <c r="E2128" s="36"/>
      <c r="G2128" s="213"/>
      <c r="H2128" s="213"/>
    </row>
    <row r="2129">
      <c r="A2129" s="19"/>
      <c r="C2129" s="24"/>
      <c r="E2129" s="3"/>
    </row>
    <row r="2130">
      <c r="A2130" s="252" t="s">
        <v>1459</v>
      </c>
      <c r="B2130" s="15" t="s">
        <v>10</v>
      </c>
      <c r="C2130" s="17" t="s">
        <v>12</v>
      </c>
      <c r="D2130" s="17" t="s">
        <v>14</v>
      </c>
      <c r="E2130" s="58" t="s">
        <v>15</v>
      </c>
      <c r="G2130" s="213"/>
      <c r="H2130" s="213"/>
    </row>
    <row r="2131">
      <c r="A2131" s="4" t="s">
        <v>66</v>
      </c>
      <c r="B2131" s="21" t="s">
        <v>17</v>
      </c>
      <c r="C2131" s="23" t="s">
        <v>182</v>
      </c>
      <c r="D2131" s="26">
        <v>0.0</v>
      </c>
      <c r="E2131" s="39" t="s">
        <v>1460</v>
      </c>
      <c r="G2131" s="213"/>
      <c r="H2131" s="213"/>
    </row>
    <row r="2132">
      <c r="B2132" s="21" t="s">
        <v>25</v>
      </c>
      <c r="C2132" s="39" t="s">
        <v>1461</v>
      </c>
      <c r="D2132" s="26">
        <v>0.0</v>
      </c>
      <c r="E2132" s="39" t="s">
        <v>1453</v>
      </c>
      <c r="G2132" s="213"/>
      <c r="H2132" s="213"/>
    </row>
    <row r="2133">
      <c r="B2133" s="21" t="s">
        <v>27</v>
      </c>
      <c r="C2133" s="35"/>
      <c r="D2133" s="26">
        <v>0.0</v>
      </c>
      <c r="E2133" s="36"/>
      <c r="G2133" s="213"/>
      <c r="H2133" s="213"/>
    </row>
    <row r="2134">
      <c r="B2134" s="33" t="s">
        <v>28</v>
      </c>
      <c r="C2134" s="23" t="s">
        <v>62</v>
      </c>
      <c r="D2134" s="55"/>
      <c r="E2134" s="36"/>
      <c r="G2134" s="213"/>
      <c r="H2134" s="213"/>
    </row>
    <row r="2135">
      <c r="B2135" s="33" t="s">
        <v>30</v>
      </c>
      <c r="C2135" s="23" t="s">
        <v>1462</v>
      </c>
      <c r="D2135" s="61"/>
      <c r="E2135" s="39" t="s">
        <v>1463</v>
      </c>
      <c r="G2135" s="213"/>
      <c r="H2135" s="213"/>
    </row>
    <row r="2136">
      <c r="B2136" s="33" t="s">
        <v>32</v>
      </c>
      <c r="C2136" s="23" t="s">
        <v>1456</v>
      </c>
      <c r="D2136" s="55"/>
      <c r="E2136" s="39" t="s">
        <v>55</v>
      </c>
      <c r="G2136" s="213"/>
      <c r="H2136" s="213"/>
    </row>
    <row r="2137">
      <c r="B2137" s="33" t="s">
        <v>34</v>
      </c>
      <c r="C2137" s="23" t="s">
        <v>62</v>
      </c>
      <c r="D2137" s="55"/>
      <c r="E2137" s="36"/>
      <c r="G2137" s="213"/>
      <c r="H2137" s="213"/>
    </row>
    <row r="2138">
      <c r="B2138" s="21" t="s">
        <v>36</v>
      </c>
      <c r="C2138" s="35"/>
      <c r="D2138" s="64">
        <f>D2131+D2132+D2133</f>
        <v>0</v>
      </c>
      <c r="E2138" s="36"/>
      <c r="G2138" s="213"/>
      <c r="H2138" s="213"/>
    </row>
    <row r="2139">
      <c r="A2139" s="19"/>
      <c r="C2139" s="24"/>
      <c r="E2139" s="3"/>
    </row>
    <row r="2140">
      <c r="A2140" s="252" t="s">
        <v>1464</v>
      </c>
      <c r="B2140" s="15" t="s">
        <v>10</v>
      </c>
      <c r="C2140" s="17" t="s">
        <v>12</v>
      </c>
      <c r="D2140" s="17" t="s">
        <v>14</v>
      </c>
      <c r="E2140" s="58" t="s">
        <v>15</v>
      </c>
      <c r="G2140" s="213"/>
      <c r="H2140" s="213"/>
    </row>
    <row r="2141">
      <c r="A2141" s="4" t="s">
        <v>66</v>
      </c>
      <c r="B2141" s="21" t="s">
        <v>17</v>
      </c>
      <c r="C2141" s="39" t="s">
        <v>182</v>
      </c>
      <c r="D2141" s="26">
        <v>0.0</v>
      </c>
      <c r="E2141" s="39" t="s">
        <v>1465</v>
      </c>
      <c r="G2141" s="213"/>
      <c r="H2141" s="213"/>
    </row>
    <row r="2142">
      <c r="B2142" s="21" t="s">
        <v>25</v>
      </c>
      <c r="C2142" s="39" t="s">
        <v>1421</v>
      </c>
      <c r="D2142" s="26">
        <v>0.0</v>
      </c>
      <c r="E2142" s="36"/>
      <c r="G2142" s="213"/>
      <c r="H2142" s="213"/>
    </row>
    <row r="2143">
      <c r="B2143" s="21" t="s">
        <v>27</v>
      </c>
      <c r="C2143" s="35"/>
      <c r="D2143" s="26">
        <v>0.0</v>
      </c>
      <c r="E2143" s="36"/>
      <c r="G2143" s="213"/>
      <c r="H2143" s="213"/>
    </row>
    <row r="2144">
      <c r="B2144" s="33" t="s">
        <v>28</v>
      </c>
      <c r="C2144" s="23" t="s">
        <v>62</v>
      </c>
      <c r="D2144" s="55"/>
      <c r="E2144" s="36"/>
      <c r="G2144" s="213"/>
      <c r="H2144" s="213"/>
    </row>
    <row r="2145">
      <c r="B2145" s="33" t="s">
        <v>30</v>
      </c>
      <c r="C2145" s="23" t="s">
        <v>62</v>
      </c>
      <c r="D2145" s="61"/>
      <c r="E2145" s="36"/>
      <c r="G2145" s="213"/>
      <c r="H2145" s="213"/>
    </row>
    <row r="2146">
      <c r="B2146" s="33" t="s">
        <v>32</v>
      </c>
      <c r="C2146" s="79" t="s">
        <v>1466</v>
      </c>
      <c r="D2146" s="55"/>
      <c r="E2146" s="39" t="s">
        <v>55</v>
      </c>
      <c r="G2146" s="213"/>
      <c r="H2146" s="213"/>
    </row>
    <row r="2147">
      <c r="B2147" s="33" t="s">
        <v>34</v>
      </c>
      <c r="C2147" s="23" t="s">
        <v>62</v>
      </c>
      <c r="D2147" s="55"/>
      <c r="E2147" s="36"/>
      <c r="G2147" s="213"/>
      <c r="H2147" s="213"/>
    </row>
    <row r="2148">
      <c r="B2148" s="21" t="s">
        <v>36</v>
      </c>
      <c r="C2148" s="35"/>
      <c r="D2148" s="64">
        <f>D2141+D2142+D2143</f>
        <v>0</v>
      </c>
      <c r="E2148" s="36"/>
      <c r="G2148" s="213"/>
      <c r="H2148" s="213"/>
    </row>
    <row r="2149">
      <c r="A2149" s="19"/>
      <c r="C2149" s="24"/>
      <c r="E2149" s="3"/>
    </row>
    <row r="2150">
      <c r="A2150" s="252" t="s">
        <v>1467</v>
      </c>
      <c r="B2150" s="15" t="s">
        <v>10</v>
      </c>
      <c r="C2150" s="17" t="s">
        <v>12</v>
      </c>
      <c r="D2150" s="17" t="s">
        <v>14</v>
      </c>
      <c r="E2150" s="58" t="s">
        <v>15</v>
      </c>
      <c r="G2150" s="213"/>
      <c r="H2150" s="213"/>
    </row>
    <row r="2151">
      <c r="A2151" s="4" t="s">
        <v>66</v>
      </c>
      <c r="B2151" s="21" t="s">
        <v>17</v>
      </c>
      <c r="C2151" s="39" t="s">
        <v>182</v>
      </c>
      <c r="D2151" s="26">
        <v>0.0</v>
      </c>
      <c r="E2151" s="39" t="s">
        <v>1468</v>
      </c>
      <c r="G2151" s="213"/>
      <c r="H2151" s="213"/>
    </row>
    <row r="2152">
      <c r="B2152" s="21" t="s">
        <v>25</v>
      </c>
      <c r="C2152" s="39" t="s">
        <v>1421</v>
      </c>
      <c r="D2152" s="26">
        <v>0.0</v>
      </c>
      <c r="E2152" s="36"/>
      <c r="G2152" s="213"/>
      <c r="H2152" s="213"/>
    </row>
    <row r="2153">
      <c r="B2153" s="21" t="s">
        <v>27</v>
      </c>
      <c r="C2153" s="35"/>
      <c r="D2153" s="26">
        <v>0.0</v>
      </c>
      <c r="E2153" s="36"/>
      <c r="G2153" s="213"/>
      <c r="H2153" s="213"/>
    </row>
    <row r="2154">
      <c r="B2154" s="33" t="s">
        <v>28</v>
      </c>
      <c r="C2154" s="23" t="s">
        <v>62</v>
      </c>
      <c r="D2154" s="55"/>
      <c r="E2154" s="36"/>
      <c r="G2154" s="213"/>
      <c r="H2154" s="213"/>
    </row>
    <row r="2155">
      <c r="B2155" s="33" t="s">
        <v>30</v>
      </c>
      <c r="C2155" s="23" t="s">
        <v>62</v>
      </c>
      <c r="D2155" s="61"/>
      <c r="E2155" s="36"/>
      <c r="G2155" s="213"/>
      <c r="H2155" s="213"/>
    </row>
    <row r="2156">
      <c r="B2156" s="33" t="s">
        <v>32</v>
      </c>
      <c r="C2156" s="79" t="s">
        <v>1466</v>
      </c>
      <c r="D2156" s="55"/>
      <c r="E2156" s="39" t="s">
        <v>55</v>
      </c>
      <c r="G2156" s="213"/>
      <c r="H2156" s="213"/>
    </row>
    <row r="2157">
      <c r="B2157" s="33" t="s">
        <v>34</v>
      </c>
      <c r="C2157" s="23" t="s">
        <v>62</v>
      </c>
      <c r="D2157" s="55"/>
      <c r="E2157" s="36"/>
      <c r="G2157" s="213"/>
      <c r="H2157" s="213"/>
    </row>
    <row r="2158">
      <c r="B2158" s="21" t="s">
        <v>36</v>
      </c>
      <c r="C2158" s="35"/>
      <c r="D2158" s="64">
        <f>D2151+D2152+D2153</f>
        <v>0</v>
      </c>
      <c r="E2158" s="36"/>
      <c r="G2158" s="213"/>
      <c r="H2158" s="213"/>
    </row>
    <row r="2159">
      <c r="A2159" s="19"/>
      <c r="C2159" s="24"/>
      <c r="E2159" s="3"/>
    </row>
    <row r="2160">
      <c r="A2160" s="252" t="s">
        <v>1469</v>
      </c>
      <c r="B2160" s="15" t="s">
        <v>10</v>
      </c>
      <c r="C2160" s="17" t="s">
        <v>12</v>
      </c>
      <c r="D2160" s="17" t="s">
        <v>14</v>
      </c>
      <c r="E2160" s="58" t="s">
        <v>15</v>
      </c>
      <c r="G2160" s="213"/>
      <c r="H2160" s="213"/>
    </row>
    <row r="2161">
      <c r="A2161" s="4" t="s">
        <v>66</v>
      </c>
      <c r="B2161" s="21" t="s">
        <v>17</v>
      </c>
      <c r="C2161" s="39" t="s">
        <v>182</v>
      </c>
      <c r="D2161" s="26">
        <v>0.0</v>
      </c>
      <c r="E2161" s="39" t="s">
        <v>1470</v>
      </c>
      <c r="G2161" s="213"/>
      <c r="H2161" s="213"/>
    </row>
    <row r="2162">
      <c r="B2162" s="21" t="s">
        <v>25</v>
      </c>
      <c r="C2162" s="39" t="s">
        <v>1421</v>
      </c>
      <c r="D2162" s="26">
        <v>0.0</v>
      </c>
      <c r="E2162" s="36"/>
      <c r="G2162" s="213"/>
      <c r="H2162" s="213"/>
    </row>
    <row r="2163">
      <c r="B2163" s="21" t="s">
        <v>27</v>
      </c>
      <c r="C2163" s="35"/>
      <c r="D2163" s="26">
        <v>0.0</v>
      </c>
      <c r="E2163" s="36"/>
      <c r="G2163" s="213"/>
      <c r="H2163" s="213"/>
    </row>
    <row r="2164">
      <c r="B2164" s="33" t="s">
        <v>28</v>
      </c>
      <c r="C2164" s="23" t="s">
        <v>62</v>
      </c>
      <c r="D2164" s="55"/>
      <c r="E2164" s="36"/>
      <c r="G2164" s="213"/>
      <c r="H2164" s="213"/>
    </row>
    <row r="2165">
      <c r="B2165" s="33" t="s">
        <v>30</v>
      </c>
      <c r="C2165" s="23" t="s">
        <v>62</v>
      </c>
      <c r="D2165" s="61"/>
      <c r="E2165" s="36"/>
      <c r="G2165" s="213"/>
      <c r="H2165" s="213"/>
    </row>
    <row r="2166">
      <c r="B2166" s="33" t="s">
        <v>32</v>
      </c>
      <c r="C2166" s="79" t="s">
        <v>1471</v>
      </c>
      <c r="D2166" s="55"/>
      <c r="E2166" s="39" t="s">
        <v>55</v>
      </c>
      <c r="G2166" s="213"/>
      <c r="H2166" s="213"/>
    </row>
    <row r="2167">
      <c r="B2167" s="33" t="s">
        <v>34</v>
      </c>
      <c r="C2167" s="23" t="s">
        <v>62</v>
      </c>
      <c r="D2167" s="55"/>
      <c r="E2167" s="36"/>
      <c r="G2167" s="213"/>
      <c r="H2167" s="213"/>
    </row>
    <row r="2168">
      <c r="B2168" s="21" t="s">
        <v>36</v>
      </c>
      <c r="C2168" s="35"/>
      <c r="D2168" s="64">
        <f>D2161+D2162+D2163</f>
        <v>0</v>
      </c>
      <c r="E2168" s="36"/>
      <c r="G2168" s="213"/>
      <c r="H2168" s="213"/>
    </row>
    <row r="2169">
      <c r="F2169" s="297"/>
    </row>
    <row r="2170">
      <c r="A2170" s="5" t="s">
        <v>1472</v>
      </c>
      <c r="B2170" s="629">
        <f>D2179+D2189+D2199</f>
        <v>1</v>
      </c>
      <c r="C2170" s="630"/>
      <c r="D2170" s="10"/>
      <c r="E2170" s="13"/>
      <c r="F2170" s="297"/>
    </row>
    <row r="2171">
      <c r="A2171" s="270" t="s">
        <v>1473</v>
      </c>
      <c r="B2171" s="15" t="s">
        <v>10</v>
      </c>
      <c r="C2171" s="17" t="s">
        <v>12</v>
      </c>
      <c r="D2171" s="17" t="s">
        <v>14</v>
      </c>
      <c r="E2171" s="92" t="s">
        <v>15</v>
      </c>
    </row>
    <row r="2172">
      <c r="A2172" s="24"/>
      <c r="B2172" s="21" t="s">
        <v>17</v>
      </c>
      <c r="C2172" s="79" t="s">
        <v>1474</v>
      </c>
      <c r="D2172" s="101">
        <v>1.0</v>
      </c>
      <c r="E2172" s="631"/>
      <c r="F2172" s="466"/>
    </row>
    <row r="2173">
      <c r="A2173" s="24"/>
      <c r="B2173" s="21" t="s">
        <v>25</v>
      </c>
      <c r="C2173" s="30" t="s">
        <v>1475</v>
      </c>
      <c r="D2173" s="26">
        <v>0.0</v>
      </c>
      <c r="E2173" s="36"/>
    </row>
    <row r="2174">
      <c r="A2174" s="19"/>
      <c r="B2174" s="21" t="s">
        <v>27</v>
      </c>
      <c r="C2174" s="35"/>
      <c r="D2174" s="26">
        <v>0.0</v>
      </c>
      <c r="E2174" s="36"/>
    </row>
    <row r="2175">
      <c r="A2175" s="19"/>
      <c r="B2175" s="33" t="s">
        <v>28</v>
      </c>
      <c r="C2175" s="35"/>
      <c r="D2175" s="55"/>
      <c r="E2175" s="36"/>
    </row>
    <row r="2176">
      <c r="A2176" s="19"/>
      <c r="B2176" s="33" t="s">
        <v>30</v>
      </c>
      <c r="C2176" s="35"/>
      <c r="D2176" s="55"/>
      <c r="E2176" s="36"/>
    </row>
    <row r="2177">
      <c r="A2177" s="19"/>
      <c r="B2177" s="33" t="s">
        <v>32</v>
      </c>
      <c r="C2177" s="23" t="s">
        <v>1476</v>
      </c>
      <c r="D2177" s="55"/>
      <c r="E2177" s="39" t="s">
        <v>55</v>
      </c>
    </row>
    <row r="2178">
      <c r="A2178" s="19"/>
      <c r="B2178" s="33" t="s">
        <v>34</v>
      </c>
      <c r="C2178" s="35"/>
      <c r="D2178" s="55"/>
      <c r="E2178" s="39"/>
    </row>
    <row r="2179">
      <c r="A2179" s="19"/>
      <c r="B2179" s="21" t="s">
        <v>36</v>
      </c>
      <c r="C2179" s="35"/>
      <c r="D2179" s="64">
        <f>D2172+D2173+D2174</f>
        <v>1</v>
      </c>
      <c r="E2179" s="36"/>
    </row>
    <row r="2180">
      <c r="A2180" s="19"/>
      <c r="C2180" s="24"/>
      <c r="E2180" s="3"/>
    </row>
    <row r="2181">
      <c r="A2181" s="270" t="s">
        <v>1477</v>
      </c>
      <c r="B2181" s="15" t="s">
        <v>10</v>
      </c>
      <c r="C2181" s="17" t="s">
        <v>12</v>
      </c>
      <c r="D2181" s="17" t="s">
        <v>14</v>
      </c>
      <c r="E2181" s="92" t="s">
        <v>15</v>
      </c>
    </row>
    <row r="2182">
      <c r="A2182" s="24"/>
      <c r="B2182" s="21" t="s">
        <v>17</v>
      </c>
      <c r="C2182" s="39" t="s">
        <v>182</v>
      </c>
      <c r="D2182" s="26">
        <v>0.0</v>
      </c>
      <c r="E2182" s="36"/>
    </row>
    <row r="2183">
      <c r="A2183" s="19"/>
      <c r="B2183" s="21" t="s">
        <v>25</v>
      </c>
      <c r="C2183" s="30" t="s">
        <v>1475</v>
      </c>
      <c r="D2183" s="31">
        <v>0.0</v>
      </c>
      <c r="E2183" s="36"/>
    </row>
    <row r="2184">
      <c r="A2184" s="19"/>
      <c r="B2184" s="21" t="s">
        <v>27</v>
      </c>
      <c r="C2184" s="35"/>
      <c r="D2184" s="26">
        <v>0.0</v>
      </c>
      <c r="E2184" s="36"/>
    </row>
    <row r="2185">
      <c r="A2185" s="19"/>
      <c r="B2185" s="33" t="s">
        <v>28</v>
      </c>
      <c r="C2185" s="35"/>
      <c r="D2185" s="55"/>
      <c r="E2185" s="36"/>
    </row>
    <row r="2186">
      <c r="A2186" s="19"/>
      <c r="B2186" s="33" t="s">
        <v>30</v>
      </c>
      <c r="C2186" s="35"/>
      <c r="D2186" s="55"/>
      <c r="E2186" s="36"/>
    </row>
    <row r="2187">
      <c r="A2187" s="19"/>
      <c r="B2187" s="33" t="s">
        <v>32</v>
      </c>
      <c r="C2187" s="23" t="s">
        <v>1478</v>
      </c>
      <c r="D2187" s="55"/>
      <c r="E2187" s="39" t="s">
        <v>55</v>
      </c>
    </row>
    <row r="2188">
      <c r="A2188" s="19"/>
      <c r="B2188" s="33" t="s">
        <v>34</v>
      </c>
      <c r="C2188" s="35"/>
      <c r="D2188" s="55"/>
      <c r="E2188" s="39"/>
    </row>
    <row r="2189">
      <c r="A2189" s="19"/>
      <c r="B2189" s="21" t="s">
        <v>36</v>
      </c>
      <c r="C2189" s="35"/>
      <c r="D2189" s="64">
        <f>D2182+D2183+D2184</f>
        <v>0</v>
      </c>
      <c r="E2189" s="36"/>
    </row>
    <row r="2190">
      <c r="A2190" s="19"/>
      <c r="C2190" s="24"/>
      <c r="E2190" s="3"/>
    </row>
    <row r="2191">
      <c r="A2191" s="270" t="s">
        <v>1479</v>
      </c>
      <c r="B2191" s="15" t="s">
        <v>10</v>
      </c>
      <c r="C2191" s="17" t="s">
        <v>12</v>
      </c>
      <c r="D2191" s="17" t="s">
        <v>14</v>
      </c>
      <c r="E2191" s="92" t="s">
        <v>15</v>
      </c>
    </row>
    <row r="2192">
      <c r="A2192" s="19"/>
      <c r="B2192" s="21" t="s">
        <v>17</v>
      </c>
      <c r="C2192" s="39" t="s">
        <v>182</v>
      </c>
      <c r="D2192" s="26">
        <v>0.0</v>
      </c>
      <c r="E2192" s="36"/>
    </row>
    <row r="2193">
      <c r="A2193" s="19"/>
      <c r="B2193" s="21" t="s">
        <v>25</v>
      </c>
      <c r="C2193" s="30" t="s">
        <v>1480</v>
      </c>
      <c r="D2193" s="26">
        <v>0.0</v>
      </c>
      <c r="E2193" s="36"/>
    </row>
    <row r="2194">
      <c r="A2194" s="19"/>
      <c r="B2194" s="21" t="s">
        <v>27</v>
      </c>
      <c r="C2194" s="35"/>
      <c r="D2194" s="48" t="s">
        <v>44</v>
      </c>
      <c r="E2194" s="36"/>
    </row>
    <row r="2195">
      <c r="A2195" s="19"/>
      <c r="B2195" s="33" t="s">
        <v>28</v>
      </c>
      <c r="C2195" s="35"/>
      <c r="D2195" s="55"/>
      <c r="E2195" s="36"/>
    </row>
    <row r="2196">
      <c r="A2196" s="19"/>
      <c r="B2196" s="33" t="s">
        <v>30</v>
      </c>
      <c r="C2196" s="35"/>
      <c r="D2196" s="55"/>
      <c r="E2196" s="36"/>
    </row>
    <row r="2197">
      <c r="A2197" s="19"/>
      <c r="B2197" s="33" t="s">
        <v>32</v>
      </c>
      <c r="C2197" s="23" t="s">
        <v>632</v>
      </c>
      <c r="D2197" s="55"/>
      <c r="E2197" s="36"/>
    </row>
    <row r="2198">
      <c r="A2198" s="19"/>
      <c r="B2198" s="33" t="s">
        <v>34</v>
      </c>
      <c r="C2198" s="35"/>
      <c r="D2198" s="55"/>
      <c r="E2198" s="39"/>
    </row>
    <row r="2199">
      <c r="A2199" s="19"/>
      <c r="B2199" s="21" t="s">
        <v>36</v>
      </c>
      <c r="C2199" s="35"/>
      <c r="D2199" s="64">
        <f>D2192+D2193</f>
        <v>0</v>
      </c>
      <c r="E2199" s="45" t="s">
        <v>1481</v>
      </c>
    </row>
    <row r="2200">
      <c r="A2200" s="19"/>
      <c r="C2200" s="24"/>
      <c r="E2200" s="3"/>
    </row>
    <row r="2201">
      <c r="A2201" s="252" t="s">
        <v>1482</v>
      </c>
      <c r="B2201" s="15" t="s">
        <v>10</v>
      </c>
      <c r="C2201" s="17" t="s">
        <v>12</v>
      </c>
      <c r="D2201" s="17" t="s">
        <v>14</v>
      </c>
      <c r="E2201" s="58" t="s">
        <v>15</v>
      </c>
      <c r="G2201" s="213"/>
      <c r="H2201" s="213"/>
    </row>
    <row r="2202">
      <c r="A2202" s="4" t="s">
        <v>66</v>
      </c>
      <c r="B2202" s="21" t="s">
        <v>17</v>
      </c>
      <c r="C2202" s="23" t="s">
        <v>1483</v>
      </c>
      <c r="D2202" s="26">
        <v>1.0</v>
      </c>
      <c r="E2202" s="39" t="s">
        <v>1484</v>
      </c>
      <c r="G2202" s="213"/>
      <c r="H2202" s="213"/>
    </row>
    <row r="2203">
      <c r="B2203" s="21" t="s">
        <v>25</v>
      </c>
      <c r="C2203" s="39" t="s">
        <v>1485</v>
      </c>
      <c r="D2203" s="26">
        <v>0.0</v>
      </c>
      <c r="E2203" s="30" t="s">
        <v>1486</v>
      </c>
      <c r="G2203" s="213"/>
      <c r="H2203" s="213"/>
    </row>
    <row r="2204">
      <c r="B2204" s="21" t="s">
        <v>27</v>
      </c>
      <c r="C2204" s="35"/>
      <c r="D2204" s="26">
        <v>0.0</v>
      </c>
      <c r="E2204" s="36"/>
      <c r="G2204" s="213"/>
      <c r="H2204" s="213"/>
    </row>
    <row r="2205">
      <c r="B2205" s="33" t="s">
        <v>28</v>
      </c>
      <c r="C2205" s="23" t="s">
        <v>62</v>
      </c>
      <c r="D2205" s="55"/>
      <c r="E2205" s="36"/>
      <c r="G2205" s="213"/>
      <c r="H2205" s="213"/>
    </row>
    <row r="2206">
      <c r="B2206" s="33" t="s">
        <v>30</v>
      </c>
      <c r="C2206" s="23" t="s">
        <v>62</v>
      </c>
      <c r="D2206" s="61"/>
      <c r="E2206" s="36"/>
      <c r="G2206" s="213"/>
      <c r="H2206" s="213"/>
    </row>
    <row r="2207">
      <c r="B2207" s="33" t="s">
        <v>32</v>
      </c>
      <c r="C2207" s="23" t="s">
        <v>1487</v>
      </c>
      <c r="D2207" s="55"/>
      <c r="E2207" s="36"/>
      <c r="G2207" s="213"/>
      <c r="H2207" s="213"/>
    </row>
    <row r="2208">
      <c r="B2208" s="33" t="s">
        <v>34</v>
      </c>
      <c r="C2208" s="23" t="s">
        <v>62</v>
      </c>
      <c r="D2208" s="55"/>
      <c r="E2208" s="36"/>
      <c r="G2208" s="213"/>
      <c r="H2208" s="213"/>
    </row>
    <row r="2209">
      <c r="B2209" s="21" t="s">
        <v>36</v>
      </c>
      <c r="C2209" s="35"/>
      <c r="D2209" s="64">
        <f>D2202+D2203+D2204</f>
        <v>1</v>
      </c>
      <c r="E2209" s="36"/>
      <c r="G2209" s="213"/>
      <c r="H2209" s="213"/>
    </row>
    <row r="2210">
      <c r="A2210" s="19"/>
      <c r="C2210" s="24"/>
      <c r="E2210" s="3"/>
    </row>
    <row r="2211">
      <c r="A2211" s="252" t="s">
        <v>1488</v>
      </c>
      <c r="B2211" s="15" t="s">
        <v>10</v>
      </c>
      <c r="C2211" s="17" t="s">
        <v>12</v>
      </c>
      <c r="D2211" s="17" t="s">
        <v>14</v>
      </c>
      <c r="E2211" s="58" t="s">
        <v>15</v>
      </c>
      <c r="G2211" s="213"/>
      <c r="H2211" s="213"/>
    </row>
    <row r="2212">
      <c r="A2212" s="4" t="s">
        <v>66</v>
      </c>
      <c r="B2212" s="21" t="s">
        <v>17</v>
      </c>
      <c r="C2212" s="23" t="s">
        <v>182</v>
      </c>
      <c r="D2212" s="521">
        <v>0.0</v>
      </c>
      <c r="E2212" s="39" t="s">
        <v>1489</v>
      </c>
      <c r="G2212" s="213"/>
      <c r="H2212" s="213"/>
    </row>
    <row r="2213">
      <c r="B2213" s="21" t="s">
        <v>25</v>
      </c>
      <c r="C2213" s="23" t="s">
        <v>1490</v>
      </c>
      <c r="D2213" s="521">
        <v>0.0</v>
      </c>
      <c r="E2213" s="39" t="s">
        <v>1491</v>
      </c>
      <c r="G2213" s="213"/>
      <c r="H2213" s="213"/>
    </row>
    <row r="2214">
      <c r="B2214" s="21" t="s">
        <v>27</v>
      </c>
      <c r="C2214" s="256"/>
      <c r="D2214" s="521">
        <v>0.0</v>
      </c>
      <c r="E2214" s="36"/>
      <c r="G2214" s="213"/>
      <c r="H2214" s="213"/>
    </row>
    <row r="2215">
      <c r="B2215" s="33" t="s">
        <v>28</v>
      </c>
      <c r="C2215" s="23" t="s">
        <v>62</v>
      </c>
      <c r="D2215" s="55"/>
      <c r="E2215" s="36"/>
      <c r="G2215" s="213"/>
      <c r="H2215" s="213"/>
    </row>
    <row r="2216">
      <c r="B2216" s="33" t="s">
        <v>30</v>
      </c>
      <c r="C2216" s="23" t="s">
        <v>62</v>
      </c>
      <c r="D2216" s="61"/>
      <c r="E2216" s="36"/>
      <c r="G2216" s="213"/>
      <c r="H2216" s="213"/>
    </row>
    <row r="2217">
      <c r="B2217" s="33" t="s">
        <v>32</v>
      </c>
      <c r="C2217" s="23" t="s">
        <v>1487</v>
      </c>
      <c r="D2217" s="55"/>
      <c r="E2217" s="36"/>
      <c r="G2217" s="213"/>
      <c r="H2217" s="213"/>
    </row>
    <row r="2218">
      <c r="B2218" s="33" t="s">
        <v>34</v>
      </c>
      <c r="C2218" s="23" t="s">
        <v>62</v>
      </c>
      <c r="D2218" s="55"/>
      <c r="E2218" s="36"/>
      <c r="G2218" s="213"/>
      <c r="H2218" s="213"/>
    </row>
    <row r="2219">
      <c r="B2219" s="21" t="s">
        <v>36</v>
      </c>
      <c r="C2219" s="35"/>
      <c r="D2219" s="64">
        <f>D2212+D2213+D2214</f>
        <v>0</v>
      </c>
      <c r="E2219" s="36"/>
      <c r="G2219" s="213"/>
      <c r="H2219" s="213"/>
    </row>
    <row r="2220">
      <c r="A2220" s="19"/>
      <c r="C2220" s="24"/>
      <c r="E2220" s="3"/>
    </row>
    <row r="2221">
      <c r="A2221" s="252" t="s">
        <v>1492</v>
      </c>
      <c r="B2221" s="15" t="s">
        <v>10</v>
      </c>
      <c r="C2221" s="17" t="s">
        <v>12</v>
      </c>
      <c r="D2221" s="17" t="s">
        <v>14</v>
      </c>
      <c r="E2221" s="58" t="s">
        <v>15</v>
      </c>
      <c r="G2221" s="213"/>
      <c r="H2221" s="213"/>
    </row>
    <row r="2222">
      <c r="A2222" s="22"/>
      <c r="B2222" s="21" t="s">
        <v>17</v>
      </c>
      <c r="C2222" s="23" t="s">
        <v>182</v>
      </c>
      <c r="D2222" s="26">
        <v>0.0</v>
      </c>
      <c r="E2222" s="544"/>
      <c r="G2222" s="213"/>
      <c r="H2222" s="213"/>
    </row>
    <row r="2223">
      <c r="B2223" s="21" t="s">
        <v>25</v>
      </c>
      <c r="C2223" s="39" t="s">
        <v>1493</v>
      </c>
      <c r="D2223" s="26">
        <v>0.0</v>
      </c>
      <c r="E2223" s="39" t="s">
        <v>872</v>
      </c>
      <c r="G2223" s="213"/>
      <c r="H2223" s="213"/>
    </row>
    <row r="2224">
      <c r="B2224" s="21" t="s">
        <v>27</v>
      </c>
      <c r="C2224" s="35"/>
      <c r="D2224" s="26">
        <v>0.0</v>
      </c>
      <c r="E2224" s="36"/>
      <c r="G2224" s="213"/>
      <c r="H2224" s="213"/>
    </row>
    <row r="2225">
      <c r="B2225" s="33" t="s">
        <v>28</v>
      </c>
      <c r="C2225" s="23" t="s">
        <v>62</v>
      </c>
      <c r="D2225" s="55"/>
      <c r="E2225" s="36"/>
      <c r="G2225" s="213"/>
      <c r="H2225" s="213"/>
    </row>
    <row r="2226">
      <c r="B2226" s="33" t="s">
        <v>30</v>
      </c>
      <c r="C2226" s="23" t="s">
        <v>62</v>
      </c>
      <c r="D2226" s="61"/>
      <c r="E2226" s="36"/>
      <c r="G2226" s="213"/>
      <c r="H2226" s="213"/>
    </row>
    <row r="2227">
      <c r="B2227" s="33" t="s">
        <v>32</v>
      </c>
      <c r="C2227" s="23" t="s">
        <v>1494</v>
      </c>
      <c r="D2227" s="55"/>
      <c r="E2227" s="39"/>
      <c r="G2227" s="213"/>
      <c r="H2227" s="213"/>
    </row>
    <row r="2228">
      <c r="B2228" s="33" t="s">
        <v>34</v>
      </c>
      <c r="C2228" s="23" t="s">
        <v>62</v>
      </c>
      <c r="D2228" s="55"/>
      <c r="E2228" s="36"/>
      <c r="G2228" s="213"/>
      <c r="H2228" s="213"/>
    </row>
    <row r="2229">
      <c r="B2229" s="21" t="s">
        <v>36</v>
      </c>
      <c r="C2229" s="35"/>
      <c r="D2229" s="64">
        <f>D2222+D2223+D2224</f>
        <v>0</v>
      </c>
      <c r="E2229" s="36"/>
      <c r="G2229" s="213"/>
      <c r="H2229" s="213"/>
    </row>
    <row r="2230">
      <c r="A2230" s="19"/>
      <c r="C2230" s="24"/>
      <c r="E2230" s="3"/>
    </row>
    <row r="2231">
      <c r="A2231" s="252" t="s">
        <v>1495</v>
      </c>
      <c r="B2231" s="15" t="s">
        <v>10</v>
      </c>
      <c r="C2231" s="17" t="s">
        <v>12</v>
      </c>
      <c r="D2231" s="17" t="s">
        <v>14</v>
      </c>
      <c r="E2231" s="58" t="s">
        <v>15</v>
      </c>
      <c r="G2231" s="213"/>
      <c r="H2231" s="213"/>
    </row>
    <row r="2232">
      <c r="A2232" s="22" t="s">
        <v>1496</v>
      </c>
      <c r="B2232" s="21" t="s">
        <v>17</v>
      </c>
      <c r="C2232" s="23" t="s">
        <v>182</v>
      </c>
      <c r="D2232" s="26">
        <v>0.0</v>
      </c>
      <c r="E2232" s="39" t="s">
        <v>1497</v>
      </c>
      <c r="G2232" s="213"/>
      <c r="H2232" s="213"/>
    </row>
    <row r="2233">
      <c r="B2233" s="21" t="s">
        <v>25</v>
      </c>
      <c r="C2233" s="39" t="s">
        <v>884</v>
      </c>
      <c r="D2233" s="26">
        <v>0.0</v>
      </c>
      <c r="E2233" s="36"/>
      <c r="G2233" s="213"/>
      <c r="H2233" s="213"/>
    </row>
    <row r="2234">
      <c r="B2234" s="21" t="s">
        <v>27</v>
      </c>
      <c r="C2234" s="35"/>
      <c r="D2234" s="26">
        <v>0.0</v>
      </c>
      <c r="E2234" s="36"/>
      <c r="G2234" s="213"/>
      <c r="H2234" s="213"/>
    </row>
    <row r="2235">
      <c r="B2235" s="33" t="s">
        <v>28</v>
      </c>
      <c r="C2235" s="23" t="s">
        <v>62</v>
      </c>
      <c r="D2235" s="55"/>
      <c r="E2235" s="36"/>
      <c r="G2235" s="213"/>
      <c r="H2235" s="213"/>
    </row>
    <row r="2236">
      <c r="B2236" s="33" t="s">
        <v>30</v>
      </c>
      <c r="C2236" s="23" t="s">
        <v>62</v>
      </c>
      <c r="D2236" s="61"/>
      <c r="E2236" s="36"/>
      <c r="G2236" s="213"/>
      <c r="H2236" s="213"/>
    </row>
    <row r="2237">
      <c r="B2237" s="33" t="s">
        <v>32</v>
      </c>
      <c r="C2237" s="23" t="s">
        <v>1494</v>
      </c>
      <c r="D2237" s="55"/>
      <c r="E2237" s="39" t="s">
        <v>55</v>
      </c>
      <c r="G2237" s="213"/>
      <c r="H2237" s="213"/>
    </row>
    <row r="2238">
      <c r="B2238" s="33" t="s">
        <v>34</v>
      </c>
      <c r="C2238" s="23" t="s">
        <v>62</v>
      </c>
      <c r="D2238" s="55"/>
      <c r="E2238" s="36"/>
      <c r="G2238" s="213"/>
      <c r="H2238" s="213"/>
    </row>
    <row r="2239">
      <c r="B2239" s="21" t="s">
        <v>36</v>
      </c>
      <c r="C2239" s="35"/>
      <c r="D2239" s="64">
        <f>D2232+D2233+D2234</f>
        <v>0</v>
      </c>
      <c r="E2239" s="36"/>
      <c r="G2239" s="213"/>
      <c r="H2239" s="213"/>
    </row>
    <row r="2240">
      <c r="A2240" s="19"/>
      <c r="C2240" s="24"/>
      <c r="E2240" s="3"/>
    </row>
    <row r="2241">
      <c r="A2241" s="297" t="s">
        <v>1498</v>
      </c>
      <c r="B2241" s="15" t="s">
        <v>10</v>
      </c>
      <c r="C2241" s="17" t="s">
        <v>12</v>
      </c>
      <c r="D2241" s="17" t="s">
        <v>14</v>
      </c>
      <c r="E2241" s="58" t="s">
        <v>15</v>
      </c>
      <c r="G2241" s="213"/>
      <c r="H2241" s="213"/>
    </row>
    <row r="2242">
      <c r="A2242" s="22" t="s">
        <v>1499</v>
      </c>
      <c r="B2242" s="21" t="s">
        <v>17</v>
      </c>
      <c r="C2242" s="23" t="s">
        <v>182</v>
      </c>
      <c r="D2242" s="26">
        <v>0.0</v>
      </c>
      <c r="E2242" s="39" t="s">
        <v>1500</v>
      </c>
      <c r="G2242" s="213"/>
      <c r="H2242" s="213"/>
    </row>
    <row r="2243">
      <c r="B2243" s="21" t="s">
        <v>25</v>
      </c>
      <c r="C2243" s="39" t="s">
        <v>872</v>
      </c>
      <c r="D2243" s="26">
        <v>0.0</v>
      </c>
      <c r="E2243" s="36"/>
      <c r="G2243" s="213"/>
      <c r="H2243" s="213"/>
    </row>
    <row r="2244">
      <c r="B2244" s="21" t="s">
        <v>27</v>
      </c>
      <c r="C2244" s="35"/>
      <c r="D2244" s="26">
        <v>0.0</v>
      </c>
      <c r="E2244" s="36"/>
      <c r="G2244" s="213"/>
      <c r="H2244" s="213"/>
    </row>
    <row r="2245">
      <c r="B2245" s="33" t="s">
        <v>28</v>
      </c>
      <c r="C2245" s="23" t="s">
        <v>62</v>
      </c>
      <c r="D2245" s="55"/>
      <c r="E2245" s="36"/>
      <c r="G2245" s="213"/>
      <c r="H2245" s="213"/>
    </row>
    <row r="2246">
      <c r="B2246" s="33" t="s">
        <v>30</v>
      </c>
      <c r="C2246" s="23" t="s">
        <v>62</v>
      </c>
      <c r="D2246" s="61"/>
      <c r="E2246" s="36"/>
      <c r="G2246" s="213"/>
      <c r="H2246" s="213"/>
    </row>
    <row r="2247">
      <c r="B2247" s="33" t="s">
        <v>32</v>
      </c>
      <c r="C2247" s="23" t="s">
        <v>1501</v>
      </c>
      <c r="D2247" s="55"/>
      <c r="E2247" s="39" t="s">
        <v>55</v>
      </c>
      <c r="G2247" s="213"/>
      <c r="H2247" s="213"/>
    </row>
    <row r="2248">
      <c r="B2248" s="33" t="s">
        <v>34</v>
      </c>
      <c r="C2248" s="23" t="s">
        <v>62</v>
      </c>
      <c r="D2248" s="55"/>
      <c r="E2248" s="36"/>
      <c r="G2248" s="213"/>
      <c r="H2248" s="213"/>
    </row>
    <row r="2249">
      <c r="B2249" s="21" t="s">
        <v>36</v>
      </c>
      <c r="C2249" s="35"/>
      <c r="D2249" s="64">
        <f>D2242+D2243+D2244</f>
        <v>0</v>
      </c>
      <c r="E2249" s="36"/>
      <c r="G2249" s="213"/>
      <c r="H2249" s="213"/>
    </row>
    <row r="2250">
      <c r="A2250" s="19"/>
      <c r="C2250" s="24"/>
      <c r="E2250" s="3"/>
    </row>
    <row r="2251">
      <c r="A2251" s="252" t="s">
        <v>1502</v>
      </c>
      <c r="B2251" s="15" t="s">
        <v>10</v>
      </c>
      <c r="C2251" s="17" t="s">
        <v>12</v>
      </c>
      <c r="D2251" s="17" t="s">
        <v>14</v>
      </c>
      <c r="E2251" s="58" t="s">
        <v>15</v>
      </c>
      <c r="G2251" s="213"/>
      <c r="H2251" s="213"/>
    </row>
    <row r="2252">
      <c r="A2252" s="22" t="s">
        <v>1503</v>
      </c>
      <c r="B2252" s="21" t="s">
        <v>17</v>
      </c>
      <c r="C2252" s="39" t="s">
        <v>1504</v>
      </c>
      <c r="D2252" s="26">
        <v>2.0</v>
      </c>
      <c r="E2252" s="39" t="s">
        <v>1505</v>
      </c>
      <c r="G2252" s="213"/>
      <c r="H2252" s="213"/>
    </row>
    <row r="2253">
      <c r="B2253" s="21" t="s">
        <v>25</v>
      </c>
      <c r="C2253" s="39" t="s">
        <v>872</v>
      </c>
      <c r="D2253" s="26">
        <v>0.0</v>
      </c>
      <c r="E2253" s="36"/>
      <c r="G2253" s="213"/>
      <c r="H2253" s="213"/>
    </row>
    <row r="2254">
      <c r="B2254" s="21" t="s">
        <v>27</v>
      </c>
      <c r="C2254" s="35"/>
      <c r="D2254" s="26">
        <v>0.0</v>
      </c>
      <c r="E2254" s="36"/>
      <c r="G2254" s="213"/>
      <c r="H2254" s="213"/>
    </row>
    <row r="2255">
      <c r="B2255" s="33" t="s">
        <v>28</v>
      </c>
      <c r="C2255" s="23" t="s">
        <v>62</v>
      </c>
      <c r="D2255" s="55"/>
      <c r="E2255" s="36"/>
      <c r="G2255" s="213"/>
      <c r="H2255" s="213"/>
    </row>
    <row r="2256">
      <c r="B2256" s="33" t="s">
        <v>30</v>
      </c>
      <c r="C2256" s="23" t="s">
        <v>62</v>
      </c>
      <c r="D2256" s="61"/>
      <c r="E2256" s="36"/>
      <c r="G2256" s="213"/>
      <c r="H2256" s="213"/>
    </row>
    <row r="2257">
      <c r="B2257" s="33" t="s">
        <v>32</v>
      </c>
      <c r="C2257" s="23" t="s">
        <v>1506</v>
      </c>
      <c r="D2257" s="55"/>
      <c r="E2257" s="39" t="s">
        <v>55</v>
      </c>
      <c r="G2257" s="213"/>
      <c r="H2257" s="213"/>
    </row>
    <row r="2258">
      <c r="B2258" s="33" t="s">
        <v>34</v>
      </c>
      <c r="C2258" s="23" t="s">
        <v>62</v>
      </c>
      <c r="D2258" s="55"/>
      <c r="E2258" s="36"/>
      <c r="G2258" s="213"/>
      <c r="H2258" s="213"/>
    </row>
    <row r="2259">
      <c r="B2259" s="21" t="s">
        <v>36</v>
      </c>
      <c r="C2259" s="35"/>
      <c r="D2259" s="64">
        <f>D2252+D2253+D2254</f>
        <v>2</v>
      </c>
      <c r="E2259" s="36"/>
      <c r="G2259" s="213"/>
      <c r="H2259" s="213"/>
    </row>
    <row r="2260">
      <c r="A2260" s="19"/>
      <c r="C2260" s="24"/>
      <c r="E2260" s="3"/>
    </row>
    <row r="2261">
      <c r="A2261" s="5" t="s">
        <v>1507</v>
      </c>
      <c r="B2261" s="629">
        <f>D2270+D2280+D2290+D2300+D2320</f>
        <v>7</v>
      </c>
      <c r="C2261" s="632"/>
      <c r="D2261" s="10"/>
      <c r="E2261" s="13"/>
    </row>
    <row r="2262">
      <c r="A2262" s="252" t="s">
        <v>1508</v>
      </c>
      <c r="B2262" s="15" t="s">
        <v>10</v>
      </c>
      <c r="C2262" s="17" t="s">
        <v>12</v>
      </c>
      <c r="D2262" s="17" t="s">
        <v>14</v>
      </c>
      <c r="E2262" s="58" t="s">
        <v>15</v>
      </c>
      <c r="G2262" s="213"/>
      <c r="H2262" s="213"/>
    </row>
    <row r="2263">
      <c r="B2263" s="21" t="s">
        <v>17</v>
      </c>
      <c r="C2263" s="23" t="s">
        <v>1509</v>
      </c>
      <c r="D2263" s="26">
        <v>1.0</v>
      </c>
      <c r="E2263" s="39" t="s">
        <v>1510</v>
      </c>
      <c r="G2263" s="213"/>
      <c r="H2263" s="213"/>
    </row>
    <row r="2264">
      <c r="B2264" s="21" t="s">
        <v>25</v>
      </c>
      <c r="C2264" s="39" t="s">
        <v>1511</v>
      </c>
      <c r="D2264" s="26">
        <v>0.0</v>
      </c>
      <c r="E2264" s="39" t="s">
        <v>1512</v>
      </c>
      <c r="G2264" s="213"/>
      <c r="H2264" s="213"/>
    </row>
    <row r="2265">
      <c r="B2265" s="21" t="s">
        <v>27</v>
      </c>
      <c r="C2265" s="35"/>
      <c r="D2265" s="26">
        <v>0.0</v>
      </c>
      <c r="E2265" s="36"/>
      <c r="G2265" s="213"/>
      <c r="H2265" s="213"/>
    </row>
    <row r="2266">
      <c r="B2266" s="33" t="s">
        <v>28</v>
      </c>
      <c r="C2266" s="23" t="s">
        <v>62</v>
      </c>
      <c r="D2266" s="55"/>
      <c r="E2266" s="36"/>
      <c r="G2266" s="213"/>
      <c r="H2266" s="213"/>
    </row>
    <row r="2267">
      <c r="B2267" s="33" t="s">
        <v>30</v>
      </c>
      <c r="C2267" s="23" t="s">
        <v>62</v>
      </c>
      <c r="D2267" s="61"/>
      <c r="E2267" s="36"/>
      <c r="G2267" s="213"/>
      <c r="H2267" s="213"/>
    </row>
    <row r="2268">
      <c r="B2268" s="33" t="s">
        <v>32</v>
      </c>
      <c r="C2268" s="23" t="s">
        <v>1513</v>
      </c>
      <c r="D2268" s="55"/>
      <c r="E2268" s="36"/>
      <c r="G2268" s="213"/>
      <c r="H2268" s="213"/>
    </row>
    <row r="2269">
      <c r="B2269" s="33" t="s">
        <v>34</v>
      </c>
      <c r="C2269" s="23" t="s">
        <v>62</v>
      </c>
      <c r="D2269" s="55"/>
      <c r="E2269" s="36"/>
      <c r="G2269" s="213"/>
      <c r="H2269" s="213"/>
    </row>
    <row r="2270">
      <c r="B2270" s="21" t="s">
        <v>36</v>
      </c>
      <c r="C2270" s="35"/>
      <c r="D2270" s="64">
        <f>D2263+D2264+D2265</f>
        <v>1</v>
      </c>
      <c r="E2270" s="36"/>
      <c r="G2270" s="213"/>
      <c r="H2270" s="213"/>
    </row>
    <row r="2271">
      <c r="A2271" s="19"/>
      <c r="C2271" s="24"/>
      <c r="E2271" s="3"/>
    </row>
    <row r="2272">
      <c r="A2272" s="252" t="s">
        <v>1514</v>
      </c>
      <c r="B2272" s="15" t="s">
        <v>10</v>
      </c>
      <c r="C2272" s="17" t="s">
        <v>12</v>
      </c>
      <c r="D2272" s="17" t="s">
        <v>14</v>
      </c>
      <c r="E2272" s="58" t="s">
        <v>15</v>
      </c>
      <c r="G2272" s="213"/>
      <c r="H2272" s="213"/>
    </row>
    <row r="2273">
      <c r="B2273" s="21" t="s">
        <v>17</v>
      </c>
      <c r="C2273" s="23" t="s">
        <v>1515</v>
      </c>
      <c r="D2273" s="101">
        <v>2.0</v>
      </c>
      <c r="E2273" s="28" t="s">
        <v>1516</v>
      </c>
      <c r="G2273" s="213"/>
      <c r="H2273" s="213"/>
    </row>
    <row r="2274">
      <c r="B2274" s="21" t="s">
        <v>25</v>
      </c>
      <c r="C2274" s="39" t="s">
        <v>1517</v>
      </c>
      <c r="D2274" s="26">
        <v>0.0</v>
      </c>
      <c r="E2274" s="28" t="s">
        <v>1518</v>
      </c>
      <c r="G2274" s="213"/>
      <c r="H2274" s="213"/>
    </row>
    <row r="2275">
      <c r="B2275" s="21" t="s">
        <v>27</v>
      </c>
      <c r="C2275" s="35"/>
      <c r="D2275" s="26">
        <v>0.0</v>
      </c>
      <c r="E2275" s="36"/>
      <c r="G2275" s="213"/>
      <c r="H2275" s="213"/>
    </row>
    <row r="2276">
      <c r="B2276" s="33" t="s">
        <v>28</v>
      </c>
      <c r="C2276" s="35"/>
      <c r="D2276" s="55"/>
      <c r="E2276" s="36"/>
      <c r="G2276" s="213"/>
      <c r="H2276" s="213"/>
    </row>
    <row r="2277">
      <c r="B2277" s="33" t="s">
        <v>30</v>
      </c>
      <c r="C2277" s="35"/>
      <c r="D2277" s="61"/>
      <c r="E2277" s="36"/>
      <c r="G2277" s="213"/>
      <c r="H2277" s="213"/>
    </row>
    <row r="2278">
      <c r="A2278" s="4" t="s">
        <v>1519</v>
      </c>
      <c r="B2278" s="33" t="s">
        <v>32</v>
      </c>
      <c r="C2278" s="23" t="s">
        <v>1520</v>
      </c>
      <c r="D2278" s="558"/>
      <c r="E2278" s="39" t="s">
        <v>1521</v>
      </c>
      <c r="G2278" s="213"/>
      <c r="H2278" s="213"/>
    </row>
    <row r="2279">
      <c r="B2279" s="33" t="s">
        <v>34</v>
      </c>
      <c r="C2279" s="23"/>
      <c r="D2279" s="55"/>
      <c r="E2279" s="36"/>
      <c r="G2279" s="213"/>
      <c r="H2279" s="213"/>
    </row>
    <row r="2280">
      <c r="B2280" s="21" t="s">
        <v>36</v>
      </c>
      <c r="C2280" s="35"/>
      <c r="D2280" s="64">
        <f>D2273+D2274+D2275</f>
        <v>2</v>
      </c>
      <c r="E2280" s="36"/>
      <c r="G2280" s="213"/>
      <c r="H2280" s="213"/>
    </row>
    <row r="2281">
      <c r="A2281" s="633"/>
      <c r="B2281" s="209"/>
      <c r="C2281" s="210"/>
      <c r="D2281" s="210"/>
      <c r="E2281" s="212"/>
      <c r="F2281" s="213"/>
      <c r="G2281" s="213"/>
      <c r="H2281" s="213"/>
      <c r="I2281" s="213"/>
      <c r="J2281" s="213"/>
      <c r="K2281" s="213"/>
      <c r="L2281" s="213"/>
      <c r="M2281" s="213"/>
      <c r="N2281" s="213"/>
      <c r="O2281" s="213"/>
      <c r="P2281" s="213"/>
      <c r="Q2281" s="213"/>
      <c r="R2281" s="213"/>
      <c r="S2281" s="213"/>
      <c r="T2281" s="213"/>
      <c r="U2281" s="213"/>
      <c r="V2281" s="213"/>
      <c r="W2281" s="213"/>
      <c r="X2281" s="213"/>
      <c r="Y2281" s="213"/>
      <c r="Z2281" s="213"/>
    </row>
    <row r="2282">
      <c r="A2282" s="278" t="s">
        <v>1522</v>
      </c>
      <c r="B2282" s="15" t="s">
        <v>10</v>
      </c>
      <c r="C2282" s="17" t="s">
        <v>12</v>
      </c>
      <c r="D2282" s="17" t="s">
        <v>14</v>
      </c>
      <c r="E2282" s="92" t="s">
        <v>15</v>
      </c>
    </row>
    <row r="2283">
      <c r="A2283" s="19"/>
      <c r="B2283" s="21" t="s">
        <v>17</v>
      </c>
      <c r="C2283" s="634" t="s">
        <v>1523</v>
      </c>
      <c r="D2283" s="226">
        <v>1.0</v>
      </c>
      <c r="E2283" s="227" t="s">
        <v>1524</v>
      </c>
      <c r="F2283" s="466"/>
    </row>
    <row r="2284">
      <c r="A2284" s="19"/>
      <c r="B2284" s="21" t="s">
        <v>25</v>
      </c>
      <c r="C2284" s="30" t="s">
        <v>1525</v>
      </c>
      <c r="D2284" s="31">
        <v>0.0</v>
      </c>
      <c r="E2284" s="36"/>
    </row>
    <row r="2285">
      <c r="A2285" s="19"/>
      <c r="B2285" s="21" t="s">
        <v>27</v>
      </c>
      <c r="C2285" s="35"/>
      <c r="D2285" s="31">
        <v>0.0</v>
      </c>
      <c r="E2285" s="36"/>
    </row>
    <row r="2286">
      <c r="A2286" s="19"/>
      <c r="B2286" s="33" t="s">
        <v>28</v>
      </c>
      <c r="C2286" s="35"/>
      <c r="D2286" s="558"/>
      <c r="E2286" s="36"/>
    </row>
    <row r="2287">
      <c r="A2287" s="19"/>
      <c r="B2287" s="33" t="s">
        <v>30</v>
      </c>
      <c r="C2287" s="35"/>
      <c r="D2287" s="558"/>
      <c r="E2287" s="36"/>
    </row>
    <row r="2288">
      <c r="A2288" s="19"/>
      <c r="B2288" s="33" t="s">
        <v>32</v>
      </c>
      <c r="C2288" s="23" t="s">
        <v>1526</v>
      </c>
      <c r="D2288" s="558"/>
      <c r="E2288" s="39" t="s">
        <v>1527</v>
      </c>
    </row>
    <row r="2289">
      <c r="A2289" s="19"/>
      <c r="B2289" s="33" t="s">
        <v>34</v>
      </c>
      <c r="C2289" s="35"/>
      <c r="D2289" s="558"/>
      <c r="E2289" s="39"/>
    </row>
    <row r="2290">
      <c r="A2290" s="19"/>
      <c r="B2290" s="21" t="s">
        <v>36</v>
      </c>
      <c r="C2290" s="35"/>
      <c r="D2290" s="64">
        <f>D2283+D2284+D2285</f>
        <v>1</v>
      </c>
      <c r="E2290" s="36"/>
    </row>
    <row r="2291">
      <c r="A2291" s="19"/>
      <c r="C2291" s="24"/>
      <c r="E2291" s="3"/>
    </row>
    <row r="2292">
      <c r="A2292" s="278" t="s">
        <v>1528</v>
      </c>
      <c r="B2292" s="15" t="s">
        <v>10</v>
      </c>
      <c r="C2292" s="17" t="s">
        <v>12</v>
      </c>
      <c r="D2292" s="17" t="s">
        <v>14</v>
      </c>
      <c r="E2292" s="92" t="s">
        <v>15</v>
      </c>
    </row>
    <row r="2293">
      <c r="A2293" s="19"/>
      <c r="B2293" s="21" t="s">
        <v>17</v>
      </c>
      <c r="C2293" s="79" t="s">
        <v>1529</v>
      </c>
      <c r="D2293" s="226">
        <v>1.0</v>
      </c>
      <c r="E2293" s="227" t="s">
        <v>1524</v>
      </c>
      <c r="F2293" s="466"/>
    </row>
    <row r="2294">
      <c r="A2294" s="19"/>
      <c r="B2294" s="21" t="s">
        <v>25</v>
      </c>
      <c r="C2294" s="30" t="s">
        <v>1525</v>
      </c>
      <c r="D2294" s="26">
        <v>0.0</v>
      </c>
      <c r="E2294" s="36"/>
    </row>
    <row r="2295">
      <c r="A2295" s="19"/>
      <c r="B2295" s="21" t="s">
        <v>27</v>
      </c>
      <c r="C2295" s="35"/>
      <c r="D2295" s="26">
        <v>0.0</v>
      </c>
      <c r="E2295" s="36"/>
    </row>
    <row r="2296">
      <c r="A2296" s="19"/>
      <c r="B2296" s="33" t="s">
        <v>28</v>
      </c>
      <c r="C2296" s="35"/>
      <c r="D2296" s="55"/>
      <c r="E2296" s="36"/>
    </row>
    <row r="2297">
      <c r="A2297" s="19"/>
      <c r="B2297" s="33" t="s">
        <v>30</v>
      </c>
      <c r="C2297" s="23" t="s">
        <v>1530</v>
      </c>
      <c r="D2297" s="61"/>
      <c r="E2297" s="36"/>
    </row>
    <row r="2298">
      <c r="A2298" s="19"/>
      <c r="B2298" s="33" t="s">
        <v>32</v>
      </c>
      <c r="C2298" s="23" t="s">
        <v>1531</v>
      </c>
      <c r="D2298" s="55"/>
      <c r="E2298" s="39" t="s">
        <v>55</v>
      </c>
    </row>
    <row r="2299">
      <c r="A2299" s="19"/>
      <c r="B2299" s="33" t="s">
        <v>34</v>
      </c>
      <c r="C2299" s="35"/>
      <c r="D2299" s="55"/>
      <c r="E2299" s="39"/>
    </row>
    <row r="2300">
      <c r="A2300" s="19"/>
      <c r="B2300" s="21" t="s">
        <v>36</v>
      </c>
      <c r="C2300" s="35"/>
      <c r="D2300" s="64">
        <f>D2293+D2294+D2295</f>
        <v>1</v>
      </c>
      <c r="E2300" s="36"/>
    </row>
    <row r="2301">
      <c r="A2301" s="19"/>
      <c r="C2301" s="24"/>
      <c r="E2301" s="3"/>
    </row>
    <row r="2302">
      <c r="A2302" s="252" t="s">
        <v>1532</v>
      </c>
      <c r="B2302" s="15" t="s">
        <v>10</v>
      </c>
      <c r="C2302" s="17" t="s">
        <v>12</v>
      </c>
      <c r="D2302" s="17" t="s">
        <v>14</v>
      </c>
      <c r="E2302" s="58" t="s">
        <v>15</v>
      </c>
    </row>
    <row r="2303">
      <c r="A2303" s="4" t="s">
        <v>66</v>
      </c>
      <c r="B2303" s="21" t="s">
        <v>17</v>
      </c>
      <c r="C2303" s="23" t="s">
        <v>1533</v>
      </c>
      <c r="D2303" s="275">
        <v>1.0</v>
      </c>
      <c r="E2303" s="39" t="s">
        <v>1534</v>
      </c>
    </row>
    <row r="2304">
      <c r="B2304" s="21" t="s">
        <v>25</v>
      </c>
      <c r="C2304" s="39" t="s">
        <v>1535</v>
      </c>
      <c r="D2304" s="26">
        <v>0.0</v>
      </c>
      <c r="E2304" s="30" t="s">
        <v>1536</v>
      </c>
    </row>
    <row r="2305">
      <c r="B2305" s="21" t="s">
        <v>27</v>
      </c>
      <c r="C2305" s="35"/>
      <c r="D2305" s="26">
        <v>1.0</v>
      </c>
      <c r="E2305" s="36"/>
    </row>
    <row r="2306">
      <c r="B2306" s="33" t="s">
        <v>28</v>
      </c>
      <c r="C2306" s="23" t="s">
        <v>62</v>
      </c>
      <c r="D2306" s="55"/>
      <c r="E2306" s="36"/>
    </row>
    <row r="2307">
      <c r="B2307" s="33" t="s">
        <v>30</v>
      </c>
      <c r="C2307" s="23" t="s">
        <v>1537</v>
      </c>
      <c r="D2307" s="61"/>
      <c r="E2307" s="36"/>
    </row>
    <row r="2308">
      <c r="B2308" s="33" t="s">
        <v>32</v>
      </c>
      <c r="C2308" s="23" t="s">
        <v>1538</v>
      </c>
      <c r="D2308" s="55"/>
      <c r="E2308" s="68" t="s">
        <v>1539</v>
      </c>
    </row>
    <row r="2309">
      <c r="B2309" s="33" t="s">
        <v>34</v>
      </c>
      <c r="C2309" s="23" t="s">
        <v>1540</v>
      </c>
      <c r="D2309" s="55"/>
      <c r="E2309" s="39" t="s">
        <v>1541</v>
      </c>
    </row>
    <row r="2310">
      <c r="B2310" s="285" t="s">
        <v>36</v>
      </c>
      <c r="C2310" s="635"/>
      <c r="D2310" s="636">
        <f>D2303+D2304+D2305</f>
        <v>2</v>
      </c>
      <c r="E2310" s="637"/>
    </row>
    <row r="2311">
      <c r="A2311" s="633"/>
      <c r="B2311" s="288"/>
      <c r="C2311" s="290"/>
      <c r="D2311" s="290"/>
      <c r="E2311" s="585"/>
      <c r="F2311" s="213"/>
      <c r="G2311" s="213"/>
      <c r="H2311" s="213"/>
      <c r="I2311" s="213"/>
      <c r="J2311" s="213"/>
      <c r="K2311" s="213"/>
      <c r="L2311" s="213"/>
      <c r="M2311" s="213"/>
      <c r="N2311" s="213"/>
      <c r="O2311" s="213"/>
      <c r="P2311" s="213"/>
      <c r="Q2311" s="213"/>
      <c r="R2311" s="213"/>
      <c r="S2311" s="213"/>
      <c r="T2311" s="213"/>
      <c r="U2311" s="213"/>
      <c r="V2311" s="213"/>
      <c r="W2311" s="213"/>
      <c r="X2311" s="213"/>
      <c r="Y2311" s="213"/>
      <c r="Z2311" s="213"/>
    </row>
    <row r="2312">
      <c r="A2312" s="278" t="s">
        <v>1542</v>
      </c>
      <c r="B2312" s="263" t="s">
        <v>10</v>
      </c>
      <c r="C2312" s="264" t="s">
        <v>12</v>
      </c>
      <c r="D2312" s="264" t="s">
        <v>14</v>
      </c>
      <c r="E2312" s="591" t="s">
        <v>15</v>
      </c>
    </row>
    <row r="2313">
      <c r="A2313" s="19"/>
      <c r="B2313" s="21" t="s">
        <v>17</v>
      </c>
      <c r="C2313" s="79" t="s">
        <v>1543</v>
      </c>
      <c r="D2313" s="561">
        <v>2.0</v>
      </c>
      <c r="E2313" s="557" t="s">
        <v>1286</v>
      </c>
      <c r="F2313" s="295"/>
    </row>
    <row r="2314">
      <c r="A2314" s="1"/>
      <c r="B2314" s="21" t="s">
        <v>25</v>
      </c>
      <c r="C2314" s="30" t="s">
        <v>1287</v>
      </c>
      <c r="D2314" s="31">
        <v>0.0</v>
      </c>
      <c r="E2314" s="39" t="s">
        <v>1544</v>
      </c>
    </row>
    <row r="2315">
      <c r="A2315" s="19"/>
      <c r="B2315" s="21" t="s">
        <v>27</v>
      </c>
      <c r="C2315" s="35"/>
      <c r="D2315" s="31">
        <v>0.0</v>
      </c>
      <c r="E2315" s="30" t="s">
        <v>1289</v>
      </c>
    </row>
    <row r="2316">
      <c r="A2316" s="19"/>
      <c r="B2316" s="33" t="s">
        <v>28</v>
      </c>
      <c r="C2316" s="23"/>
      <c r="D2316" s="558"/>
      <c r="E2316" s="45"/>
    </row>
    <row r="2317">
      <c r="A2317" s="19"/>
      <c r="B2317" s="33" t="s">
        <v>30</v>
      </c>
      <c r="C2317" s="23"/>
      <c r="D2317" s="558"/>
      <c r="E2317" s="45"/>
    </row>
    <row r="2318">
      <c r="A2318" s="19"/>
      <c r="B2318" s="33" t="s">
        <v>32</v>
      </c>
      <c r="C2318" s="23"/>
      <c r="D2318" s="558"/>
      <c r="E2318" s="45"/>
    </row>
    <row r="2319">
      <c r="A2319" s="19"/>
      <c r="B2319" s="33" t="s">
        <v>34</v>
      </c>
      <c r="C2319" s="35"/>
      <c r="D2319" s="558"/>
      <c r="E2319" s="39"/>
    </row>
    <row r="2320">
      <c r="A2320" s="19"/>
      <c r="B2320" s="21" t="s">
        <v>36</v>
      </c>
      <c r="C2320" s="35"/>
      <c r="D2320" s="64">
        <f>D2315+D2314+D2313</f>
        <v>2</v>
      </c>
      <c r="E2320" s="77" t="s">
        <v>1290</v>
      </c>
    </row>
    <row r="2321">
      <c r="A2321" s="19"/>
      <c r="C2321" s="24"/>
      <c r="E2321" s="3"/>
    </row>
    <row r="2322">
      <c r="A2322" s="252" t="s">
        <v>1545</v>
      </c>
      <c r="B2322" s="15" t="s">
        <v>10</v>
      </c>
      <c r="C2322" s="17" t="s">
        <v>12</v>
      </c>
      <c r="D2322" s="17" t="s">
        <v>14</v>
      </c>
      <c r="E2322" s="58" t="s">
        <v>15</v>
      </c>
      <c r="G2322" s="213"/>
      <c r="H2322" s="213"/>
    </row>
    <row r="2323">
      <c r="B2323" s="21" t="s">
        <v>17</v>
      </c>
      <c r="C2323" s="39" t="s">
        <v>1546</v>
      </c>
      <c r="D2323" s="26">
        <v>1.0</v>
      </c>
      <c r="E2323" s="39" t="s">
        <v>1547</v>
      </c>
      <c r="G2323" s="213"/>
      <c r="H2323" s="213"/>
    </row>
    <row r="2324">
      <c r="B2324" s="21" t="s">
        <v>25</v>
      </c>
      <c r="C2324" s="39" t="s">
        <v>1548</v>
      </c>
      <c r="D2324" s="26">
        <v>0.0</v>
      </c>
      <c r="E2324" s="39" t="s">
        <v>746</v>
      </c>
      <c r="G2324" s="213"/>
      <c r="H2324" s="213"/>
    </row>
    <row r="2325">
      <c r="B2325" s="21" t="s">
        <v>27</v>
      </c>
      <c r="C2325" s="35"/>
      <c r="D2325" s="26">
        <v>0.0</v>
      </c>
      <c r="E2325" s="36"/>
      <c r="G2325" s="213"/>
      <c r="H2325" s="213"/>
    </row>
    <row r="2326">
      <c r="B2326" s="33" t="s">
        <v>28</v>
      </c>
      <c r="C2326" s="23" t="s">
        <v>62</v>
      </c>
      <c r="D2326" s="55"/>
      <c r="E2326" s="36"/>
      <c r="G2326" s="213"/>
      <c r="H2326" s="213"/>
    </row>
    <row r="2327">
      <c r="B2327" s="33" t="s">
        <v>30</v>
      </c>
      <c r="C2327" s="23" t="s">
        <v>1549</v>
      </c>
      <c r="D2327" s="61"/>
      <c r="E2327" s="36"/>
      <c r="G2327" s="213"/>
      <c r="H2327" s="213"/>
    </row>
    <row r="2328">
      <c r="B2328" s="33" t="s">
        <v>32</v>
      </c>
      <c r="C2328" s="23" t="s">
        <v>1550</v>
      </c>
      <c r="D2328" s="55"/>
      <c r="E2328" s="36"/>
      <c r="G2328" s="213"/>
      <c r="H2328" s="213"/>
    </row>
    <row r="2329">
      <c r="B2329" s="33" t="s">
        <v>34</v>
      </c>
      <c r="C2329" s="23" t="s">
        <v>62</v>
      </c>
      <c r="D2329" s="55"/>
      <c r="E2329" s="36"/>
      <c r="G2329" s="213"/>
      <c r="H2329" s="213"/>
    </row>
    <row r="2330">
      <c r="B2330" s="21" t="s">
        <v>36</v>
      </c>
      <c r="C2330" s="35"/>
      <c r="D2330" s="64">
        <f>D2323+D2324+D2325</f>
        <v>1</v>
      </c>
      <c r="E2330" s="36"/>
      <c r="G2330" s="213"/>
      <c r="H2330" s="213"/>
    </row>
    <row r="2331">
      <c r="A2331" s="19"/>
      <c r="C2331" s="24"/>
      <c r="E2331" s="3"/>
    </row>
    <row r="2332">
      <c r="A2332" s="252" t="s">
        <v>1551</v>
      </c>
      <c r="B2332" s="15" t="s">
        <v>10</v>
      </c>
      <c r="C2332" s="17" t="s">
        <v>12</v>
      </c>
      <c r="D2332" s="17" t="s">
        <v>14</v>
      </c>
      <c r="E2332" s="58" t="s">
        <v>15</v>
      </c>
      <c r="G2332" s="213"/>
      <c r="H2332" s="213"/>
    </row>
    <row r="2333">
      <c r="B2333" s="21" t="s">
        <v>17</v>
      </c>
      <c r="C2333" s="39" t="s">
        <v>1546</v>
      </c>
      <c r="D2333" s="26">
        <v>1.0</v>
      </c>
      <c r="E2333" s="39" t="s">
        <v>1552</v>
      </c>
      <c r="G2333" s="213"/>
      <c r="H2333" s="213"/>
    </row>
    <row r="2334">
      <c r="B2334" s="21" t="s">
        <v>25</v>
      </c>
      <c r="C2334" s="39" t="s">
        <v>1553</v>
      </c>
      <c r="D2334" s="26">
        <v>0.0</v>
      </c>
      <c r="E2334" s="39" t="s">
        <v>746</v>
      </c>
      <c r="G2334" s="213"/>
      <c r="H2334" s="213"/>
    </row>
    <row r="2335">
      <c r="B2335" s="21" t="s">
        <v>27</v>
      </c>
      <c r="C2335" s="35"/>
      <c r="D2335" s="26">
        <v>0.0</v>
      </c>
      <c r="E2335" s="36"/>
      <c r="G2335" s="213"/>
      <c r="H2335" s="213"/>
    </row>
    <row r="2336">
      <c r="B2336" s="33" t="s">
        <v>28</v>
      </c>
      <c r="C2336" s="23" t="s">
        <v>62</v>
      </c>
      <c r="D2336" s="55"/>
      <c r="E2336" s="36"/>
      <c r="G2336" s="213"/>
      <c r="H2336" s="213"/>
    </row>
    <row r="2337">
      <c r="B2337" s="33" t="s">
        <v>30</v>
      </c>
      <c r="C2337" s="23" t="s">
        <v>62</v>
      </c>
      <c r="D2337" s="61"/>
      <c r="E2337" s="36"/>
      <c r="G2337" s="213"/>
      <c r="H2337" s="213"/>
    </row>
    <row r="2338">
      <c r="B2338" s="33" t="s">
        <v>32</v>
      </c>
      <c r="C2338" s="23" t="s">
        <v>1550</v>
      </c>
      <c r="D2338" s="55"/>
      <c r="E2338" s="36"/>
      <c r="G2338" s="213"/>
      <c r="H2338" s="213"/>
    </row>
    <row r="2339">
      <c r="B2339" s="33" t="s">
        <v>34</v>
      </c>
      <c r="C2339" s="23" t="s">
        <v>62</v>
      </c>
      <c r="D2339" s="55"/>
      <c r="E2339" s="36"/>
      <c r="G2339" s="213"/>
      <c r="H2339" s="213"/>
    </row>
    <row r="2340">
      <c r="B2340" s="21" t="s">
        <v>36</v>
      </c>
      <c r="C2340" s="35"/>
      <c r="D2340" s="64">
        <f>D2333+D2334+D2335</f>
        <v>1</v>
      </c>
      <c r="E2340" s="36"/>
      <c r="G2340" s="213"/>
      <c r="H2340" s="213"/>
    </row>
    <row r="2341">
      <c r="A2341" s="19"/>
      <c r="C2341" s="24"/>
      <c r="E2341" s="3"/>
    </row>
    <row r="2342">
      <c r="A2342" s="252" t="s">
        <v>1554</v>
      </c>
      <c r="B2342" s="15" t="s">
        <v>10</v>
      </c>
      <c r="C2342" s="17" t="s">
        <v>12</v>
      </c>
      <c r="D2342" s="17" t="s">
        <v>14</v>
      </c>
      <c r="E2342" s="58" t="s">
        <v>15</v>
      </c>
      <c r="G2342" s="213"/>
      <c r="H2342" s="213"/>
    </row>
    <row r="2343">
      <c r="B2343" s="21" t="s">
        <v>17</v>
      </c>
      <c r="C2343" s="23" t="s">
        <v>182</v>
      </c>
      <c r="D2343" s="26"/>
      <c r="E2343" s="36"/>
      <c r="G2343" s="213"/>
      <c r="H2343" s="213"/>
    </row>
    <row r="2344">
      <c r="B2344" s="21" t="s">
        <v>25</v>
      </c>
      <c r="C2344" s="39" t="s">
        <v>1555</v>
      </c>
      <c r="D2344" s="26"/>
      <c r="E2344" s="39" t="s">
        <v>1556</v>
      </c>
      <c r="G2344" s="213"/>
      <c r="H2344" s="213"/>
    </row>
    <row r="2345">
      <c r="B2345" s="21" t="s">
        <v>27</v>
      </c>
      <c r="C2345" s="35"/>
      <c r="D2345" s="26"/>
      <c r="E2345" s="36"/>
      <c r="G2345" s="213"/>
      <c r="H2345" s="213"/>
    </row>
    <row r="2346">
      <c r="B2346" s="33" t="s">
        <v>28</v>
      </c>
      <c r="C2346" s="23" t="s">
        <v>62</v>
      </c>
      <c r="D2346" s="55"/>
      <c r="E2346" s="36"/>
      <c r="G2346" s="213"/>
      <c r="H2346" s="213"/>
    </row>
    <row r="2347">
      <c r="B2347" s="33" t="s">
        <v>30</v>
      </c>
      <c r="C2347" s="23" t="s">
        <v>1557</v>
      </c>
      <c r="D2347" s="61"/>
      <c r="E2347" s="36"/>
      <c r="G2347" s="213"/>
      <c r="H2347" s="213"/>
    </row>
    <row r="2348">
      <c r="B2348" s="33" t="s">
        <v>32</v>
      </c>
      <c r="C2348" s="23" t="s">
        <v>1558</v>
      </c>
      <c r="D2348" s="55"/>
      <c r="E2348" s="36"/>
      <c r="G2348" s="213"/>
      <c r="H2348" s="213"/>
    </row>
    <row r="2349">
      <c r="B2349" s="33" t="s">
        <v>34</v>
      </c>
      <c r="C2349" s="23" t="s">
        <v>62</v>
      </c>
      <c r="D2349" s="55"/>
      <c r="E2349" s="36"/>
      <c r="G2349" s="213"/>
      <c r="H2349" s="213"/>
    </row>
    <row r="2350">
      <c r="B2350" s="21" t="s">
        <v>36</v>
      </c>
      <c r="C2350" s="35"/>
      <c r="D2350" s="64">
        <f>D2343+D2344+D2345</f>
        <v>0</v>
      </c>
      <c r="E2350" s="36"/>
      <c r="G2350" s="213"/>
      <c r="H2350" s="213"/>
    </row>
    <row r="2351">
      <c r="A2351" s="19"/>
      <c r="C2351" s="24"/>
      <c r="E2351" s="3"/>
    </row>
    <row r="2352">
      <c r="A2352" s="252" t="s">
        <v>1559</v>
      </c>
      <c r="B2352" s="15" t="s">
        <v>10</v>
      </c>
      <c r="C2352" s="17" t="s">
        <v>12</v>
      </c>
      <c r="D2352" s="17" t="s">
        <v>14</v>
      </c>
      <c r="E2352" s="58" t="s">
        <v>15</v>
      </c>
      <c r="G2352" s="213"/>
      <c r="H2352" s="213"/>
    </row>
    <row r="2353">
      <c r="B2353" s="21" t="s">
        <v>17</v>
      </c>
      <c r="C2353" s="23" t="s">
        <v>182</v>
      </c>
      <c r="D2353" s="26">
        <v>0.0</v>
      </c>
      <c r="E2353" s="36"/>
      <c r="G2353" s="213"/>
      <c r="H2353" s="213"/>
    </row>
    <row r="2354">
      <c r="B2354" s="21" t="s">
        <v>25</v>
      </c>
      <c r="C2354" s="39" t="s">
        <v>1560</v>
      </c>
      <c r="D2354" s="26">
        <v>0.0</v>
      </c>
      <c r="E2354" s="36"/>
      <c r="G2354" s="213"/>
      <c r="H2354" s="213"/>
    </row>
    <row r="2355">
      <c r="B2355" s="21" t="s">
        <v>27</v>
      </c>
      <c r="C2355" s="35"/>
      <c r="D2355" s="26">
        <v>0.0</v>
      </c>
      <c r="E2355" s="36"/>
      <c r="G2355" s="213"/>
      <c r="H2355" s="213"/>
    </row>
    <row r="2356">
      <c r="B2356" s="33" t="s">
        <v>28</v>
      </c>
      <c r="C2356" s="23" t="s">
        <v>62</v>
      </c>
      <c r="D2356" s="55"/>
      <c r="E2356" s="36"/>
      <c r="G2356" s="213"/>
      <c r="H2356" s="213"/>
    </row>
    <row r="2357">
      <c r="B2357" s="33" t="s">
        <v>30</v>
      </c>
      <c r="C2357" s="23" t="s">
        <v>62</v>
      </c>
      <c r="D2357" s="61"/>
      <c r="E2357" s="36"/>
      <c r="G2357" s="213"/>
      <c r="H2357" s="213"/>
    </row>
    <row r="2358">
      <c r="B2358" s="33" t="s">
        <v>32</v>
      </c>
      <c r="C2358" s="23" t="s">
        <v>1561</v>
      </c>
      <c r="D2358" s="55"/>
      <c r="E2358" s="39" t="s">
        <v>55</v>
      </c>
      <c r="G2358" s="213"/>
      <c r="H2358" s="213"/>
    </row>
    <row r="2359">
      <c r="B2359" s="33" t="s">
        <v>34</v>
      </c>
      <c r="C2359" s="23" t="s">
        <v>62</v>
      </c>
      <c r="D2359" s="55"/>
      <c r="E2359" s="36"/>
      <c r="G2359" s="213"/>
      <c r="H2359" s="213"/>
    </row>
    <row r="2360">
      <c r="B2360" s="21" t="s">
        <v>36</v>
      </c>
      <c r="C2360" s="35"/>
      <c r="D2360" s="64">
        <f>D2353+D2354+D2355</f>
        <v>0</v>
      </c>
      <c r="E2360" s="36"/>
      <c r="G2360" s="213"/>
      <c r="H2360" s="213"/>
    </row>
    <row r="2361">
      <c r="A2361" s="19"/>
      <c r="C2361" s="24"/>
      <c r="E2361" s="3"/>
    </row>
    <row r="2362">
      <c r="A2362" s="252" t="s">
        <v>1562</v>
      </c>
      <c r="B2362" s="15" t="s">
        <v>10</v>
      </c>
      <c r="C2362" s="17" t="s">
        <v>12</v>
      </c>
      <c r="D2362" s="17" t="s">
        <v>14</v>
      </c>
      <c r="E2362" s="58" t="s">
        <v>15</v>
      </c>
      <c r="G2362" s="213"/>
      <c r="H2362" s="213"/>
    </row>
    <row r="2363">
      <c r="A2363" s="638" t="s">
        <v>1563</v>
      </c>
      <c r="B2363" s="21" t="s">
        <v>17</v>
      </c>
      <c r="C2363" s="23" t="s">
        <v>1564</v>
      </c>
      <c r="D2363" s="26">
        <v>2.0</v>
      </c>
      <c r="E2363" s="39" t="s">
        <v>1565</v>
      </c>
      <c r="G2363" s="213"/>
      <c r="H2363" s="213"/>
    </row>
    <row r="2364">
      <c r="B2364" s="21" t="s">
        <v>25</v>
      </c>
      <c r="C2364" s="39" t="s">
        <v>781</v>
      </c>
      <c r="D2364" s="26">
        <v>0.0</v>
      </c>
      <c r="E2364" s="36"/>
      <c r="G2364" s="213"/>
      <c r="H2364" s="213"/>
    </row>
    <row r="2365">
      <c r="B2365" s="21" t="s">
        <v>27</v>
      </c>
      <c r="C2365" s="35"/>
      <c r="D2365" s="26">
        <v>0.0</v>
      </c>
      <c r="E2365" s="36"/>
      <c r="G2365" s="213"/>
      <c r="H2365" s="213"/>
    </row>
    <row r="2366">
      <c r="B2366" s="33" t="s">
        <v>28</v>
      </c>
      <c r="C2366" s="206" t="s">
        <v>62</v>
      </c>
      <c r="D2366" s="200"/>
      <c r="E2366" s="639"/>
      <c r="G2366" s="213"/>
      <c r="H2366" s="213"/>
    </row>
    <row r="2367">
      <c r="B2367" s="33" t="s">
        <v>30</v>
      </c>
      <c r="C2367" s="206" t="s">
        <v>62</v>
      </c>
      <c r="D2367" s="361"/>
      <c r="E2367" s="200"/>
      <c r="G2367" s="213"/>
      <c r="H2367" s="213"/>
    </row>
    <row r="2368">
      <c r="B2368" s="33" t="s">
        <v>32</v>
      </c>
      <c r="C2368" s="199" t="s">
        <v>1561</v>
      </c>
      <c r="D2368" s="200"/>
      <c r="E2368" s="206" t="s">
        <v>55</v>
      </c>
      <c r="G2368" s="213"/>
      <c r="H2368" s="213"/>
    </row>
    <row r="2369">
      <c r="B2369" s="33" t="s">
        <v>34</v>
      </c>
      <c r="C2369" s="359" t="s">
        <v>62</v>
      </c>
      <c r="D2369" s="200"/>
      <c r="E2369" s="200"/>
      <c r="G2369" s="213"/>
      <c r="H2369" s="213"/>
    </row>
    <row r="2370">
      <c r="B2370" s="21" t="s">
        <v>36</v>
      </c>
      <c r="C2370" s="35"/>
      <c r="D2370" s="64">
        <f>D2363+D2364+D2365</f>
        <v>2</v>
      </c>
      <c r="E2370" s="36"/>
      <c r="G2370" s="213"/>
      <c r="H2370" s="213"/>
    </row>
    <row r="2371">
      <c r="A2371" s="19"/>
      <c r="C2371" s="24"/>
      <c r="E2371" s="3"/>
    </row>
    <row r="2372">
      <c r="A2372" s="252" t="s">
        <v>1566</v>
      </c>
      <c r="B2372" s="15" t="s">
        <v>10</v>
      </c>
      <c r="C2372" s="17" t="s">
        <v>12</v>
      </c>
      <c r="D2372" s="17" t="s">
        <v>14</v>
      </c>
      <c r="E2372" s="58" t="s">
        <v>15</v>
      </c>
      <c r="G2372" s="213"/>
      <c r="H2372" s="213"/>
    </row>
    <row r="2373">
      <c r="B2373" s="21" t="s">
        <v>17</v>
      </c>
      <c r="C2373" s="23" t="s">
        <v>182</v>
      </c>
      <c r="D2373" s="26">
        <v>0.0</v>
      </c>
      <c r="E2373" s="36"/>
      <c r="G2373" s="213"/>
      <c r="H2373" s="213"/>
    </row>
    <row r="2374">
      <c r="B2374" s="21" t="s">
        <v>25</v>
      </c>
      <c r="C2374" s="39" t="s">
        <v>1556</v>
      </c>
      <c r="D2374" s="26">
        <v>0.0</v>
      </c>
      <c r="E2374" s="36"/>
      <c r="G2374" s="213"/>
      <c r="H2374" s="213"/>
    </row>
    <row r="2375">
      <c r="B2375" s="21" t="s">
        <v>27</v>
      </c>
      <c r="C2375" s="35"/>
      <c r="D2375" s="26">
        <v>0.0</v>
      </c>
      <c r="E2375" s="36"/>
      <c r="G2375" s="213"/>
      <c r="H2375" s="213"/>
    </row>
    <row r="2376">
      <c r="B2376" s="33" t="s">
        <v>28</v>
      </c>
      <c r="C2376" s="206" t="s">
        <v>62</v>
      </c>
      <c r="D2376" s="200"/>
      <c r="E2376" s="639"/>
      <c r="G2376" s="213"/>
      <c r="H2376" s="213"/>
    </row>
    <row r="2377">
      <c r="B2377" s="33" t="s">
        <v>30</v>
      </c>
      <c r="C2377" s="206" t="s">
        <v>62</v>
      </c>
      <c r="D2377" s="361"/>
      <c r="E2377" s="200"/>
      <c r="G2377" s="213"/>
      <c r="H2377" s="213"/>
    </row>
    <row r="2378">
      <c r="B2378" s="33" t="s">
        <v>32</v>
      </c>
      <c r="C2378" s="199" t="s">
        <v>1567</v>
      </c>
      <c r="D2378" s="200"/>
      <c r="E2378" s="206" t="s">
        <v>55</v>
      </c>
      <c r="G2378" s="213"/>
      <c r="H2378" s="213"/>
    </row>
    <row r="2379">
      <c r="B2379" s="33" t="s">
        <v>34</v>
      </c>
      <c r="C2379" s="359" t="s">
        <v>62</v>
      </c>
      <c r="D2379" s="200"/>
      <c r="E2379" s="200"/>
      <c r="G2379" s="213"/>
      <c r="H2379" s="213"/>
    </row>
    <row r="2380">
      <c r="B2380" s="21" t="s">
        <v>36</v>
      </c>
      <c r="C2380" s="35"/>
      <c r="D2380" s="64">
        <f>D2373+D2374+D2375</f>
        <v>0</v>
      </c>
      <c r="E2380" s="36"/>
      <c r="G2380" s="213"/>
      <c r="H2380" s="213"/>
    </row>
    <row r="2381">
      <c r="A2381" s="19"/>
      <c r="C2381" s="24"/>
      <c r="E2381" s="3"/>
    </row>
    <row r="2382">
      <c r="A2382" s="640" t="s">
        <v>1568</v>
      </c>
      <c r="B2382" s="641">
        <f>D2391+D2401+D2411</f>
        <v>6</v>
      </c>
      <c r="C2382" s="642"/>
      <c r="D2382" s="641"/>
      <c r="E2382" s="643"/>
    </row>
    <row r="2383">
      <c r="A2383" s="252" t="s">
        <v>1569</v>
      </c>
      <c r="B2383" s="15" t="s">
        <v>10</v>
      </c>
      <c r="C2383" s="17" t="s">
        <v>12</v>
      </c>
      <c r="D2383" s="17" t="s">
        <v>14</v>
      </c>
      <c r="E2383" s="92" t="s">
        <v>15</v>
      </c>
    </row>
    <row r="2384">
      <c r="A2384" s="360"/>
      <c r="B2384" s="21" t="s">
        <v>17</v>
      </c>
      <c r="C2384" s="28" t="s">
        <v>1570</v>
      </c>
      <c r="D2384" s="101">
        <v>2.0</v>
      </c>
      <c r="E2384" s="28" t="s">
        <v>1571</v>
      </c>
      <c r="F2384" s="295"/>
    </row>
    <row r="2385">
      <c r="A2385" s="6"/>
      <c r="B2385" s="21" t="s">
        <v>25</v>
      </c>
      <c r="C2385" s="30" t="s">
        <v>1572</v>
      </c>
      <c r="D2385" s="26">
        <v>1.0</v>
      </c>
      <c r="E2385" s="39" t="s">
        <v>1573</v>
      </c>
    </row>
    <row r="2386">
      <c r="A2386" s="19"/>
      <c r="B2386" s="21" t="s">
        <v>27</v>
      </c>
      <c r="C2386" s="35"/>
      <c r="D2386" s="26">
        <v>1.0</v>
      </c>
      <c r="E2386" s="45"/>
      <c r="F2386" s="644"/>
    </row>
    <row r="2387">
      <c r="A2387" s="19"/>
      <c r="B2387" s="33" t="s">
        <v>28</v>
      </c>
      <c r="C2387" s="35"/>
      <c r="D2387" s="55"/>
      <c r="E2387" s="36"/>
    </row>
    <row r="2388">
      <c r="A2388" s="1" t="s">
        <v>1118</v>
      </c>
      <c r="B2388" s="33" t="s">
        <v>30</v>
      </c>
      <c r="C2388" s="23" t="s">
        <v>1574</v>
      </c>
      <c r="D2388" s="61" t="s">
        <v>59</v>
      </c>
      <c r="E2388" s="36"/>
    </row>
    <row r="2389">
      <c r="A2389" s="19"/>
      <c r="B2389" s="33" t="s">
        <v>32</v>
      </c>
      <c r="C2389" s="23" t="s">
        <v>1575</v>
      </c>
      <c r="D2389" s="61" t="s">
        <v>59</v>
      </c>
      <c r="E2389" s="206" t="s">
        <v>55</v>
      </c>
    </row>
    <row r="2390">
      <c r="A2390" s="19"/>
      <c r="B2390" s="33" t="s">
        <v>34</v>
      </c>
      <c r="C2390" s="23" t="s">
        <v>1576</v>
      </c>
      <c r="D2390" s="61" t="s">
        <v>59</v>
      </c>
      <c r="E2390" s="39"/>
    </row>
    <row r="2391">
      <c r="A2391" s="19"/>
      <c r="B2391" s="21" t="s">
        <v>36</v>
      </c>
      <c r="C2391" s="35"/>
      <c r="D2391" s="64">
        <f>D2384+D2385+D2386</f>
        <v>4</v>
      </c>
      <c r="E2391" s="36"/>
    </row>
    <row r="2392">
      <c r="A2392" s="252"/>
      <c r="B2392" s="209"/>
      <c r="C2392" s="210"/>
      <c r="D2392" s="210"/>
      <c r="E2392" s="212"/>
      <c r="F2392" s="213"/>
      <c r="G2392" s="213"/>
      <c r="H2392" s="213"/>
      <c r="I2392" s="213"/>
      <c r="J2392" s="213"/>
      <c r="K2392" s="213"/>
      <c r="L2392" s="213"/>
      <c r="M2392" s="213"/>
      <c r="N2392" s="213"/>
      <c r="O2392" s="213"/>
      <c r="P2392" s="213"/>
      <c r="Q2392" s="213"/>
      <c r="R2392" s="213"/>
      <c r="S2392" s="213"/>
      <c r="T2392" s="213"/>
      <c r="U2392" s="213"/>
      <c r="V2392" s="213"/>
      <c r="W2392" s="213"/>
      <c r="X2392" s="213"/>
      <c r="Y2392" s="213"/>
      <c r="Z2392" s="213"/>
    </row>
    <row r="2393">
      <c r="A2393" s="270" t="s">
        <v>1577</v>
      </c>
      <c r="B2393" s="15" t="s">
        <v>10</v>
      </c>
      <c r="C2393" s="17" t="s">
        <v>12</v>
      </c>
      <c r="D2393" s="17" t="s">
        <v>14</v>
      </c>
      <c r="E2393" s="92" t="s">
        <v>15</v>
      </c>
    </row>
    <row r="2394">
      <c r="A2394" s="6"/>
      <c r="B2394" s="21" t="s">
        <v>17</v>
      </c>
      <c r="C2394" s="39" t="s">
        <v>182</v>
      </c>
      <c r="D2394" s="26">
        <v>0.0</v>
      </c>
      <c r="E2394" s="36"/>
    </row>
    <row r="2395">
      <c r="A2395" s="6"/>
      <c r="B2395" s="21" t="s">
        <v>25</v>
      </c>
      <c r="C2395" s="30" t="s">
        <v>1578</v>
      </c>
      <c r="D2395" s="26">
        <v>1.0</v>
      </c>
      <c r="E2395" s="36"/>
    </row>
    <row r="2396">
      <c r="A2396" s="19"/>
      <c r="B2396" s="21" t="s">
        <v>27</v>
      </c>
      <c r="C2396" s="35"/>
      <c r="D2396" s="26">
        <v>1.0</v>
      </c>
      <c r="E2396" s="45"/>
      <c r="F2396" s="644"/>
    </row>
    <row r="2397">
      <c r="A2397" s="19"/>
      <c r="B2397" s="33" t="s">
        <v>28</v>
      </c>
      <c r="C2397" s="35"/>
      <c r="D2397" s="55"/>
      <c r="E2397" s="36"/>
    </row>
    <row r="2398">
      <c r="A2398" s="19"/>
      <c r="B2398" s="33" t="s">
        <v>30</v>
      </c>
      <c r="C2398" s="23" t="s">
        <v>1579</v>
      </c>
      <c r="D2398" s="55"/>
      <c r="E2398" s="36"/>
    </row>
    <row r="2399">
      <c r="A2399" s="19"/>
      <c r="B2399" s="33" t="s">
        <v>32</v>
      </c>
      <c r="C2399" s="23" t="s">
        <v>632</v>
      </c>
      <c r="D2399" s="55"/>
      <c r="E2399" s="36"/>
    </row>
    <row r="2400">
      <c r="A2400" s="19"/>
      <c r="B2400" s="33" t="s">
        <v>34</v>
      </c>
      <c r="C2400" s="23" t="s">
        <v>1580</v>
      </c>
      <c r="D2400" s="55"/>
      <c r="E2400" s="39"/>
    </row>
    <row r="2401">
      <c r="A2401" s="19"/>
      <c r="B2401" s="21" t="s">
        <v>36</v>
      </c>
      <c r="C2401" s="35"/>
      <c r="D2401" s="64">
        <f>D2394+D2395+D2396</f>
        <v>2</v>
      </c>
      <c r="E2401" s="36"/>
    </row>
    <row r="2402">
      <c r="A2402" s="19"/>
      <c r="C2402" s="24"/>
      <c r="E2402" s="3"/>
    </row>
    <row r="2403">
      <c r="A2403" s="270" t="s">
        <v>1581</v>
      </c>
      <c r="B2403" s="15" t="s">
        <v>10</v>
      </c>
      <c r="C2403" s="17" t="s">
        <v>12</v>
      </c>
      <c r="D2403" s="17" t="s">
        <v>14</v>
      </c>
      <c r="E2403" s="92" t="s">
        <v>15</v>
      </c>
    </row>
    <row r="2404">
      <c r="A2404" s="24"/>
      <c r="B2404" s="21" t="s">
        <v>17</v>
      </c>
      <c r="C2404" s="39" t="s">
        <v>182</v>
      </c>
      <c r="D2404" s="26">
        <v>0.0</v>
      </c>
      <c r="E2404" s="36"/>
    </row>
    <row r="2405">
      <c r="A2405" s="19"/>
      <c r="B2405" s="21" t="s">
        <v>25</v>
      </c>
      <c r="C2405" s="30" t="s">
        <v>1582</v>
      </c>
      <c r="D2405" s="26">
        <v>0.0</v>
      </c>
      <c r="E2405" s="36"/>
    </row>
    <row r="2406">
      <c r="A2406" s="19"/>
      <c r="B2406" s="21" t="s">
        <v>27</v>
      </c>
      <c r="C2406" s="35"/>
      <c r="D2406" s="26">
        <v>0.0</v>
      </c>
      <c r="E2406" s="36"/>
    </row>
    <row r="2407">
      <c r="A2407" s="19"/>
      <c r="B2407" s="33" t="s">
        <v>28</v>
      </c>
      <c r="C2407" s="35"/>
      <c r="D2407" s="55"/>
      <c r="E2407" s="36"/>
    </row>
    <row r="2408">
      <c r="A2408" s="19"/>
      <c r="B2408" s="33" t="s">
        <v>30</v>
      </c>
      <c r="C2408" s="35"/>
      <c r="D2408" s="55"/>
      <c r="E2408" s="36"/>
    </row>
    <row r="2409">
      <c r="A2409" s="19"/>
      <c r="B2409" s="33" t="s">
        <v>32</v>
      </c>
      <c r="C2409" s="23" t="s">
        <v>1583</v>
      </c>
      <c r="D2409" s="55"/>
      <c r="E2409" s="39" t="s">
        <v>55</v>
      </c>
    </row>
    <row r="2410">
      <c r="A2410" s="19"/>
      <c r="B2410" s="33" t="s">
        <v>34</v>
      </c>
      <c r="C2410" s="35"/>
      <c r="D2410" s="55"/>
      <c r="E2410" s="39"/>
    </row>
    <row r="2411">
      <c r="A2411" s="19"/>
      <c r="B2411" s="21" t="s">
        <v>36</v>
      </c>
      <c r="C2411" s="35"/>
      <c r="D2411" s="64">
        <f>D2404+D2405+D2406</f>
        <v>0</v>
      </c>
      <c r="E2411" s="36"/>
    </row>
    <row r="2412">
      <c r="A2412" s="19"/>
      <c r="C2412" s="24"/>
      <c r="E2412" s="3"/>
    </row>
    <row r="2413">
      <c r="A2413" s="270" t="s">
        <v>1584</v>
      </c>
      <c r="B2413" s="15" t="s">
        <v>10</v>
      </c>
      <c r="C2413" s="17" t="s">
        <v>12</v>
      </c>
      <c r="D2413" s="17" t="s">
        <v>14</v>
      </c>
      <c r="E2413" s="92" t="s">
        <v>15</v>
      </c>
    </row>
    <row r="2414">
      <c r="A2414" s="19"/>
      <c r="B2414" s="21" t="s">
        <v>17</v>
      </c>
      <c r="C2414" s="39" t="s">
        <v>182</v>
      </c>
      <c r="D2414" s="26">
        <v>0.0</v>
      </c>
      <c r="E2414" s="36"/>
    </row>
    <row r="2415">
      <c r="A2415" s="19"/>
      <c r="B2415" s="21" t="s">
        <v>25</v>
      </c>
      <c r="C2415" s="30" t="s">
        <v>1582</v>
      </c>
      <c r="D2415" s="26">
        <v>0.0</v>
      </c>
      <c r="E2415" s="36"/>
    </row>
    <row r="2416">
      <c r="A2416" s="19"/>
      <c r="B2416" s="21" t="s">
        <v>27</v>
      </c>
      <c r="C2416" s="35"/>
      <c r="D2416" s="26">
        <v>0.0</v>
      </c>
      <c r="E2416" s="36"/>
    </row>
    <row r="2417">
      <c r="A2417" s="19"/>
      <c r="B2417" s="33" t="s">
        <v>28</v>
      </c>
      <c r="C2417" s="23" t="s">
        <v>62</v>
      </c>
      <c r="D2417" s="55"/>
      <c r="E2417" s="36"/>
    </row>
    <row r="2418">
      <c r="A2418" s="19"/>
      <c r="B2418" s="33" t="s">
        <v>30</v>
      </c>
      <c r="C2418" s="23" t="s">
        <v>62</v>
      </c>
      <c r="D2418" s="55"/>
      <c r="E2418" s="36"/>
    </row>
    <row r="2419">
      <c r="A2419" s="19"/>
      <c r="B2419" s="33" t="s">
        <v>32</v>
      </c>
      <c r="C2419" s="23" t="s">
        <v>632</v>
      </c>
      <c r="D2419" s="55"/>
      <c r="E2419" s="36"/>
    </row>
    <row r="2420">
      <c r="A2420" s="19"/>
      <c r="B2420" s="33" t="s">
        <v>34</v>
      </c>
      <c r="C2420" s="23" t="s">
        <v>62</v>
      </c>
      <c r="D2420" s="55"/>
      <c r="E2420" s="39"/>
    </row>
    <row r="2421">
      <c r="A2421" s="19"/>
      <c r="B2421" s="21" t="s">
        <v>36</v>
      </c>
      <c r="C2421" s="35"/>
      <c r="D2421" s="64">
        <f>D2414+D2415+D2416</f>
        <v>0</v>
      </c>
      <c r="E2421" s="36"/>
    </row>
    <row r="2422">
      <c r="A2422" s="19"/>
      <c r="C2422" s="24"/>
      <c r="E2422" s="3"/>
    </row>
    <row r="2423">
      <c r="A2423" s="252" t="s">
        <v>1585</v>
      </c>
      <c r="B2423" s="15" t="s">
        <v>10</v>
      </c>
      <c r="C2423" s="17" t="s">
        <v>12</v>
      </c>
      <c r="D2423" s="17" t="s">
        <v>14</v>
      </c>
      <c r="E2423" s="58" t="s">
        <v>15</v>
      </c>
      <c r="G2423" s="213"/>
      <c r="H2423" s="213"/>
    </row>
    <row r="2424">
      <c r="A2424" s="638" t="s">
        <v>66</v>
      </c>
      <c r="B2424" s="21" t="s">
        <v>17</v>
      </c>
      <c r="C2424" s="23" t="s">
        <v>1586</v>
      </c>
      <c r="D2424" s="26">
        <v>0.0</v>
      </c>
      <c r="E2424" s="36"/>
      <c r="G2424" s="213"/>
      <c r="H2424" s="213"/>
    </row>
    <row r="2425">
      <c r="B2425" s="21" t="s">
        <v>25</v>
      </c>
      <c r="C2425" s="30" t="s">
        <v>1582</v>
      </c>
      <c r="D2425" s="26">
        <v>0.0</v>
      </c>
      <c r="E2425" s="36"/>
      <c r="G2425" s="213"/>
      <c r="H2425" s="213"/>
    </row>
    <row r="2426">
      <c r="B2426" s="21" t="s">
        <v>27</v>
      </c>
      <c r="C2426" s="35"/>
      <c r="D2426" s="26">
        <v>0.0</v>
      </c>
      <c r="E2426" s="36"/>
      <c r="G2426" s="213"/>
      <c r="H2426" s="213"/>
    </row>
    <row r="2427">
      <c r="B2427" s="33" t="s">
        <v>28</v>
      </c>
      <c r="C2427" s="23" t="s">
        <v>62</v>
      </c>
      <c r="D2427" s="55"/>
      <c r="E2427" s="36"/>
      <c r="G2427" s="213"/>
      <c r="H2427" s="213"/>
    </row>
    <row r="2428">
      <c r="B2428" s="33" t="s">
        <v>30</v>
      </c>
      <c r="C2428" s="23" t="s">
        <v>62</v>
      </c>
      <c r="D2428" s="61"/>
      <c r="E2428" s="36"/>
      <c r="G2428" s="213"/>
      <c r="H2428" s="213"/>
    </row>
    <row r="2429">
      <c r="B2429" s="33" t="s">
        <v>32</v>
      </c>
      <c r="C2429" s="23" t="s">
        <v>1587</v>
      </c>
      <c r="D2429" s="55"/>
      <c r="E2429" s="206" t="s">
        <v>55</v>
      </c>
      <c r="G2429" s="213"/>
      <c r="H2429" s="213"/>
    </row>
    <row r="2430">
      <c r="B2430" s="33" t="s">
        <v>34</v>
      </c>
      <c r="C2430" s="23" t="s">
        <v>62</v>
      </c>
      <c r="D2430" s="55"/>
      <c r="E2430" s="36"/>
      <c r="G2430" s="213"/>
      <c r="H2430" s="213"/>
    </row>
    <row r="2431">
      <c r="B2431" s="21" t="s">
        <v>36</v>
      </c>
      <c r="C2431" s="35"/>
      <c r="D2431" s="64">
        <f>D2424+D2425+D2426</f>
        <v>0</v>
      </c>
      <c r="E2431" s="36"/>
      <c r="G2431" s="213"/>
      <c r="H2431" s="213"/>
    </row>
    <row r="2432">
      <c r="A2432" s="19"/>
      <c r="C2432" s="24"/>
      <c r="E2432" s="3"/>
    </row>
    <row r="2433">
      <c r="A2433" s="252" t="s">
        <v>1588</v>
      </c>
      <c r="B2433" s="15" t="s">
        <v>10</v>
      </c>
      <c r="C2433" s="17" t="s">
        <v>12</v>
      </c>
      <c r="D2433" s="17" t="s">
        <v>14</v>
      </c>
      <c r="E2433" s="58" t="s">
        <v>15</v>
      </c>
      <c r="G2433" s="213"/>
      <c r="H2433" s="213"/>
    </row>
    <row r="2434">
      <c r="A2434" s="638" t="s">
        <v>66</v>
      </c>
      <c r="B2434" s="21" t="s">
        <v>17</v>
      </c>
      <c r="C2434" s="23" t="s">
        <v>1586</v>
      </c>
      <c r="D2434" s="26">
        <v>0.0</v>
      </c>
      <c r="E2434" s="36"/>
      <c r="G2434" s="213"/>
      <c r="H2434" s="213"/>
    </row>
    <row r="2435">
      <c r="B2435" s="21" t="s">
        <v>25</v>
      </c>
      <c r="C2435" s="30" t="s">
        <v>1582</v>
      </c>
      <c r="D2435" s="26">
        <v>0.0</v>
      </c>
      <c r="E2435" s="36"/>
      <c r="G2435" s="213"/>
      <c r="H2435" s="213"/>
    </row>
    <row r="2436">
      <c r="B2436" s="21" t="s">
        <v>27</v>
      </c>
      <c r="C2436" s="35"/>
      <c r="D2436" s="26">
        <v>0.0</v>
      </c>
      <c r="E2436" s="36"/>
      <c r="G2436" s="213"/>
      <c r="H2436" s="213"/>
    </row>
    <row r="2437">
      <c r="B2437" s="33" t="s">
        <v>28</v>
      </c>
      <c r="C2437" s="23" t="s">
        <v>62</v>
      </c>
      <c r="D2437" s="55"/>
      <c r="E2437" s="36"/>
      <c r="G2437" s="213"/>
      <c r="H2437" s="213"/>
    </row>
    <row r="2438">
      <c r="B2438" s="33" t="s">
        <v>30</v>
      </c>
      <c r="C2438" s="23" t="s">
        <v>62</v>
      </c>
      <c r="D2438" s="61"/>
      <c r="E2438" s="36"/>
      <c r="G2438" s="213"/>
      <c r="H2438" s="213"/>
    </row>
    <row r="2439">
      <c r="B2439" s="33" t="s">
        <v>32</v>
      </c>
      <c r="C2439" s="23" t="s">
        <v>1587</v>
      </c>
      <c r="D2439" s="55"/>
      <c r="E2439" s="206" t="s">
        <v>55</v>
      </c>
      <c r="G2439" s="213"/>
      <c r="H2439" s="213"/>
    </row>
    <row r="2440">
      <c r="B2440" s="33" t="s">
        <v>34</v>
      </c>
      <c r="C2440" s="23" t="s">
        <v>62</v>
      </c>
      <c r="D2440" s="55"/>
      <c r="E2440" s="36"/>
      <c r="G2440" s="213"/>
      <c r="H2440" s="213"/>
    </row>
    <row r="2441">
      <c r="B2441" s="21" t="s">
        <v>36</v>
      </c>
      <c r="C2441" s="35"/>
      <c r="D2441" s="64">
        <f>D2434+D2435+D2436</f>
        <v>0</v>
      </c>
      <c r="E2441" s="36"/>
      <c r="G2441" s="213"/>
      <c r="H2441" s="213"/>
    </row>
    <row r="2442">
      <c r="A2442" s="19"/>
      <c r="C2442" s="24"/>
      <c r="E2442" s="3"/>
    </row>
    <row r="2443">
      <c r="A2443" s="252" t="s">
        <v>1589</v>
      </c>
      <c r="B2443" s="15" t="s">
        <v>10</v>
      </c>
      <c r="C2443" s="17" t="s">
        <v>12</v>
      </c>
      <c r="D2443" s="17" t="s">
        <v>14</v>
      </c>
      <c r="E2443" s="58" t="s">
        <v>15</v>
      </c>
      <c r="G2443" s="213"/>
      <c r="H2443" s="213"/>
    </row>
    <row r="2444">
      <c r="B2444" s="21" t="s">
        <v>17</v>
      </c>
      <c r="C2444" s="23" t="s">
        <v>1586</v>
      </c>
      <c r="D2444" s="26">
        <v>0.0</v>
      </c>
      <c r="E2444" s="39" t="s">
        <v>1590</v>
      </c>
      <c r="G2444" s="213"/>
      <c r="H2444" s="213"/>
    </row>
    <row r="2445">
      <c r="B2445" s="21" t="s">
        <v>25</v>
      </c>
      <c r="C2445" s="30" t="s">
        <v>1582</v>
      </c>
      <c r="D2445" s="26">
        <v>0.0</v>
      </c>
      <c r="E2445" s="36"/>
      <c r="G2445" s="213"/>
      <c r="H2445" s="213"/>
    </row>
    <row r="2446">
      <c r="B2446" s="21" t="s">
        <v>27</v>
      </c>
      <c r="C2446" s="35"/>
      <c r="D2446" s="26">
        <v>0.0</v>
      </c>
      <c r="E2446" s="36"/>
      <c r="G2446" s="213"/>
      <c r="H2446" s="213"/>
    </row>
    <row r="2447">
      <c r="B2447" s="33" t="s">
        <v>28</v>
      </c>
      <c r="C2447" s="23" t="s">
        <v>62</v>
      </c>
      <c r="D2447" s="55"/>
      <c r="E2447" s="36"/>
      <c r="G2447" s="213"/>
      <c r="H2447" s="213"/>
    </row>
    <row r="2448">
      <c r="B2448" s="33" t="s">
        <v>30</v>
      </c>
      <c r="C2448" s="23" t="s">
        <v>62</v>
      </c>
      <c r="D2448" s="61"/>
      <c r="E2448" s="36"/>
      <c r="G2448" s="213"/>
      <c r="H2448" s="213"/>
    </row>
    <row r="2449">
      <c r="B2449" s="33" t="s">
        <v>32</v>
      </c>
      <c r="C2449" s="23" t="s">
        <v>1591</v>
      </c>
      <c r="D2449" s="55"/>
      <c r="E2449" s="36"/>
      <c r="G2449" s="213"/>
      <c r="H2449" s="213"/>
    </row>
    <row r="2450">
      <c r="B2450" s="33" t="s">
        <v>34</v>
      </c>
      <c r="C2450" s="23" t="s">
        <v>62</v>
      </c>
      <c r="D2450" s="55"/>
      <c r="E2450" s="36"/>
      <c r="G2450" s="213"/>
      <c r="H2450" s="213"/>
    </row>
    <row r="2451">
      <c r="B2451" s="21" t="s">
        <v>36</v>
      </c>
      <c r="C2451" s="35"/>
      <c r="D2451" s="64">
        <f>D2444+D2445+D2446</f>
        <v>0</v>
      </c>
      <c r="E2451" s="36"/>
      <c r="G2451" s="213"/>
      <c r="H2451" s="213"/>
    </row>
    <row r="2452">
      <c r="A2452" s="19"/>
      <c r="C2452" s="24"/>
      <c r="E2452" s="3"/>
    </row>
    <row r="2453">
      <c r="A2453" s="5" t="s">
        <v>1592</v>
      </c>
      <c r="B2453" s="645">
        <f>D2463+D2473+D2483</f>
        <v>11</v>
      </c>
      <c r="C2453" s="10"/>
      <c r="D2453" s="10"/>
      <c r="E2453" s="13"/>
    </row>
    <row r="2454">
      <c r="A2454" s="278" t="s">
        <v>1593</v>
      </c>
      <c r="B2454" s="366"/>
      <c r="C2454" s="24"/>
      <c r="D2454" s="24"/>
      <c r="E2454" s="638" t="s">
        <v>38</v>
      </c>
    </row>
    <row r="2455">
      <c r="A2455" s="24"/>
      <c r="B2455" s="234" t="s">
        <v>10</v>
      </c>
      <c r="C2455" s="234" t="s">
        <v>12</v>
      </c>
      <c r="D2455" s="234" t="s">
        <v>14</v>
      </c>
      <c r="E2455" s="234" t="s">
        <v>15</v>
      </c>
    </row>
    <row r="2456">
      <c r="A2456" s="24"/>
      <c r="B2456" s="612" t="s">
        <v>17</v>
      </c>
      <c r="C2456" s="28" t="s">
        <v>1594</v>
      </c>
      <c r="D2456" s="646">
        <v>1.0</v>
      </c>
      <c r="E2456" s="540" t="s">
        <v>1595</v>
      </c>
      <c r="F2456" s="295"/>
    </row>
    <row r="2457">
      <c r="A2457" s="24"/>
      <c r="B2457" s="612" t="s">
        <v>25</v>
      </c>
      <c r="C2457" s="647" t="s">
        <v>1596</v>
      </c>
      <c r="D2457" s="648">
        <v>1.0</v>
      </c>
      <c r="E2457" s="230" t="s">
        <v>1597</v>
      </c>
    </row>
    <row r="2458">
      <c r="A2458" s="24"/>
      <c r="B2458" s="612" t="s">
        <v>27</v>
      </c>
      <c r="C2458" s="616"/>
      <c r="D2458" s="648">
        <v>1.0</v>
      </c>
      <c r="E2458" s="649"/>
    </row>
    <row r="2459">
      <c r="A2459" s="24"/>
      <c r="B2459" s="617" t="s">
        <v>28</v>
      </c>
      <c r="C2459" s="616"/>
      <c r="D2459" s="616"/>
      <c r="E2459" s="649"/>
    </row>
    <row r="2460">
      <c r="A2460" s="24"/>
      <c r="B2460" s="617" t="s">
        <v>30</v>
      </c>
      <c r="C2460" s="39" t="s">
        <v>1598</v>
      </c>
      <c r="D2460" s="616"/>
      <c r="E2460" s="649"/>
    </row>
    <row r="2461">
      <c r="A2461" s="24"/>
      <c r="B2461" s="617" t="s">
        <v>32</v>
      </c>
      <c r="C2461" s="39" t="s">
        <v>1599</v>
      </c>
      <c r="D2461" s="616"/>
      <c r="E2461" s="39" t="s">
        <v>55</v>
      </c>
    </row>
    <row r="2462">
      <c r="A2462" s="22"/>
      <c r="B2462" s="617" t="s">
        <v>34</v>
      </c>
      <c r="C2462" s="39" t="s">
        <v>1600</v>
      </c>
      <c r="D2462" s="616"/>
      <c r="E2462" s="649"/>
    </row>
    <row r="2463">
      <c r="A2463" s="24"/>
      <c r="B2463" s="612" t="s">
        <v>36</v>
      </c>
      <c r="C2463" s="616"/>
      <c r="D2463" s="650">
        <f>D2456+D2457+D2458</f>
        <v>3</v>
      </c>
      <c r="E2463" s="651"/>
    </row>
    <row r="2464">
      <c r="A2464" s="24"/>
      <c r="B2464" s="24"/>
      <c r="C2464" s="24"/>
      <c r="D2464" s="24"/>
      <c r="E2464" s="3"/>
    </row>
    <row r="2465">
      <c r="A2465" s="278" t="s">
        <v>1601</v>
      </c>
      <c r="B2465" s="234" t="s">
        <v>10</v>
      </c>
      <c r="C2465" s="234" t="s">
        <v>12</v>
      </c>
      <c r="D2465" s="234" t="s">
        <v>14</v>
      </c>
      <c r="E2465" s="234" t="s">
        <v>15</v>
      </c>
    </row>
    <row r="2466">
      <c r="A2466" s="24"/>
      <c r="B2466" s="612" t="s">
        <v>17</v>
      </c>
      <c r="C2466" s="28" t="s">
        <v>1602</v>
      </c>
      <c r="D2466" s="646">
        <v>2.0</v>
      </c>
      <c r="E2466" s="540" t="s">
        <v>1603</v>
      </c>
      <c r="F2466" s="295"/>
    </row>
    <row r="2467">
      <c r="A2467" s="24"/>
      <c r="B2467" s="612" t="s">
        <v>25</v>
      </c>
      <c r="C2467" s="647" t="s">
        <v>1596</v>
      </c>
      <c r="D2467" s="648">
        <v>1.0</v>
      </c>
      <c r="E2467" s="652" t="s">
        <v>1597</v>
      </c>
    </row>
    <row r="2468">
      <c r="A2468" s="24"/>
      <c r="B2468" s="612" t="s">
        <v>27</v>
      </c>
      <c r="C2468" s="616"/>
      <c r="D2468" s="648">
        <v>1.0</v>
      </c>
      <c r="E2468" s="649"/>
    </row>
    <row r="2469">
      <c r="A2469" s="24"/>
      <c r="B2469" s="617" t="s">
        <v>28</v>
      </c>
      <c r="C2469" s="616"/>
      <c r="D2469" s="616"/>
      <c r="E2469" s="649"/>
    </row>
    <row r="2470">
      <c r="A2470" s="24"/>
      <c r="B2470" s="617" t="s">
        <v>30</v>
      </c>
      <c r="C2470" s="39" t="s">
        <v>1604</v>
      </c>
      <c r="D2470" s="616"/>
      <c r="E2470" s="649"/>
    </row>
    <row r="2471">
      <c r="A2471" s="24"/>
      <c r="B2471" s="617" t="s">
        <v>32</v>
      </c>
      <c r="C2471" s="39" t="s">
        <v>1599</v>
      </c>
      <c r="D2471" s="616"/>
      <c r="E2471" s="39" t="s">
        <v>55</v>
      </c>
    </row>
    <row r="2472">
      <c r="A2472" s="22"/>
      <c r="B2472" s="617" t="s">
        <v>34</v>
      </c>
      <c r="C2472" s="39" t="s">
        <v>1605</v>
      </c>
      <c r="D2472" s="616"/>
      <c r="E2472" s="649"/>
    </row>
    <row r="2473">
      <c r="A2473" s="24"/>
      <c r="B2473" s="612" t="s">
        <v>36</v>
      </c>
      <c r="C2473" s="616"/>
      <c r="D2473" s="650">
        <f>D2466+D2467+D2468</f>
        <v>4</v>
      </c>
      <c r="E2473" s="651"/>
    </row>
    <row r="2474">
      <c r="A2474" s="24"/>
      <c r="B2474" s="24"/>
      <c r="C2474" s="24"/>
      <c r="D2474" s="24"/>
      <c r="E2474" s="3"/>
    </row>
    <row r="2475">
      <c r="A2475" s="278" t="s">
        <v>1606</v>
      </c>
      <c r="B2475" s="234" t="s">
        <v>10</v>
      </c>
      <c r="C2475" s="234" t="s">
        <v>12</v>
      </c>
      <c r="D2475" s="448" t="s">
        <v>14</v>
      </c>
      <c r="E2475" s="234" t="s">
        <v>15</v>
      </c>
    </row>
    <row r="2476">
      <c r="A2476" s="24"/>
      <c r="B2476" s="612" t="s">
        <v>17</v>
      </c>
      <c r="C2476" s="614" t="s">
        <v>1607</v>
      </c>
      <c r="D2476" s="653">
        <v>2.0</v>
      </c>
      <c r="E2476" s="654" t="s">
        <v>1608</v>
      </c>
      <c r="F2476" s="295"/>
    </row>
    <row r="2477">
      <c r="A2477" s="22"/>
      <c r="B2477" s="612" t="s">
        <v>25</v>
      </c>
      <c r="C2477" s="614" t="s">
        <v>1609</v>
      </c>
      <c r="D2477" s="655">
        <v>1.0</v>
      </c>
      <c r="E2477" s="652" t="s">
        <v>1610</v>
      </c>
    </row>
    <row r="2478">
      <c r="A2478" s="24"/>
      <c r="B2478" s="612" t="s">
        <v>27</v>
      </c>
      <c r="C2478" s="616"/>
      <c r="D2478" s="655">
        <v>1.0</v>
      </c>
      <c r="E2478" s="649"/>
    </row>
    <row r="2479">
      <c r="A2479" s="24"/>
      <c r="B2479" s="617" t="s">
        <v>28</v>
      </c>
      <c r="C2479" s="616"/>
      <c r="D2479" s="656"/>
      <c r="E2479" s="649"/>
    </row>
    <row r="2480">
      <c r="A2480" s="24"/>
      <c r="B2480" s="617" t="s">
        <v>30</v>
      </c>
      <c r="C2480" s="39" t="s">
        <v>1611</v>
      </c>
      <c r="D2480" s="656"/>
      <c r="E2480" s="649"/>
    </row>
    <row r="2481">
      <c r="A2481" s="24"/>
      <c r="B2481" s="617" t="s">
        <v>32</v>
      </c>
      <c r="C2481" s="39" t="s">
        <v>1612</v>
      </c>
      <c r="D2481" s="656"/>
      <c r="E2481" s="39" t="s">
        <v>55</v>
      </c>
    </row>
    <row r="2482">
      <c r="A2482" s="22"/>
      <c r="B2482" s="617" t="s">
        <v>34</v>
      </c>
      <c r="C2482" s="39" t="s">
        <v>1613</v>
      </c>
      <c r="D2482" s="656"/>
      <c r="E2482" s="649"/>
    </row>
    <row r="2483">
      <c r="A2483" s="24"/>
      <c r="B2483" s="612" t="s">
        <v>36</v>
      </c>
      <c r="C2483" s="616"/>
      <c r="D2483" s="650">
        <f>D2476+D2477+D2478</f>
        <v>4</v>
      </c>
      <c r="E2483" s="651"/>
    </row>
    <row r="2484">
      <c r="A2484" s="19"/>
      <c r="C2484" s="24"/>
      <c r="E2484" s="3"/>
    </row>
    <row r="2485">
      <c r="A2485" s="252" t="s">
        <v>1614</v>
      </c>
      <c r="B2485" s="15" t="s">
        <v>10</v>
      </c>
      <c r="C2485" s="17" t="s">
        <v>12</v>
      </c>
      <c r="D2485" s="17" t="s">
        <v>14</v>
      </c>
      <c r="E2485" s="58" t="s">
        <v>15</v>
      </c>
      <c r="G2485" s="213"/>
      <c r="H2485" s="213"/>
    </row>
    <row r="2486">
      <c r="A2486" s="4" t="s">
        <v>66</v>
      </c>
      <c r="B2486" s="21" t="s">
        <v>17</v>
      </c>
      <c r="C2486" s="23" t="s">
        <v>1615</v>
      </c>
      <c r="D2486" s="26">
        <v>1.0</v>
      </c>
      <c r="E2486" s="39" t="s">
        <v>1616</v>
      </c>
      <c r="G2486" s="213"/>
      <c r="H2486" s="213"/>
    </row>
    <row r="2487">
      <c r="B2487" s="21" t="s">
        <v>25</v>
      </c>
      <c r="C2487" s="39" t="s">
        <v>1617</v>
      </c>
      <c r="D2487" s="26">
        <v>1.0</v>
      </c>
      <c r="E2487" s="39" t="s">
        <v>1618</v>
      </c>
      <c r="G2487" s="213"/>
      <c r="H2487" s="213"/>
    </row>
    <row r="2488">
      <c r="B2488" s="21" t="s">
        <v>27</v>
      </c>
      <c r="C2488" s="35"/>
      <c r="D2488" s="26">
        <v>1.0</v>
      </c>
      <c r="E2488" s="36"/>
      <c r="G2488" s="213"/>
      <c r="H2488" s="213"/>
    </row>
    <row r="2489">
      <c r="B2489" s="33" t="s">
        <v>28</v>
      </c>
      <c r="C2489" s="23" t="s">
        <v>62</v>
      </c>
      <c r="D2489" s="55"/>
      <c r="E2489" s="36"/>
      <c r="G2489" s="213"/>
      <c r="H2489" s="213"/>
    </row>
    <row r="2490">
      <c r="B2490" s="33" t="s">
        <v>30</v>
      </c>
      <c r="C2490" s="23" t="s">
        <v>1619</v>
      </c>
      <c r="D2490" s="61"/>
      <c r="E2490" s="39" t="s">
        <v>1620</v>
      </c>
      <c r="G2490" s="213"/>
      <c r="H2490" s="213"/>
    </row>
    <row r="2491">
      <c r="B2491" s="33" t="s">
        <v>32</v>
      </c>
      <c r="C2491" s="23" t="s">
        <v>1621</v>
      </c>
      <c r="D2491" s="55"/>
      <c r="E2491" s="39" t="s">
        <v>1622</v>
      </c>
      <c r="G2491" s="213"/>
      <c r="H2491" s="213"/>
    </row>
    <row r="2492">
      <c r="B2492" s="33" t="s">
        <v>34</v>
      </c>
      <c r="C2492" s="23" t="s">
        <v>1623</v>
      </c>
      <c r="D2492" s="55"/>
      <c r="E2492" s="36"/>
      <c r="G2492" s="213"/>
      <c r="H2492" s="213"/>
    </row>
    <row r="2493">
      <c r="B2493" s="21" t="s">
        <v>36</v>
      </c>
      <c r="C2493" s="35"/>
      <c r="D2493" s="64">
        <f>D2486+D2487+D2488</f>
        <v>3</v>
      </c>
      <c r="E2493" s="36"/>
      <c r="G2493" s="213"/>
      <c r="H2493" s="213"/>
    </row>
    <row r="2494">
      <c r="A2494" s="19"/>
      <c r="C2494" s="24"/>
      <c r="E2494" s="3"/>
    </row>
    <row r="2495">
      <c r="A2495" s="252" t="s">
        <v>1624</v>
      </c>
      <c r="B2495" s="15" t="s">
        <v>10</v>
      </c>
      <c r="C2495" s="17" t="s">
        <v>12</v>
      </c>
      <c r="D2495" s="17" t="s">
        <v>14</v>
      </c>
      <c r="E2495" s="58" t="s">
        <v>15</v>
      </c>
      <c r="G2495" s="213"/>
      <c r="H2495" s="213"/>
    </row>
    <row r="2496">
      <c r="A2496" s="4" t="s">
        <v>66</v>
      </c>
      <c r="B2496" s="21" t="s">
        <v>17</v>
      </c>
      <c r="C2496" s="23" t="s">
        <v>1625</v>
      </c>
      <c r="D2496" s="26">
        <v>1.0</v>
      </c>
      <c r="E2496" s="39" t="s">
        <v>1626</v>
      </c>
      <c r="G2496" s="213"/>
      <c r="H2496" s="213"/>
    </row>
    <row r="2497">
      <c r="B2497" s="21" t="s">
        <v>25</v>
      </c>
      <c r="C2497" s="39" t="s">
        <v>872</v>
      </c>
      <c r="D2497" s="26">
        <v>0.0</v>
      </c>
      <c r="E2497" s="36"/>
      <c r="G2497" s="213"/>
      <c r="H2497" s="213"/>
    </row>
    <row r="2498">
      <c r="B2498" s="21" t="s">
        <v>27</v>
      </c>
      <c r="C2498" s="35"/>
      <c r="D2498" s="26">
        <v>1.0</v>
      </c>
      <c r="E2498" s="36"/>
      <c r="G2498" s="213"/>
      <c r="H2498" s="213"/>
    </row>
    <row r="2499">
      <c r="B2499" s="33" t="s">
        <v>28</v>
      </c>
      <c r="C2499" s="23" t="s">
        <v>62</v>
      </c>
      <c r="D2499" s="55"/>
      <c r="E2499" s="36"/>
      <c r="G2499" s="213"/>
      <c r="H2499" s="213"/>
    </row>
    <row r="2500">
      <c r="B2500" s="33" t="s">
        <v>30</v>
      </c>
      <c r="C2500" s="23" t="s">
        <v>62</v>
      </c>
      <c r="D2500" s="61"/>
      <c r="E2500" s="36"/>
      <c r="G2500" s="213"/>
      <c r="H2500" s="213"/>
    </row>
    <row r="2501">
      <c r="B2501" s="33" t="s">
        <v>32</v>
      </c>
      <c r="C2501" s="23" t="s">
        <v>1627</v>
      </c>
      <c r="D2501" s="55"/>
      <c r="E2501" s="36"/>
      <c r="G2501" s="213"/>
      <c r="H2501" s="213"/>
    </row>
    <row r="2502">
      <c r="B2502" s="33" t="s">
        <v>34</v>
      </c>
      <c r="C2502" s="23" t="s">
        <v>1628</v>
      </c>
      <c r="D2502" s="55"/>
      <c r="E2502" s="36"/>
      <c r="G2502" s="213"/>
      <c r="H2502" s="213"/>
    </row>
    <row r="2503">
      <c r="B2503" s="21" t="s">
        <v>36</v>
      </c>
      <c r="C2503" s="35"/>
      <c r="D2503" s="64">
        <f>D2496+D2497+D2498</f>
        <v>2</v>
      </c>
      <c r="E2503" s="36"/>
      <c r="G2503" s="213"/>
      <c r="H2503" s="213"/>
    </row>
    <row r="2504">
      <c r="A2504" s="19"/>
      <c r="C2504" s="24"/>
      <c r="E2504" s="3"/>
    </row>
    <row r="2505">
      <c r="A2505" s="252" t="s">
        <v>1629</v>
      </c>
      <c r="B2505" s="15" t="s">
        <v>10</v>
      </c>
      <c r="C2505" s="17" t="s">
        <v>12</v>
      </c>
      <c r="D2505" s="17" t="s">
        <v>14</v>
      </c>
      <c r="E2505" s="58" t="s">
        <v>15</v>
      </c>
      <c r="G2505" s="213"/>
      <c r="H2505" s="213"/>
    </row>
    <row r="2506">
      <c r="A2506" s="4" t="s">
        <v>66</v>
      </c>
      <c r="B2506" s="21" t="s">
        <v>17</v>
      </c>
      <c r="C2506" s="23" t="s">
        <v>1630</v>
      </c>
      <c r="D2506" s="26">
        <v>1.0</v>
      </c>
      <c r="E2506" s="39" t="s">
        <v>1631</v>
      </c>
      <c r="G2506" s="213"/>
      <c r="H2506" s="213"/>
    </row>
    <row r="2507">
      <c r="B2507" s="21" t="s">
        <v>25</v>
      </c>
      <c r="C2507" s="39" t="s">
        <v>1632</v>
      </c>
      <c r="D2507" s="26">
        <v>0.0</v>
      </c>
      <c r="E2507" s="36"/>
      <c r="G2507" s="213"/>
      <c r="H2507" s="213"/>
    </row>
    <row r="2508">
      <c r="B2508" s="21" t="s">
        <v>27</v>
      </c>
      <c r="C2508" s="35"/>
      <c r="D2508" s="26">
        <v>1.0</v>
      </c>
      <c r="E2508" s="36"/>
      <c r="G2508" s="213"/>
      <c r="H2508" s="213"/>
    </row>
    <row r="2509">
      <c r="B2509" s="33" t="s">
        <v>28</v>
      </c>
      <c r="C2509" s="23" t="s">
        <v>62</v>
      </c>
      <c r="D2509" s="55"/>
      <c r="E2509" s="36"/>
      <c r="G2509" s="213"/>
      <c r="H2509" s="213"/>
    </row>
    <row r="2510">
      <c r="B2510" s="33" t="s">
        <v>30</v>
      </c>
      <c r="C2510" s="23" t="s">
        <v>62</v>
      </c>
      <c r="D2510" s="61"/>
      <c r="E2510" s="36"/>
      <c r="G2510" s="213"/>
      <c r="H2510" s="213"/>
    </row>
    <row r="2511">
      <c r="B2511" s="33" t="s">
        <v>32</v>
      </c>
      <c r="C2511" s="23" t="s">
        <v>1627</v>
      </c>
      <c r="D2511" s="55"/>
      <c r="E2511" s="28" t="s">
        <v>55</v>
      </c>
      <c r="G2511" s="213"/>
      <c r="H2511" s="213"/>
    </row>
    <row r="2512">
      <c r="B2512" s="33" t="s">
        <v>34</v>
      </c>
      <c r="C2512" s="23" t="s">
        <v>1628</v>
      </c>
      <c r="D2512" s="55"/>
      <c r="E2512" s="36"/>
      <c r="G2512" s="213"/>
      <c r="H2512" s="213"/>
    </row>
    <row r="2513">
      <c r="B2513" s="21" t="s">
        <v>36</v>
      </c>
      <c r="C2513" s="35"/>
      <c r="D2513" s="64">
        <f>D2506+D2507+D2508</f>
        <v>2</v>
      </c>
      <c r="E2513" s="36"/>
      <c r="G2513" s="213"/>
      <c r="H2513" s="213"/>
    </row>
    <row r="2514">
      <c r="A2514" s="19"/>
      <c r="C2514" s="24"/>
      <c r="E2514" s="3"/>
    </row>
    <row r="2515">
      <c r="A2515" s="252" t="s">
        <v>1633</v>
      </c>
      <c r="B2515" s="15" t="s">
        <v>10</v>
      </c>
      <c r="C2515" s="17" t="s">
        <v>12</v>
      </c>
      <c r="D2515" s="17" t="s">
        <v>14</v>
      </c>
      <c r="E2515" s="58" t="s">
        <v>15</v>
      </c>
      <c r="G2515" s="213"/>
      <c r="H2515" s="213"/>
    </row>
    <row r="2516">
      <c r="A2516" s="4" t="s">
        <v>66</v>
      </c>
      <c r="B2516" s="21" t="s">
        <v>17</v>
      </c>
      <c r="C2516" s="23" t="s">
        <v>1630</v>
      </c>
      <c r="D2516" s="26">
        <v>1.0</v>
      </c>
      <c r="E2516" s="39" t="s">
        <v>1631</v>
      </c>
      <c r="G2516" s="213"/>
      <c r="H2516" s="213"/>
    </row>
    <row r="2517">
      <c r="B2517" s="21" t="s">
        <v>25</v>
      </c>
      <c r="C2517" s="39" t="s">
        <v>872</v>
      </c>
      <c r="D2517" s="26">
        <v>0.0</v>
      </c>
      <c r="E2517" s="36"/>
      <c r="G2517" s="213"/>
      <c r="H2517" s="213"/>
    </row>
    <row r="2518">
      <c r="B2518" s="21" t="s">
        <v>27</v>
      </c>
      <c r="C2518" s="35"/>
      <c r="D2518" s="26">
        <v>1.0</v>
      </c>
      <c r="E2518" s="36"/>
      <c r="G2518" s="213"/>
      <c r="H2518" s="213"/>
    </row>
    <row r="2519">
      <c r="B2519" s="33" t="s">
        <v>28</v>
      </c>
      <c r="C2519" s="23" t="s">
        <v>62</v>
      </c>
      <c r="D2519" s="55"/>
      <c r="E2519" s="36"/>
      <c r="G2519" s="213"/>
      <c r="H2519" s="213"/>
    </row>
    <row r="2520">
      <c r="B2520" s="33" t="s">
        <v>30</v>
      </c>
      <c r="C2520" s="23" t="s">
        <v>62</v>
      </c>
      <c r="D2520" s="61"/>
      <c r="E2520" s="36"/>
      <c r="G2520" s="213"/>
      <c r="H2520" s="213"/>
    </row>
    <row r="2521">
      <c r="B2521" s="33" t="s">
        <v>32</v>
      </c>
      <c r="C2521" s="23" t="s">
        <v>1627</v>
      </c>
      <c r="D2521" s="55"/>
      <c r="E2521" s="28" t="s">
        <v>55</v>
      </c>
      <c r="G2521" s="213"/>
      <c r="H2521" s="213"/>
    </row>
    <row r="2522">
      <c r="B2522" s="33" t="s">
        <v>34</v>
      </c>
      <c r="C2522" s="23" t="s">
        <v>1628</v>
      </c>
      <c r="D2522" s="55"/>
      <c r="E2522" s="36"/>
      <c r="G2522" s="213"/>
      <c r="H2522" s="213"/>
    </row>
    <row r="2523">
      <c r="B2523" s="21" t="s">
        <v>36</v>
      </c>
      <c r="C2523" s="35"/>
      <c r="D2523" s="64">
        <f>D2516+D2517+D2518</f>
        <v>2</v>
      </c>
      <c r="E2523" s="36"/>
      <c r="G2523" s="213"/>
      <c r="H2523" s="213"/>
    </row>
    <row r="2524">
      <c r="A2524" s="19"/>
      <c r="C2524" s="24"/>
      <c r="E2524" s="3"/>
    </row>
    <row r="2525">
      <c r="A2525" s="252" t="s">
        <v>1634</v>
      </c>
      <c r="B2525" s="15" t="s">
        <v>10</v>
      </c>
      <c r="C2525" s="17" t="s">
        <v>12</v>
      </c>
      <c r="D2525" s="17" t="s">
        <v>14</v>
      </c>
      <c r="E2525" s="58" t="s">
        <v>15</v>
      </c>
      <c r="G2525" s="213"/>
      <c r="H2525" s="213"/>
    </row>
    <row r="2526">
      <c r="A2526" s="4" t="s">
        <v>66</v>
      </c>
      <c r="B2526" s="21" t="s">
        <v>17</v>
      </c>
      <c r="C2526" s="23" t="s">
        <v>1630</v>
      </c>
      <c r="D2526" s="26">
        <v>1.0</v>
      </c>
      <c r="E2526" s="39" t="s">
        <v>1635</v>
      </c>
      <c r="G2526" s="213"/>
      <c r="H2526" s="213"/>
    </row>
    <row r="2527">
      <c r="B2527" s="21" t="s">
        <v>25</v>
      </c>
      <c r="C2527" s="39" t="s">
        <v>872</v>
      </c>
      <c r="D2527" s="26">
        <v>0.0</v>
      </c>
      <c r="E2527" s="36"/>
      <c r="G2527" s="213"/>
      <c r="H2527" s="213"/>
    </row>
    <row r="2528">
      <c r="B2528" s="21" t="s">
        <v>27</v>
      </c>
      <c r="C2528" s="35"/>
      <c r="D2528" s="26">
        <v>1.0</v>
      </c>
      <c r="E2528" s="36"/>
      <c r="G2528" s="213"/>
      <c r="H2528" s="213"/>
    </row>
    <row r="2529">
      <c r="B2529" s="33" t="s">
        <v>28</v>
      </c>
      <c r="C2529" s="23" t="s">
        <v>62</v>
      </c>
      <c r="D2529" s="55"/>
      <c r="E2529" s="36"/>
      <c r="G2529" s="213"/>
      <c r="H2529" s="213"/>
    </row>
    <row r="2530">
      <c r="B2530" s="33" t="s">
        <v>30</v>
      </c>
      <c r="C2530" s="23" t="s">
        <v>62</v>
      </c>
      <c r="D2530" s="61"/>
      <c r="E2530" s="36"/>
      <c r="G2530" s="213"/>
      <c r="H2530" s="213"/>
    </row>
    <row r="2531">
      <c r="B2531" s="33" t="s">
        <v>32</v>
      </c>
      <c r="C2531" s="23" t="s">
        <v>1627</v>
      </c>
      <c r="D2531" s="55"/>
      <c r="E2531" s="28" t="s">
        <v>55</v>
      </c>
      <c r="G2531" s="213"/>
      <c r="H2531" s="213"/>
    </row>
    <row r="2532">
      <c r="B2532" s="33" t="s">
        <v>34</v>
      </c>
      <c r="C2532" s="23" t="s">
        <v>1628</v>
      </c>
      <c r="D2532" s="55"/>
      <c r="E2532" s="36"/>
      <c r="G2532" s="213"/>
      <c r="H2532" s="213"/>
    </row>
    <row r="2533">
      <c r="B2533" s="21" t="s">
        <v>36</v>
      </c>
      <c r="C2533" s="35"/>
      <c r="D2533" s="64">
        <f>D2526+D2527+D2528</f>
        <v>2</v>
      </c>
      <c r="E2533" s="36"/>
      <c r="G2533" s="213"/>
      <c r="H2533" s="213"/>
    </row>
    <row r="2534">
      <c r="A2534" s="19"/>
      <c r="C2534" s="24"/>
      <c r="E2534" s="3"/>
    </row>
    <row r="2535">
      <c r="A2535" s="19"/>
      <c r="C2535" s="24"/>
      <c r="E2535" s="3"/>
    </row>
    <row r="2536">
      <c r="A2536" s="19"/>
      <c r="C2536" s="24"/>
      <c r="E2536" s="3"/>
    </row>
    <row r="2537">
      <c r="A2537" s="19"/>
      <c r="C2537" s="24"/>
      <c r="E2537" s="3"/>
    </row>
    <row r="2538">
      <c r="A2538" s="19"/>
      <c r="C2538" s="24"/>
      <c r="E2538" s="3"/>
    </row>
    <row r="2539">
      <c r="A2539" s="19"/>
      <c r="C2539" s="24"/>
      <c r="E2539" s="3"/>
    </row>
    <row r="2540">
      <c r="A2540" s="19"/>
      <c r="C2540" s="24"/>
      <c r="E2540" s="3"/>
    </row>
    <row r="2541">
      <c r="A2541" s="19"/>
      <c r="C2541" s="24"/>
      <c r="E2541" s="3"/>
    </row>
    <row r="2542">
      <c r="A2542" s="19"/>
      <c r="C2542" s="24"/>
      <c r="E2542" s="3"/>
    </row>
    <row r="2543">
      <c r="A2543" s="19"/>
      <c r="C2543" s="24"/>
      <c r="E2543" s="3"/>
    </row>
    <row r="2544">
      <c r="A2544" s="19"/>
      <c r="C2544" s="24"/>
      <c r="E2544" s="3"/>
    </row>
    <row r="2545">
      <c r="A2545" s="19"/>
      <c r="C2545" s="24"/>
      <c r="E2545" s="3"/>
    </row>
    <row r="2546">
      <c r="A2546" s="19"/>
      <c r="C2546" s="24"/>
      <c r="E2546" s="3"/>
    </row>
    <row r="2547">
      <c r="A2547" s="19"/>
      <c r="C2547" s="24"/>
      <c r="E2547" s="3"/>
    </row>
    <row r="2548">
      <c r="A2548" s="19"/>
      <c r="C2548" s="24"/>
      <c r="E2548" s="3"/>
    </row>
    <row r="2549">
      <c r="A2549" s="19"/>
      <c r="C2549" s="24"/>
      <c r="E2549" s="3"/>
    </row>
    <row r="2550">
      <c r="A2550" s="19"/>
      <c r="C2550" s="24"/>
      <c r="E2550" s="3"/>
    </row>
    <row r="2551">
      <c r="A2551" s="19"/>
      <c r="C2551" s="24"/>
      <c r="E2551" s="3"/>
    </row>
    <row r="2552">
      <c r="A2552" s="19"/>
      <c r="C2552" s="24"/>
      <c r="E2552" s="3"/>
    </row>
    <row r="2553">
      <c r="A2553" s="19"/>
      <c r="C2553" s="24"/>
      <c r="E2553" s="3"/>
    </row>
    <row r="2554">
      <c r="A2554" s="19"/>
      <c r="C2554" s="24"/>
      <c r="E2554" s="3"/>
    </row>
    <row r="2555">
      <c r="A2555" s="19"/>
      <c r="C2555" s="24"/>
      <c r="E2555" s="3"/>
    </row>
    <row r="2556">
      <c r="A2556" s="19"/>
      <c r="C2556" s="24"/>
      <c r="E2556" s="3"/>
    </row>
    <row r="2557">
      <c r="A2557" s="19"/>
      <c r="C2557" s="24"/>
      <c r="E2557" s="3"/>
    </row>
    <row r="2558">
      <c r="A2558" s="19"/>
      <c r="C2558" s="24"/>
      <c r="E2558" s="3"/>
    </row>
    <row r="2559">
      <c r="A2559" s="19"/>
      <c r="C2559" s="24"/>
      <c r="E2559" s="3"/>
    </row>
    <row r="2560">
      <c r="A2560" s="19"/>
      <c r="C2560" s="24"/>
      <c r="E2560" s="3"/>
    </row>
    <row r="2561">
      <c r="A2561" s="19"/>
      <c r="C2561" s="24"/>
      <c r="E2561" s="3"/>
    </row>
    <row r="2562">
      <c r="A2562" s="19"/>
      <c r="C2562" s="24"/>
      <c r="E2562" s="3"/>
    </row>
    <row r="2563">
      <c r="A2563" s="19"/>
      <c r="C2563" s="24"/>
      <c r="E2563" s="3"/>
    </row>
    <row r="2564">
      <c r="A2564" s="19"/>
      <c r="C2564" s="24"/>
      <c r="E2564" s="3"/>
    </row>
    <row r="2565">
      <c r="A2565" s="19"/>
      <c r="C2565" s="24"/>
      <c r="E2565" s="3"/>
    </row>
    <row r="2566">
      <c r="A2566" s="19"/>
      <c r="C2566" s="24"/>
      <c r="E2566" s="3"/>
    </row>
    <row r="2567">
      <c r="A2567" s="19"/>
      <c r="C2567" s="24"/>
      <c r="E2567" s="3"/>
    </row>
    <row r="2568">
      <c r="A2568" s="19"/>
      <c r="C2568" s="24"/>
      <c r="E2568" s="3"/>
    </row>
    <row r="2569">
      <c r="A2569" s="19"/>
      <c r="C2569" s="24"/>
      <c r="E2569" s="3"/>
    </row>
  </sheetData>
  <autoFilter ref="$A$1:$W$2569"/>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657" t="s">
        <v>1</v>
      </c>
      <c r="B1" s="657" t="s">
        <v>3</v>
      </c>
      <c r="C1" s="657" t="s">
        <v>1636</v>
      </c>
      <c r="D1" s="657" t="s">
        <v>1637</v>
      </c>
      <c r="E1" s="24"/>
      <c r="F1" s="24"/>
      <c r="G1" s="24"/>
      <c r="H1" s="24"/>
      <c r="I1" s="24"/>
      <c r="J1" s="24"/>
      <c r="K1" s="24"/>
      <c r="L1" s="24"/>
      <c r="M1" s="24"/>
      <c r="N1" s="24"/>
      <c r="O1" s="24"/>
      <c r="P1" s="24"/>
      <c r="Q1" s="24"/>
      <c r="R1" s="24"/>
      <c r="S1" s="24"/>
      <c r="T1" s="24"/>
      <c r="U1" s="24"/>
      <c r="V1" s="24"/>
      <c r="W1" s="24"/>
      <c r="X1" s="24"/>
      <c r="Y1" s="24"/>
      <c r="Z1" s="24"/>
    </row>
    <row r="2">
      <c r="A2" s="658" t="s">
        <v>23</v>
      </c>
      <c r="B2" s="659" t="s">
        <v>46</v>
      </c>
      <c r="C2" s="660">
        <v>0.74</v>
      </c>
      <c r="D2" s="661">
        <v>0.833</v>
      </c>
    </row>
    <row r="3">
      <c r="A3" s="658" t="s">
        <v>23</v>
      </c>
      <c r="B3" s="662" t="s">
        <v>63</v>
      </c>
      <c r="C3" s="663">
        <v>0.78</v>
      </c>
      <c r="D3" s="661">
        <v>0.5</v>
      </c>
    </row>
    <row r="4">
      <c r="A4" s="658" t="s">
        <v>23</v>
      </c>
      <c r="B4" s="662" t="s">
        <v>97</v>
      </c>
      <c r="C4" s="663">
        <v>0.69</v>
      </c>
      <c r="D4" s="661">
        <v>0.0</v>
      </c>
    </row>
    <row r="5">
      <c r="A5" s="658" t="s">
        <v>23</v>
      </c>
      <c r="B5" s="662" t="s">
        <v>106</v>
      </c>
      <c r="C5" s="663">
        <v>0.72</v>
      </c>
      <c r="D5" s="661">
        <v>0.0</v>
      </c>
    </row>
    <row r="6">
      <c r="A6" s="658" t="s">
        <v>23</v>
      </c>
      <c r="B6" s="662" t="s">
        <v>111</v>
      </c>
      <c r="C6" s="663">
        <v>0.7</v>
      </c>
      <c r="D6" s="661">
        <v>0.0</v>
      </c>
    </row>
    <row r="7">
      <c r="A7" s="658" t="s">
        <v>23</v>
      </c>
      <c r="B7" s="662" t="s">
        <v>117</v>
      </c>
      <c r="C7" s="663">
        <v>0.62</v>
      </c>
      <c r="D7" s="661">
        <v>0.0</v>
      </c>
    </row>
    <row r="8">
      <c r="A8" s="658" t="s">
        <v>23</v>
      </c>
      <c r="B8" s="662" t="s">
        <v>131</v>
      </c>
      <c r="C8" s="663">
        <v>0.44</v>
      </c>
      <c r="D8" s="661">
        <v>0.0</v>
      </c>
    </row>
    <row r="9">
      <c r="A9" s="658" t="s">
        <v>23</v>
      </c>
      <c r="B9" s="662" t="s">
        <v>140</v>
      </c>
      <c r="C9" s="663">
        <v>0.64</v>
      </c>
      <c r="D9" s="661">
        <v>0.0</v>
      </c>
    </row>
    <row r="10">
      <c r="A10" s="664" t="s">
        <v>145</v>
      </c>
      <c r="B10" s="662" t="s">
        <v>164</v>
      </c>
      <c r="C10" s="663">
        <v>0.76</v>
      </c>
      <c r="D10" s="661">
        <v>0.333</v>
      </c>
    </row>
    <row r="11">
      <c r="A11" s="664" t="s">
        <v>145</v>
      </c>
      <c r="B11" s="662" t="s">
        <v>168</v>
      </c>
      <c r="C11" s="663">
        <v>0.61</v>
      </c>
      <c r="D11" s="661">
        <v>0.333</v>
      </c>
    </row>
    <row r="12">
      <c r="A12" s="664" t="s">
        <v>145</v>
      </c>
      <c r="B12" s="662" t="s">
        <v>173</v>
      </c>
      <c r="C12" s="663">
        <v>0.58</v>
      </c>
      <c r="D12" s="661">
        <v>0.333</v>
      </c>
    </row>
    <row r="13">
      <c r="A13" s="664" t="s">
        <v>145</v>
      </c>
      <c r="B13" s="662" t="s">
        <v>185</v>
      </c>
      <c r="C13" s="663">
        <v>0.67</v>
      </c>
      <c r="D13" s="661">
        <v>0.0</v>
      </c>
    </row>
    <row r="14">
      <c r="A14" s="664" t="s">
        <v>145</v>
      </c>
      <c r="B14" s="662" t="s">
        <v>195</v>
      </c>
      <c r="C14" s="663">
        <v>0.33</v>
      </c>
      <c r="D14" s="661">
        <v>0.0</v>
      </c>
    </row>
    <row r="15">
      <c r="A15" s="664" t="s">
        <v>145</v>
      </c>
      <c r="B15" s="662" t="s">
        <v>199</v>
      </c>
      <c r="C15" s="663">
        <v>0.67</v>
      </c>
      <c r="D15" s="661">
        <v>0.0</v>
      </c>
    </row>
    <row r="16">
      <c r="A16" s="664" t="s">
        <v>145</v>
      </c>
      <c r="B16" s="662" t="s">
        <v>202</v>
      </c>
      <c r="C16" s="663">
        <v>0.63</v>
      </c>
      <c r="D16" s="661">
        <v>0.0</v>
      </c>
    </row>
    <row r="17">
      <c r="A17" s="664" t="s">
        <v>145</v>
      </c>
      <c r="B17" s="662" t="s">
        <v>206</v>
      </c>
      <c r="C17" s="663">
        <v>0.65</v>
      </c>
      <c r="D17" s="661">
        <v>0.00167</v>
      </c>
    </row>
    <row r="18">
      <c r="A18" s="658" t="s">
        <v>214</v>
      </c>
      <c r="B18" s="659" t="s">
        <v>131</v>
      </c>
      <c r="C18" s="663">
        <v>0.44</v>
      </c>
      <c r="D18" s="661">
        <v>0.0</v>
      </c>
    </row>
    <row r="19">
      <c r="A19" s="658" t="s">
        <v>214</v>
      </c>
      <c r="B19" s="659" t="s">
        <v>1638</v>
      </c>
      <c r="C19" s="663">
        <v>0.39</v>
      </c>
      <c r="D19" s="661">
        <v>0.0</v>
      </c>
    </row>
    <row r="20">
      <c r="A20" s="658" t="s">
        <v>214</v>
      </c>
      <c r="B20" s="662" t="s">
        <v>243</v>
      </c>
      <c r="C20" s="663">
        <v>0.71</v>
      </c>
      <c r="D20" s="661">
        <v>0.667</v>
      </c>
    </row>
    <row r="21">
      <c r="A21" s="658" t="s">
        <v>214</v>
      </c>
      <c r="B21" s="662" t="s">
        <v>46</v>
      </c>
      <c r="C21" s="663">
        <v>0.65</v>
      </c>
      <c r="D21" s="661">
        <v>0.00167</v>
      </c>
    </row>
    <row r="22">
      <c r="A22" s="658" t="s">
        <v>214</v>
      </c>
      <c r="B22" s="662" t="s">
        <v>256</v>
      </c>
      <c r="C22" s="663">
        <v>0.75</v>
      </c>
      <c r="D22" s="661">
        <v>0.00167</v>
      </c>
    </row>
    <row r="23">
      <c r="A23" s="658" t="s">
        <v>214</v>
      </c>
      <c r="B23" s="662" t="s">
        <v>173</v>
      </c>
      <c r="C23" s="663">
        <v>0.57</v>
      </c>
      <c r="D23" s="661">
        <v>0.00167</v>
      </c>
    </row>
    <row r="24">
      <c r="A24" s="658" t="s">
        <v>214</v>
      </c>
      <c r="B24" s="662" t="s">
        <v>263</v>
      </c>
      <c r="C24" s="663">
        <v>0.55</v>
      </c>
      <c r="D24" s="661">
        <v>0.0</v>
      </c>
    </row>
    <row r="25">
      <c r="A25" s="658" t="s">
        <v>214</v>
      </c>
      <c r="B25" s="662" t="s">
        <v>265</v>
      </c>
      <c r="C25" s="663">
        <v>0.44</v>
      </c>
      <c r="D25" s="661">
        <v>0.0</v>
      </c>
    </row>
    <row r="26">
      <c r="A26" s="658" t="s">
        <v>214</v>
      </c>
      <c r="B26" s="662" t="s">
        <v>202</v>
      </c>
      <c r="C26" s="663">
        <v>0.61</v>
      </c>
      <c r="D26" s="661">
        <v>0.0</v>
      </c>
    </row>
    <row r="27">
      <c r="A27" s="658" t="s">
        <v>214</v>
      </c>
      <c r="B27" s="662" t="s">
        <v>206</v>
      </c>
      <c r="C27" s="663">
        <v>0.65</v>
      </c>
      <c r="D27" s="661">
        <v>0.0</v>
      </c>
    </row>
    <row r="28">
      <c r="A28" s="664" t="s">
        <v>268</v>
      </c>
      <c r="B28" s="659" t="s">
        <v>271</v>
      </c>
      <c r="C28" s="663">
        <v>0.735</v>
      </c>
      <c r="D28" s="661">
        <v>0.883</v>
      </c>
    </row>
    <row r="29">
      <c r="A29" s="664" t="s">
        <v>268</v>
      </c>
      <c r="B29" s="659" t="s">
        <v>282</v>
      </c>
      <c r="C29" s="663">
        <v>0.56</v>
      </c>
      <c r="D29" s="661">
        <v>0.83</v>
      </c>
    </row>
    <row r="30">
      <c r="A30" s="664" t="s">
        <v>268</v>
      </c>
      <c r="B30" s="659" t="s">
        <v>285</v>
      </c>
      <c r="C30" s="663">
        <v>0.49</v>
      </c>
      <c r="D30" s="661">
        <v>0.83</v>
      </c>
    </row>
    <row r="31">
      <c r="A31" s="664" t="s">
        <v>268</v>
      </c>
      <c r="B31" s="659" t="s">
        <v>287</v>
      </c>
      <c r="C31" s="663">
        <v>0.44</v>
      </c>
      <c r="D31" s="661">
        <v>0.83</v>
      </c>
    </row>
    <row r="32">
      <c r="A32" s="664" t="s">
        <v>268</v>
      </c>
      <c r="B32" s="659" t="s">
        <v>290</v>
      </c>
      <c r="C32" s="665">
        <v>0.78</v>
      </c>
      <c r="D32" s="661">
        <v>0.83</v>
      </c>
    </row>
    <row r="33">
      <c r="A33" s="664" t="s">
        <v>268</v>
      </c>
      <c r="B33" s="662" t="s">
        <v>46</v>
      </c>
      <c r="C33" s="663">
        <v>0.71</v>
      </c>
      <c r="D33" s="661">
        <v>0.83</v>
      </c>
    </row>
    <row r="34">
      <c r="A34" s="664" t="s">
        <v>268</v>
      </c>
      <c r="B34" s="662" t="s">
        <v>301</v>
      </c>
      <c r="C34" s="663">
        <v>0.62</v>
      </c>
      <c r="D34" s="661">
        <v>0.667</v>
      </c>
    </row>
    <row r="35">
      <c r="A35" s="664" t="s">
        <v>268</v>
      </c>
      <c r="B35" s="662" t="s">
        <v>303</v>
      </c>
      <c r="C35" s="663">
        <v>0.51</v>
      </c>
      <c r="D35" s="661">
        <v>0.83</v>
      </c>
    </row>
    <row r="36">
      <c r="A36" s="664" t="s">
        <v>268</v>
      </c>
      <c r="B36" s="662" t="s">
        <v>304</v>
      </c>
      <c r="C36" s="663">
        <v>0.76</v>
      </c>
      <c r="D36" s="661">
        <v>0.83</v>
      </c>
    </row>
    <row r="37">
      <c r="A37" s="664" t="s">
        <v>268</v>
      </c>
      <c r="B37" s="662" t="s">
        <v>305</v>
      </c>
      <c r="C37" s="663">
        <v>0.69</v>
      </c>
      <c r="D37" s="661">
        <v>0.83</v>
      </c>
    </row>
    <row r="38">
      <c r="A38" s="664" t="s">
        <v>268</v>
      </c>
      <c r="B38" s="662" t="s">
        <v>306</v>
      </c>
      <c r="C38" s="663">
        <v>0.7</v>
      </c>
      <c r="D38" s="661">
        <v>0.83</v>
      </c>
    </row>
    <row r="39">
      <c r="A39" s="664" t="s">
        <v>268</v>
      </c>
      <c r="B39" s="662" t="s">
        <v>206</v>
      </c>
      <c r="C39" s="663">
        <v>0.62</v>
      </c>
      <c r="D39" s="661">
        <v>0.83</v>
      </c>
    </row>
    <row r="40">
      <c r="A40" s="658" t="s">
        <v>313</v>
      </c>
      <c r="B40" s="659" t="s">
        <v>97</v>
      </c>
      <c r="C40" s="666">
        <v>0.72</v>
      </c>
      <c r="D40" s="661">
        <v>0.0</v>
      </c>
    </row>
    <row r="41">
      <c r="A41" s="658" t="s">
        <v>313</v>
      </c>
      <c r="B41" s="662" t="s">
        <v>333</v>
      </c>
      <c r="C41" s="660">
        <v>0.74</v>
      </c>
      <c r="D41" s="661">
        <v>0.333</v>
      </c>
    </row>
    <row r="42">
      <c r="A42" s="658" t="s">
        <v>313</v>
      </c>
      <c r="B42" s="659" t="s">
        <v>337</v>
      </c>
      <c r="C42" s="665">
        <v>0.74</v>
      </c>
      <c r="D42" s="661">
        <v>0.0</v>
      </c>
    </row>
    <row r="43">
      <c r="A43" s="658" t="s">
        <v>313</v>
      </c>
      <c r="B43" s="659" t="s">
        <v>46</v>
      </c>
      <c r="C43" s="665">
        <v>0.65</v>
      </c>
      <c r="D43" s="661">
        <v>0.0</v>
      </c>
    </row>
    <row r="44">
      <c r="A44" s="658" t="s">
        <v>313</v>
      </c>
      <c r="B44" s="659" t="s">
        <v>173</v>
      </c>
      <c r="C44" s="665">
        <v>0.56</v>
      </c>
      <c r="D44" s="661">
        <v>0.167</v>
      </c>
    </row>
    <row r="45">
      <c r="A45" s="658" t="s">
        <v>313</v>
      </c>
      <c r="B45" s="659" t="s">
        <v>358</v>
      </c>
      <c r="C45" s="665">
        <v>0.54</v>
      </c>
      <c r="D45" s="661">
        <v>0.0</v>
      </c>
    </row>
    <row r="46">
      <c r="A46" s="658" t="s">
        <v>313</v>
      </c>
      <c r="B46" s="659" t="s">
        <v>366</v>
      </c>
      <c r="C46" s="665">
        <v>0.69</v>
      </c>
      <c r="D46" s="661">
        <v>0.333</v>
      </c>
    </row>
    <row r="47">
      <c r="A47" s="664" t="s">
        <v>340</v>
      </c>
      <c r="B47" s="662" t="s">
        <v>290</v>
      </c>
      <c r="C47" s="663">
        <v>0.76</v>
      </c>
      <c r="D47" s="661">
        <v>0.0</v>
      </c>
    </row>
    <row r="48">
      <c r="A48" s="664" t="s">
        <v>340</v>
      </c>
      <c r="B48" s="662" t="s">
        <v>372</v>
      </c>
      <c r="C48" s="663">
        <v>0.79</v>
      </c>
      <c r="D48" s="661">
        <v>0.0</v>
      </c>
    </row>
    <row r="49">
      <c r="A49" s="664" t="s">
        <v>340</v>
      </c>
      <c r="B49" s="662" t="s">
        <v>303</v>
      </c>
      <c r="C49" s="663">
        <v>0.38</v>
      </c>
      <c r="D49" s="661">
        <v>0.0</v>
      </c>
    </row>
    <row r="50">
      <c r="A50" s="664" t="s">
        <v>340</v>
      </c>
      <c r="B50" s="662" t="s">
        <v>394</v>
      </c>
      <c r="C50" s="666">
        <v>0.4</v>
      </c>
      <c r="D50" s="661">
        <v>0.0</v>
      </c>
    </row>
    <row r="51">
      <c r="A51" s="664" t="s">
        <v>340</v>
      </c>
      <c r="B51" s="662" t="s">
        <v>396</v>
      </c>
      <c r="C51" s="663">
        <v>0.52</v>
      </c>
      <c r="D51" s="661">
        <v>0.0</v>
      </c>
    </row>
    <row r="52">
      <c r="A52" s="664" t="s">
        <v>340</v>
      </c>
      <c r="B52" s="662" t="s">
        <v>117</v>
      </c>
      <c r="C52" s="663">
        <v>0.61</v>
      </c>
      <c r="D52" s="661">
        <v>0.0</v>
      </c>
    </row>
    <row r="53">
      <c r="A53" s="664" t="s">
        <v>340</v>
      </c>
      <c r="B53" s="662" t="s">
        <v>106</v>
      </c>
      <c r="C53" s="663">
        <v>0.7</v>
      </c>
      <c r="D53" s="661">
        <v>0.0</v>
      </c>
    </row>
    <row r="54">
      <c r="A54" s="664" t="s">
        <v>340</v>
      </c>
      <c r="B54" s="662" t="s">
        <v>415</v>
      </c>
      <c r="C54" s="663">
        <v>0.45</v>
      </c>
      <c r="D54" s="661">
        <v>0.0</v>
      </c>
    </row>
    <row r="55">
      <c r="A55" s="658" t="s">
        <v>369</v>
      </c>
      <c r="B55" s="662" t="s">
        <v>423</v>
      </c>
      <c r="C55" s="663">
        <v>0.52</v>
      </c>
      <c r="D55" s="661">
        <v>0.333</v>
      </c>
    </row>
    <row r="56">
      <c r="A56" s="658" t="s">
        <v>369</v>
      </c>
      <c r="B56" s="662" t="s">
        <v>304</v>
      </c>
      <c r="C56" s="663">
        <v>0.76</v>
      </c>
      <c r="D56" s="661">
        <v>0.83</v>
      </c>
    </row>
    <row r="57">
      <c r="A57" s="658" t="s">
        <v>369</v>
      </c>
      <c r="B57" s="662" t="s">
        <v>372</v>
      </c>
      <c r="C57" s="663">
        <v>0.79</v>
      </c>
      <c r="D57" s="661">
        <v>0.167</v>
      </c>
    </row>
    <row r="58">
      <c r="A58" s="658" t="s">
        <v>369</v>
      </c>
      <c r="B58" s="662" t="s">
        <v>337</v>
      </c>
      <c r="C58" s="663">
        <v>0.72</v>
      </c>
      <c r="D58" s="661">
        <v>0.333</v>
      </c>
    </row>
    <row r="59">
      <c r="A59" s="658" t="s">
        <v>369</v>
      </c>
      <c r="B59" s="662" t="s">
        <v>366</v>
      </c>
      <c r="C59" s="663">
        <v>0.74</v>
      </c>
      <c r="D59" s="661">
        <v>0.333</v>
      </c>
    </row>
    <row r="60">
      <c r="A60" s="658" t="s">
        <v>369</v>
      </c>
      <c r="B60" s="662" t="s">
        <v>195</v>
      </c>
      <c r="C60" s="663">
        <v>0.36</v>
      </c>
      <c r="D60" s="661">
        <v>0.333</v>
      </c>
    </row>
    <row r="61">
      <c r="A61" s="658" t="s">
        <v>369</v>
      </c>
      <c r="B61" s="662" t="s">
        <v>452</v>
      </c>
      <c r="C61" s="663">
        <v>0.66</v>
      </c>
      <c r="D61" s="661">
        <v>0.167</v>
      </c>
    </row>
    <row r="62">
      <c r="A62" s="658" t="s">
        <v>369</v>
      </c>
      <c r="B62" s="662" t="s">
        <v>454</v>
      </c>
      <c r="C62" s="663">
        <v>0.51</v>
      </c>
      <c r="D62" s="661">
        <v>0.0</v>
      </c>
    </row>
    <row r="63">
      <c r="A63" s="658" t="s">
        <v>369</v>
      </c>
      <c r="B63" s="662" t="s">
        <v>358</v>
      </c>
      <c r="C63" s="663">
        <v>0.54</v>
      </c>
      <c r="D63" s="661">
        <v>0.0</v>
      </c>
    </row>
    <row r="64">
      <c r="A64" s="664" t="s">
        <v>393</v>
      </c>
      <c r="B64" s="659" t="s">
        <v>461</v>
      </c>
      <c r="C64" s="663">
        <v>0.74</v>
      </c>
      <c r="D64" s="661">
        <v>0.167</v>
      </c>
    </row>
    <row r="65">
      <c r="A65" s="664" t="s">
        <v>393</v>
      </c>
      <c r="B65" s="662" t="s">
        <v>467</v>
      </c>
      <c r="C65" s="663">
        <v>0.44</v>
      </c>
      <c r="D65" s="661">
        <v>0.167</v>
      </c>
    </row>
    <row r="66">
      <c r="A66" s="664" t="s">
        <v>393</v>
      </c>
      <c r="B66" s="662" t="s">
        <v>46</v>
      </c>
      <c r="C66" s="663">
        <v>0.67</v>
      </c>
      <c r="D66" s="661">
        <v>0.167</v>
      </c>
    </row>
    <row r="67">
      <c r="A67" s="664" t="s">
        <v>393</v>
      </c>
      <c r="B67" s="662" t="s">
        <v>475</v>
      </c>
      <c r="C67" s="663">
        <v>0.43</v>
      </c>
      <c r="D67" s="661">
        <v>0.167</v>
      </c>
    </row>
    <row r="68">
      <c r="A68" s="664" t="s">
        <v>393</v>
      </c>
      <c r="B68" s="662" t="s">
        <v>285</v>
      </c>
      <c r="C68" s="663">
        <v>0.44</v>
      </c>
      <c r="D68" s="661">
        <v>0.167</v>
      </c>
    </row>
    <row r="69">
      <c r="A69" s="664" t="s">
        <v>393</v>
      </c>
      <c r="B69" s="662" t="s">
        <v>484</v>
      </c>
      <c r="C69" s="663">
        <v>0.32</v>
      </c>
      <c r="D69" s="661">
        <v>0.167</v>
      </c>
    </row>
    <row r="70">
      <c r="A70" s="664" t="s">
        <v>393</v>
      </c>
      <c r="B70" s="662" t="s">
        <v>487</v>
      </c>
      <c r="C70" s="663">
        <v>0.57</v>
      </c>
      <c r="D70" s="661">
        <v>0.167</v>
      </c>
    </row>
    <row r="71">
      <c r="A71" s="664" t="s">
        <v>393</v>
      </c>
      <c r="B71" s="662" t="s">
        <v>490</v>
      </c>
      <c r="C71" s="663">
        <v>0.65</v>
      </c>
      <c r="D71" s="661">
        <v>0.167</v>
      </c>
    </row>
    <row r="72">
      <c r="A72" s="664" t="s">
        <v>393</v>
      </c>
      <c r="B72" s="662" t="s">
        <v>495</v>
      </c>
      <c r="C72" s="663">
        <v>0.41</v>
      </c>
      <c r="D72" s="661">
        <v>0.167</v>
      </c>
    </row>
    <row r="73">
      <c r="A73" s="664" t="s">
        <v>393</v>
      </c>
      <c r="B73" s="662" t="s">
        <v>173</v>
      </c>
      <c r="C73" s="663">
        <v>0.53</v>
      </c>
      <c r="D73" s="661">
        <v>0.167</v>
      </c>
    </row>
    <row r="74">
      <c r="A74" s="658" t="s">
        <v>424</v>
      </c>
      <c r="B74" s="659" t="s">
        <v>506</v>
      </c>
      <c r="C74" s="663">
        <v>0.48</v>
      </c>
      <c r="D74" s="661">
        <v>0.0</v>
      </c>
    </row>
    <row r="75">
      <c r="A75" s="658" t="s">
        <v>424</v>
      </c>
      <c r="B75" s="662" t="s">
        <v>366</v>
      </c>
      <c r="C75" s="663">
        <v>0.74</v>
      </c>
      <c r="D75" s="661">
        <v>0.0</v>
      </c>
    </row>
    <row r="76">
      <c r="A76" s="658" t="s">
        <v>424</v>
      </c>
      <c r="B76" s="662" t="s">
        <v>256</v>
      </c>
      <c r="C76" s="663">
        <v>0.75</v>
      </c>
      <c r="D76" s="661">
        <v>0.0</v>
      </c>
    </row>
    <row r="77">
      <c r="A77" s="658" t="s">
        <v>424</v>
      </c>
      <c r="B77" s="659" t="s">
        <v>117</v>
      </c>
      <c r="C77" s="663">
        <v>0.64</v>
      </c>
      <c r="D77" s="661">
        <v>0.0</v>
      </c>
    </row>
    <row r="78">
      <c r="A78" s="658" t="s">
        <v>424</v>
      </c>
      <c r="B78" s="659" t="s">
        <v>520</v>
      </c>
      <c r="C78" s="663">
        <v>0.41</v>
      </c>
      <c r="D78" s="661">
        <v>0.0</v>
      </c>
    </row>
    <row r="79">
      <c r="A79" s="658" t="s">
        <v>424</v>
      </c>
      <c r="B79" s="659" t="s">
        <v>185</v>
      </c>
      <c r="C79" s="666">
        <v>0.61</v>
      </c>
      <c r="D79" s="661">
        <v>0.0</v>
      </c>
    </row>
    <row r="80">
      <c r="A80" s="658" t="s">
        <v>424</v>
      </c>
      <c r="B80" s="659" t="s">
        <v>495</v>
      </c>
      <c r="C80" s="663">
        <v>0.4</v>
      </c>
      <c r="D80" s="661">
        <v>0.0</v>
      </c>
    </row>
    <row r="81">
      <c r="A81" s="658" t="s">
        <v>424</v>
      </c>
      <c r="B81" s="659" t="s">
        <v>526</v>
      </c>
      <c r="C81" s="663">
        <v>0.6</v>
      </c>
      <c r="D81" s="661">
        <v>0.0</v>
      </c>
    </row>
    <row r="82">
      <c r="A82" s="664" t="s">
        <v>446</v>
      </c>
      <c r="B82" s="662" t="s">
        <v>542</v>
      </c>
      <c r="C82" s="663">
        <v>0.68</v>
      </c>
      <c r="D82" s="661">
        <v>0.0</v>
      </c>
    </row>
    <row r="83">
      <c r="A83" s="664" t="s">
        <v>446</v>
      </c>
      <c r="B83" s="662" t="s">
        <v>454</v>
      </c>
      <c r="C83" s="663">
        <v>0.56</v>
      </c>
      <c r="D83" s="661">
        <v>0.0</v>
      </c>
    </row>
    <row r="84">
      <c r="A84" s="664" t="s">
        <v>446</v>
      </c>
      <c r="B84" s="662" t="s">
        <v>185</v>
      </c>
      <c r="C84" s="663">
        <v>0.64</v>
      </c>
      <c r="D84" s="661">
        <v>0.0</v>
      </c>
    </row>
    <row r="85">
      <c r="A85" s="664" t="s">
        <v>446</v>
      </c>
      <c r="B85" s="662" t="s">
        <v>366</v>
      </c>
      <c r="C85" s="663">
        <v>0.73</v>
      </c>
      <c r="D85" s="661">
        <v>0.0</v>
      </c>
    </row>
    <row r="86">
      <c r="A86" s="664" t="s">
        <v>446</v>
      </c>
      <c r="B86" s="662" t="s">
        <v>106</v>
      </c>
      <c r="C86" s="666">
        <v>0.7</v>
      </c>
      <c r="D86" s="661">
        <v>0.167</v>
      </c>
    </row>
    <row r="87">
      <c r="A87" s="664" t="s">
        <v>446</v>
      </c>
      <c r="B87" s="662" t="s">
        <v>97</v>
      </c>
      <c r="C87" s="663">
        <v>0.65</v>
      </c>
      <c r="D87" s="661">
        <v>0.0</v>
      </c>
    </row>
    <row r="88">
      <c r="A88" s="664" t="s">
        <v>446</v>
      </c>
      <c r="B88" s="662" t="s">
        <v>584</v>
      </c>
      <c r="C88" s="663">
        <v>0.64</v>
      </c>
      <c r="D88" s="661">
        <v>0.0</v>
      </c>
    </row>
    <row r="89">
      <c r="A89" s="658" t="s">
        <v>476</v>
      </c>
      <c r="B89" s="662" t="s">
        <v>366</v>
      </c>
      <c r="C89" s="663">
        <v>0.74</v>
      </c>
      <c r="D89" s="661">
        <v>0.0</v>
      </c>
    </row>
    <row r="90">
      <c r="A90" s="658" t="s">
        <v>476</v>
      </c>
      <c r="B90" s="662" t="s">
        <v>333</v>
      </c>
      <c r="C90" s="663">
        <v>0.72</v>
      </c>
      <c r="D90" s="661">
        <v>0.0</v>
      </c>
    </row>
    <row r="91">
      <c r="A91" s="658" t="s">
        <v>476</v>
      </c>
      <c r="B91" s="662" t="s">
        <v>265</v>
      </c>
      <c r="C91" s="663">
        <v>0.47</v>
      </c>
      <c r="D91" s="661">
        <v>0.333</v>
      </c>
    </row>
    <row r="92">
      <c r="A92" s="658" t="s">
        <v>476</v>
      </c>
      <c r="B92" s="662" t="s">
        <v>209</v>
      </c>
      <c r="C92" s="663">
        <v>0.52</v>
      </c>
      <c r="D92" s="661">
        <v>0.333</v>
      </c>
    </row>
    <row r="93">
      <c r="A93" s="658" t="s">
        <v>476</v>
      </c>
      <c r="B93" s="662" t="s">
        <v>617</v>
      </c>
      <c r="C93" s="663">
        <v>0.68</v>
      </c>
      <c r="D93" s="661">
        <v>0.333</v>
      </c>
    </row>
    <row r="94">
      <c r="A94" s="658" t="s">
        <v>476</v>
      </c>
      <c r="B94" s="662" t="s">
        <v>618</v>
      </c>
      <c r="C94" s="663">
        <v>0.61</v>
      </c>
      <c r="D94" s="661">
        <v>0.333</v>
      </c>
    </row>
    <row r="95">
      <c r="A95" s="664" t="s">
        <v>515</v>
      </c>
      <c r="B95" s="659" t="s">
        <v>467</v>
      </c>
      <c r="C95" s="663">
        <v>0.46</v>
      </c>
      <c r="D95" s="661">
        <v>0.0</v>
      </c>
    </row>
    <row r="96">
      <c r="A96" s="664" t="s">
        <v>515</v>
      </c>
      <c r="B96" s="662" t="s">
        <v>646</v>
      </c>
      <c r="C96" s="663">
        <v>0.63</v>
      </c>
      <c r="D96" s="661">
        <v>0.167</v>
      </c>
    </row>
    <row r="97">
      <c r="A97" s="664" t="s">
        <v>515</v>
      </c>
      <c r="B97" s="662" t="s">
        <v>653</v>
      </c>
      <c r="C97" s="663">
        <v>0.37</v>
      </c>
      <c r="D97" s="661">
        <v>0.0</v>
      </c>
    </row>
    <row r="98">
      <c r="A98" s="664" t="s">
        <v>515</v>
      </c>
      <c r="B98" s="662" t="s">
        <v>304</v>
      </c>
      <c r="C98" s="663">
        <v>0.76</v>
      </c>
      <c r="D98" s="661">
        <v>0.0</v>
      </c>
    </row>
    <row r="99">
      <c r="A99" s="664" t="s">
        <v>515</v>
      </c>
      <c r="B99" s="662" t="s">
        <v>673</v>
      </c>
      <c r="C99" s="663">
        <v>0.64</v>
      </c>
      <c r="D99" s="667">
        <v>0.0</v>
      </c>
    </row>
    <row r="100">
      <c r="A100" s="664" t="s">
        <v>515</v>
      </c>
      <c r="B100" s="662" t="s">
        <v>487</v>
      </c>
      <c r="C100" s="663">
        <v>0.57</v>
      </c>
      <c r="D100" s="667">
        <v>0.333</v>
      </c>
    </row>
    <row r="101">
      <c r="A101" s="664" t="s">
        <v>515</v>
      </c>
      <c r="B101" s="662" t="s">
        <v>484</v>
      </c>
      <c r="C101" s="663">
        <v>0.28</v>
      </c>
      <c r="D101" s="661">
        <v>0.0</v>
      </c>
    </row>
    <row r="102">
      <c r="A102" s="664" t="s">
        <v>515</v>
      </c>
      <c r="B102" s="662" t="s">
        <v>682</v>
      </c>
      <c r="C102" s="663">
        <v>0.6</v>
      </c>
      <c r="D102" s="661">
        <v>0.333</v>
      </c>
    </row>
    <row r="103">
      <c r="A103" s="664" t="s">
        <v>515</v>
      </c>
      <c r="B103" s="662" t="s">
        <v>199</v>
      </c>
      <c r="C103" s="663">
        <v>0.66</v>
      </c>
      <c r="D103" s="661">
        <v>0.0</v>
      </c>
    </row>
    <row r="104">
      <c r="A104" s="658" t="s">
        <v>551</v>
      </c>
      <c r="B104" s="662" t="s">
        <v>692</v>
      </c>
      <c r="C104" s="663">
        <v>0.56</v>
      </c>
      <c r="D104" s="661">
        <v>0.5</v>
      </c>
    </row>
    <row r="105">
      <c r="A105" s="658" t="s">
        <v>551</v>
      </c>
      <c r="B105" s="662" t="s">
        <v>697</v>
      </c>
      <c r="C105" s="663">
        <v>0.795</v>
      </c>
      <c r="D105" s="661">
        <v>0.667</v>
      </c>
    </row>
    <row r="106">
      <c r="A106" s="658" t="s">
        <v>551</v>
      </c>
      <c r="B106" s="662" t="s">
        <v>271</v>
      </c>
      <c r="C106" s="663">
        <v>0.74</v>
      </c>
      <c r="D106" s="661">
        <v>0.5</v>
      </c>
    </row>
    <row r="107">
      <c r="A107" s="658" t="s">
        <v>551</v>
      </c>
      <c r="B107" s="662" t="s">
        <v>703</v>
      </c>
      <c r="C107" s="663">
        <v>0.74</v>
      </c>
      <c r="D107" s="661">
        <v>0.167</v>
      </c>
    </row>
    <row r="108">
      <c r="A108" s="658" t="s">
        <v>551</v>
      </c>
      <c r="B108" s="662" t="s">
        <v>164</v>
      </c>
      <c r="C108" s="663">
        <v>0.79</v>
      </c>
      <c r="D108" s="661">
        <v>0.333</v>
      </c>
    </row>
    <row r="109">
      <c r="A109" s="658" t="s">
        <v>551</v>
      </c>
      <c r="B109" s="662" t="s">
        <v>484</v>
      </c>
      <c r="C109" s="663">
        <v>0.41</v>
      </c>
      <c r="D109" s="661">
        <v>0.83</v>
      </c>
    </row>
    <row r="110">
      <c r="A110" s="658" t="s">
        <v>551</v>
      </c>
      <c r="B110" s="662" t="s">
        <v>707</v>
      </c>
      <c r="C110" s="663">
        <v>0.55</v>
      </c>
      <c r="D110" s="661">
        <v>0.83</v>
      </c>
    </row>
    <row r="111">
      <c r="A111" s="658" t="s">
        <v>551</v>
      </c>
      <c r="B111" s="659" t="s">
        <v>710</v>
      </c>
      <c r="C111" s="665">
        <v>0.71</v>
      </c>
      <c r="D111" s="661">
        <v>0.333</v>
      </c>
    </row>
    <row r="112">
      <c r="A112" s="658" t="s">
        <v>551</v>
      </c>
      <c r="B112" s="662" t="s">
        <v>454</v>
      </c>
      <c r="C112" s="663">
        <v>0.59</v>
      </c>
      <c r="D112" s="661">
        <v>0.5</v>
      </c>
    </row>
    <row r="113">
      <c r="A113" s="658" t="s">
        <v>551</v>
      </c>
      <c r="B113" s="662" t="s">
        <v>140</v>
      </c>
      <c r="C113" s="663">
        <v>0.73</v>
      </c>
      <c r="D113" s="661">
        <v>0.83</v>
      </c>
    </row>
    <row r="114">
      <c r="A114" s="658" t="s">
        <v>551</v>
      </c>
      <c r="B114" s="662" t="s">
        <v>723</v>
      </c>
      <c r="C114" s="663">
        <v>0.7</v>
      </c>
      <c r="D114" s="661">
        <v>0.5</v>
      </c>
    </row>
    <row r="115">
      <c r="A115" s="658" t="s">
        <v>551</v>
      </c>
      <c r="B115" s="662" t="s">
        <v>106</v>
      </c>
      <c r="C115" s="663">
        <v>0.72</v>
      </c>
      <c r="D115" s="661">
        <v>0.333</v>
      </c>
    </row>
    <row r="116">
      <c r="A116" s="658" t="s">
        <v>551</v>
      </c>
      <c r="B116" s="662" t="s">
        <v>131</v>
      </c>
      <c r="C116" s="666">
        <v>0.44</v>
      </c>
      <c r="D116" s="661">
        <v>0.167</v>
      </c>
    </row>
    <row r="117">
      <c r="A117" s="658" t="s">
        <v>551</v>
      </c>
      <c r="B117" s="662" t="s">
        <v>733</v>
      </c>
      <c r="C117" s="663">
        <v>0.45</v>
      </c>
      <c r="D117" s="661">
        <v>0.167</v>
      </c>
    </row>
    <row r="118">
      <c r="A118" s="658" t="s">
        <v>551</v>
      </c>
      <c r="B118" s="662" t="s">
        <v>97</v>
      </c>
      <c r="C118" s="663">
        <v>0.59</v>
      </c>
      <c r="D118" s="661">
        <v>0.167</v>
      </c>
    </row>
    <row r="119">
      <c r="A119" s="664" t="s">
        <v>738</v>
      </c>
      <c r="B119" s="659" t="s">
        <v>305</v>
      </c>
      <c r="C119" s="663">
        <v>0.72</v>
      </c>
      <c r="D119" s="661">
        <v>0.667</v>
      </c>
    </row>
    <row r="120">
      <c r="A120" s="664" t="s">
        <v>738</v>
      </c>
      <c r="B120" s="659" t="s">
        <v>692</v>
      </c>
      <c r="C120" s="663">
        <v>0.552</v>
      </c>
      <c r="D120" s="661">
        <v>0.667</v>
      </c>
    </row>
    <row r="121">
      <c r="A121" s="664" t="s">
        <v>738</v>
      </c>
      <c r="B121" s="659" t="s">
        <v>282</v>
      </c>
      <c r="C121" s="663">
        <v>0.723</v>
      </c>
      <c r="D121" s="661">
        <v>0.667</v>
      </c>
    </row>
    <row r="122">
      <c r="A122" s="664" t="s">
        <v>738</v>
      </c>
      <c r="B122" s="659" t="s">
        <v>768</v>
      </c>
      <c r="C122" s="665">
        <v>0.71</v>
      </c>
      <c r="D122" s="661">
        <v>0.333</v>
      </c>
    </row>
    <row r="123">
      <c r="A123" s="664" t="s">
        <v>738</v>
      </c>
      <c r="B123" s="662" t="s">
        <v>697</v>
      </c>
      <c r="C123" s="663">
        <v>0.78</v>
      </c>
      <c r="D123" s="661">
        <v>0.667</v>
      </c>
    </row>
    <row r="124">
      <c r="A124" s="664" t="s">
        <v>738</v>
      </c>
      <c r="B124" s="662" t="s">
        <v>778</v>
      </c>
      <c r="C124" s="663">
        <v>0.32</v>
      </c>
      <c r="D124" s="661">
        <v>0.5</v>
      </c>
    </row>
    <row r="125">
      <c r="A125" s="664" t="s">
        <v>738</v>
      </c>
      <c r="B125" s="662" t="s">
        <v>789</v>
      </c>
      <c r="C125" s="663">
        <v>0.52</v>
      </c>
      <c r="D125" s="661">
        <v>0.0</v>
      </c>
    </row>
    <row r="126">
      <c r="A126" s="664" t="s">
        <v>738</v>
      </c>
      <c r="B126" s="659" t="s">
        <v>140</v>
      </c>
      <c r="C126" s="665">
        <v>0.72</v>
      </c>
      <c r="D126" s="661">
        <v>0.83</v>
      </c>
    </row>
    <row r="127">
      <c r="A127" s="664" t="s">
        <v>738</v>
      </c>
      <c r="B127" s="659" t="s">
        <v>796</v>
      </c>
      <c r="C127" s="665">
        <v>0.69</v>
      </c>
      <c r="D127" s="661">
        <v>0.333</v>
      </c>
    </row>
    <row r="128">
      <c r="A128" s="664" t="s">
        <v>738</v>
      </c>
      <c r="B128" s="659" t="s">
        <v>256</v>
      </c>
      <c r="C128" s="665">
        <v>0.76</v>
      </c>
      <c r="D128" s="661">
        <v>0.333</v>
      </c>
    </row>
    <row r="129">
      <c r="A129" s="664" t="s">
        <v>738</v>
      </c>
      <c r="B129" s="659" t="s">
        <v>307</v>
      </c>
      <c r="C129" s="665">
        <v>0.73</v>
      </c>
      <c r="D129" s="661">
        <v>0.0</v>
      </c>
    </row>
    <row r="130">
      <c r="A130" s="664" t="s">
        <v>738</v>
      </c>
      <c r="B130" s="659" t="s">
        <v>306</v>
      </c>
      <c r="C130" s="665">
        <v>0.71</v>
      </c>
      <c r="D130" s="661">
        <v>0.333</v>
      </c>
    </row>
    <row r="131">
      <c r="A131" s="664" t="s">
        <v>738</v>
      </c>
      <c r="B131" s="659" t="s">
        <v>173</v>
      </c>
      <c r="C131" s="665">
        <v>0.55</v>
      </c>
      <c r="D131" s="661">
        <v>0.333</v>
      </c>
    </row>
    <row r="132">
      <c r="A132" s="664" t="s">
        <v>738</v>
      </c>
      <c r="B132" s="659" t="s">
        <v>106</v>
      </c>
      <c r="C132" s="665">
        <v>0.7</v>
      </c>
      <c r="D132" s="661">
        <v>0.0</v>
      </c>
    </row>
    <row r="133">
      <c r="A133" s="658" t="s">
        <v>594</v>
      </c>
      <c r="B133" s="659" t="s">
        <v>131</v>
      </c>
      <c r="C133" s="666">
        <v>0.44</v>
      </c>
      <c r="D133" s="667">
        <v>0.0</v>
      </c>
    </row>
    <row r="134">
      <c r="A134" s="658" t="s">
        <v>594</v>
      </c>
      <c r="B134" s="659" t="s">
        <v>825</v>
      </c>
      <c r="C134" s="663">
        <v>0.39</v>
      </c>
      <c r="D134" s="661">
        <v>0.0</v>
      </c>
    </row>
    <row r="135">
      <c r="A135" s="658" t="s">
        <v>594</v>
      </c>
      <c r="B135" s="662" t="s">
        <v>243</v>
      </c>
      <c r="C135" s="663">
        <v>0.71</v>
      </c>
      <c r="D135" s="661">
        <v>0.667</v>
      </c>
    </row>
    <row r="136">
      <c r="A136" s="658" t="s">
        <v>594</v>
      </c>
      <c r="B136" s="662" t="s">
        <v>46</v>
      </c>
      <c r="C136" s="663">
        <v>0.65</v>
      </c>
      <c r="D136" s="661">
        <v>0.167</v>
      </c>
    </row>
    <row r="137">
      <c r="A137" s="658" t="s">
        <v>594</v>
      </c>
      <c r="B137" s="662" t="s">
        <v>256</v>
      </c>
      <c r="C137" s="663">
        <v>0.75</v>
      </c>
      <c r="D137" s="667">
        <v>0.167</v>
      </c>
    </row>
    <row r="138">
      <c r="A138" s="658" t="s">
        <v>594</v>
      </c>
      <c r="B138" s="662" t="s">
        <v>173</v>
      </c>
      <c r="C138" s="663">
        <v>0.57</v>
      </c>
      <c r="D138" s="667">
        <v>0.167</v>
      </c>
    </row>
    <row r="139">
      <c r="A139" s="658" t="s">
        <v>594</v>
      </c>
      <c r="B139" s="662" t="s">
        <v>263</v>
      </c>
      <c r="C139" s="663">
        <v>0.41</v>
      </c>
      <c r="D139" s="661">
        <v>0.0</v>
      </c>
    </row>
    <row r="140">
      <c r="A140" s="658" t="s">
        <v>594</v>
      </c>
      <c r="B140" s="662" t="s">
        <v>265</v>
      </c>
      <c r="C140" s="663">
        <v>0.44</v>
      </c>
      <c r="D140" s="661">
        <v>0.0</v>
      </c>
    </row>
    <row r="141">
      <c r="A141" s="658" t="s">
        <v>594</v>
      </c>
      <c r="B141" s="662" t="s">
        <v>202</v>
      </c>
      <c r="C141" s="663">
        <v>0.61</v>
      </c>
      <c r="D141" s="661">
        <v>0.0</v>
      </c>
    </row>
    <row r="142">
      <c r="A142" s="658" t="s">
        <v>594</v>
      </c>
      <c r="B142" s="662" t="s">
        <v>206</v>
      </c>
      <c r="C142" s="663">
        <v>0.65</v>
      </c>
      <c r="D142" s="661">
        <v>0.0</v>
      </c>
    </row>
    <row r="143">
      <c r="A143" s="664" t="s">
        <v>612</v>
      </c>
      <c r="B143" s="662" t="s">
        <v>467</v>
      </c>
      <c r="C143" s="663">
        <v>0.46</v>
      </c>
      <c r="D143" s="661">
        <v>0.0</v>
      </c>
    </row>
    <row r="144">
      <c r="A144" s="664" t="s">
        <v>612</v>
      </c>
      <c r="B144" s="662" t="s">
        <v>862</v>
      </c>
      <c r="C144" s="663">
        <v>0.32</v>
      </c>
      <c r="D144" s="667">
        <v>0.167</v>
      </c>
    </row>
    <row r="145">
      <c r="A145" s="664" t="s">
        <v>612</v>
      </c>
      <c r="B145" s="662" t="s">
        <v>185</v>
      </c>
      <c r="C145" s="663">
        <v>0.7</v>
      </c>
      <c r="D145" s="661">
        <v>0.0</v>
      </c>
    </row>
    <row r="146">
      <c r="A146" s="664" t="s">
        <v>612</v>
      </c>
      <c r="B146" s="662" t="s">
        <v>263</v>
      </c>
      <c r="C146" s="663">
        <v>0.41</v>
      </c>
      <c r="D146" s="661">
        <v>0.0</v>
      </c>
    </row>
    <row r="147">
      <c r="A147" s="664" t="s">
        <v>612</v>
      </c>
      <c r="B147" s="662" t="s">
        <v>653</v>
      </c>
      <c r="C147" s="663">
        <v>0.37</v>
      </c>
      <c r="D147" s="667">
        <v>0.0</v>
      </c>
    </row>
    <row r="148">
      <c r="A148" s="664" t="s">
        <v>612</v>
      </c>
      <c r="B148" s="662" t="s">
        <v>490</v>
      </c>
      <c r="C148" s="663">
        <v>0.69</v>
      </c>
      <c r="D148" s="667">
        <v>0.167</v>
      </c>
    </row>
    <row r="149">
      <c r="A149" s="664" t="s">
        <v>612</v>
      </c>
      <c r="B149" s="662" t="s">
        <v>396</v>
      </c>
      <c r="C149" s="663">
        <v>0.57</v>
      </c>
      <c r="D149" s="661">
        <v>0.0</v>
      </c>
    </row>
    <row r="150">
      <c r="A150" s="664" t="s">
        <v>612</v>
      </c>
      <c r="B150" s="662" t="s">
        <v>394</v>
      </c>
      <c r="C150" s="663">
        <v>0.4</v>
      </c>
      <c r="D150" s="661">
        <v>0.0</v>
      </c>
    </row>
    <row r="151">
      <c r="A151" s="664" t="s">
        <v>612</v>
      </c>
      <c r="B151" s="662" t="s">
        <v>173</v>
      </c>
      <c r="C151" s="663">
        <v>0.55</v>
      </c>
      <c r="D151" s="661">
        <v>0.0</v>
      </c>
    </row>
    <row r="152">
      <c r="A152" s="658" t="s">
        <v>639</v>
      </c>
      <c r="B152" s="662" t="s">
        <v>63</v>
      </c>
      <c r="C152" s="663">
        <v>0.76</v>
      </c>
      <c r="D152" s="661">
        <v>0.5</v>
      </c>
    </row>
    <row r="153">
      <c r="A153" s="658" t="s">
        <v>639</v>
      </c>
      <c r="B153" s="662" t="s">
        <v>46</v>
      </c>
      <c r="C153" s="663">
        <v>0.68</v>
      </c>
      <c r="D153" s="661">
        <v>0.5</v>
      </c>
    </row>
    <row r="154">
      <c r="A154" s="658" t="s">
        <v>639</v>
      </c>
      <c r="B154" s="662" t="s">
        <v>723</v>
      </c>
      <c r="C154" s="663">
        <v>0.69</v>
      </c>
      <c r="D154" s="661">
        <v>0.5</v>
      </c>
    </row>
    <row r="155">
      <c r="A155" s="664" t="s">
        <v>668</v>
      </c>
      <c r="B155" s="659" t="s">
        <v>916</v>
      </c>
      <c r="C155" s="668"/>
      <c r="D155" s="661">
        <v>0.5</v>
      </c>
    </row>
    <row r="156">
      <c r="A156" s="664" t="s">
        <v>668</v>
      </c>
      <c r="B156" s="662" t="s">
        <v>140</v>
      </c>
      <c r="C156" s="663">
        <v>0.64</v>
      </c>
      <c r="D156" s="661">
        <v>0.0</v>
      </c>
    </row>
    <row r="157">
      <c r="A157" s="664" t="s">
        <v>668</v>
      </c>
      <c r="B157" s="659" t="s">
        <v>938</v>
      </c>
      <c r="C157" s="665">
        <v>0.71</v>
      </c>
      <c r="D157" s="661">
        <v>0.0</v>
      </c>
    </row>
    <row r="158">
      <c r="A158" s="658" t="s">
        <v>694</v>
      </c>
      <c r="B158" s="662" t="s">
        <v>953</v>
      </c>
      <c r="C158" s="663">
        <v>0.65</v>
      </c>
      <c r="D158" s="661">
        <v>0.167</v>
      </c>
    </row>
    <row r="159">
      <c r="A159" s="658" t="s">
        <v>694</v>
      </c>
      <c r="B159" s="662" t="s">
        <v>938</v>
      </c>
      <c r="C159" s="663">
        <v>0.73</v>
      </c>
      <c r="D159" s="661">
        <v>0.0</v>
      </c>
    </row>
    <row r="160">
      <c r="A160" s="658" t="s">
        <v>694</v>
      </c>
      <c r="B160" s="662" t="s">
        <v>733</v>
      </c>
      <c r="C160" s="663">
        <v>0.44</v>
      </c>
      <c r="D160" s="661">
        <v>0.0</v>
      </c>
    </row>
    <row r="161">
      <c r="A161" s="658" t="s">
        <v>694</v>
      </c>
      <c r="B161" s="662" t="s">
        <v>366</v>
      </c>
      <c r="C161" s="663">
        <v>0.69</v>
      </c>
      <c r="D161" s="661">
        <v>0.333</v>
      </c>
    </row>
    <row r="162">
      <c r="A162" s="664" t="s">
        <v>717</v>
      </c>
      <c r="B162" s="659" t="s">
        <v>366</v>
      </c>
      <c r="C162" s="663">
        <v>0.74</v>
      </c>
      <c r="D162" s="661">
        <v>0.0</v>
      </c>
    </row>
    <row r="163">
      <c r="A163" s="664" t="s">
        <v>717</v>
      </c>
      <c r="B163" s="662" t="s">
        <v>290</v>
      </c>
      <c r="C163" s="663">
        <v>0.76</v>
      </c>
      <c r="D163" s="661">
        <v>0.0</v>
      </c>
    </row>
    <row r="164">
      <c r="A164" s="664" t="s">
        <v>717</v>
      </c>
      <c r="B164" s="662" t="s">
        <v>618</v>
      </c>
      <c r="C164" s="663">
        <v>0.64</v>
      </c>
      <c r="D164" s="661">
        <v>0.0</v>
      </c>
    </row>
    <row r="165">
      <c r="A165" s="664" t="s">
        <v>717</v>
      </c>
      <c r="B165" s="662" t="s">
        <v>1008</v>
      </c>
      <c r="C165" s="663">
        <v>0.65</v>
      </c>
      <c r="D165" s="667">
        <v>0.0</v>
      </c>
    </row>
    <row r="166">
      <c r="A166" s="664" t="s">
        <v>717</v>
      </c>
      <c r="B166" s="662" t="s">
        <v>452</v>
      </c>
      <c r="C166" s="663">
        <v>0.67</v>
      </c>
      <c r="D166" s="667">
        <v>0.0</v>
      </c>
    </row>
    <row r="167">
      <c r="A167" s="664" t="s">
        <v>717</v>
      </c>
      <c r="B167" s="662" t="s">
        <v>185</v>
      </c>
      <c r="C167" s="663">
        <v>0.68</v>
      </c>
      <c r="D167" s="667">
        <v>0.0</v>
      </c>
    </row>
    <row r="168">
      <c r="A168" s="664" t="s">
        <v>717</v>
      </c>
      <c r="B168" s="662" t="s">
        <v>202</v>
      </c>
      <c r="C168" s="663">
        <v>0.63</v>
      </c>
      <c r="D168" s="661">
        <v>0.0</v>
      </c>
    </row>
    <row r="169">
      <c r="A169" s="664" t="s">
        <v>717</v>
      </c>
      <c r="B169" s="662" t="s">
        <v>703</v>
      </c>
      <c r="C169" s="663">
        <v>0.67</v>
      </c>
      <c r="D169" s="661">
        <v>0.0</v>
      </c>
    </row>
    <row r="170">
      <c r="A170" s="664" t="s">
        <v>717</v>
      </c>
      <c r="B170" s="662" t="s">
        <v>454</v>
      </c>
      <c r="C170" s="663">
        <v>0.49</v>
      </c>
      <c r="D170" s="661">
        <v>0.0</v>
      </c>
    </row>
    <row r="171">
      <c r="A171" s="658" t="s">
        <v>734</v>
      </c>
      <c r="B171" s="659" t="s">
        <v>199</v>
      </c>
      <c r="C171" s="663">
        <v>0.774</v>
      </c>
      <c r="D171" s="661">
        <v>0.833</v>
      </c>
    </row>
    <row r="172">
      <c r="A172" s="658" t="s">
        <v>734</v>
      </c>
      <c r="B172" s="659" t="s">
        <v>164</v>
      </c>
      <c r="C172" s="663">
        <v>0.76</v>
      </c>
      <c r="D172" s="661">
        <v>0.0</v>
      </c>
    </row>
    <row r="173">
      <c r="A173" s="658" t="s">
        <v>734</v>
      </c>
      <c r="B173" s="659" t="s">
        <v>358</v>
      </c>
      <c r="C173" s="663">
        <v>0.59</v>
      </c>
      <c r="D173" s="661">
        <v>0.333</v>
      </c>
    </row>
    <row r="174">
      <c r="A174" s="658" t="s">
        <v>734</v>
      </c>
      <c r="B174" s="659" t="s">
        <v>97</v>
      </c>
      <c r="C174" s="663">
        <v>0.72</v>
      </c>
      <c r="D174" s="661">
        <v>0.333</v>
      </c>
    </row>
    <row r="175">
      <c r="A175" s="658" t="s">
        <v>734</v>
      </c>
      <c r="B175" s="662" t="s">
        <v>63</v>
      </c>
      <c r="C175" s="663">
        <v>0.75</v>
      </c>
      <c r="D175" s="661">
        <v>0.0</v>
      </c>
    </row>
    <row r="176">
      <c r="A176" s="658" t="s">
        <v>734</v>
      </c>
      <c r="B176" s="662" t="s">
        <v>362</v>
      </c>
      <c r="C176" s="663">
        <v>0.73</v>
      </c>
      <c r="D176" s="661">
        <v>0.0</v>
      </c>
    </row>
    <row r="177">
      <c r="A177" s="658" t="s">
        <v>734</v>
      </c>
      <c r="B177" s="662" t="s">
        <v>366</v>
      </c>
      <c r="C177" s="663">
        <v>0.74</v>
      </c>
      <c r="D177" s="661">
        <v>0.0</v>
      </c>
    </row>
    <row r="178">
      <c r="A178" s="658" t="s">
        <v>734</v>
      </c>
      <c r="B178" s="662" t="s">
        <v>1058</v>
      </c>
      <c r="C178" s="665">
        <v>0.65</v>
      </c>
      <c r="D178" s="661">
        <v>0.0</v>
      </c>
    </row>
    <row r="179">
      <c r="A179" s="658" t="s">
        <v>734</v>
      </c>
      <c r="B179" s="662" t="s">
        <v>454</v>
      </c>
      <c r="C179" s="665">
        <v>0.55</v>
      </c>
      <c r="D179" s="661">
        <v>0.333</v>
      </c>
    </row>
    <row r="180">
      <c r="A180" s="658" t="s">
        <v>734</v>
      </c>
      <c r="B180" s="662" t="s">
        <v>1066</v>
      </c>
      <c r="C180" s="665">
        <v>0.72</v>
      </c>
      <c r="D180" s="661">
        <v>0.333</v>
      </c>
    </row>
    <row r="181">
      <c r="A181" s="658" t="s">
        <v>734</v>
      </c>
      <c r="B181" s="662" t="s">
        <v>117</v>
      </c>
      <c r="C181" s="665">
        <v>0.59</v>
      </c>
      <c r="D181" s="661">
        <v>0.333</v>
      </c>
    </row>
    <row r="182">
      <c r="A182" s="664" t="s">
        <v>785</v>
      </c>
      <c r="B182" s="659" t="s">
        <v>1080</v>
      </c>
      <c r="C182" s="663">
        <v>0.48</v>
      </c>
      <c r="D182" s="661">
        <v>0.0</v>
      </c>
    </row>
    <row r="183">
      <c r="A183" s="664" t="s">
        <v>785</v>
      </c>
      <c r="B183" s="659" t="s">
        <v>285</v>
      </c>
      <c r="C183" s="665">
        <v>0.44</v>
      </c>
      <c r="D183" s="661">
        <v>0.0</v>
      </c>
    </row>
    <row r="184">
      <c r="A184" s="664" t="s">
        <v>785</v>
      </c>
      <c r="B184" s="662" t="s">
        <v>762</v>
      </c>
      <c r="C184" s="663">
        <v>0.63</v>
      </c>
      <c r="D184" s="661">
        <v>0.0</v>
      </c>
    </row>
    <row r="185">
      <c r="A185" s="664" t="s">
        <v>785</v>
      </c>
      <c r="B185" s="662" t="s">
        <v>256</v>
      </c>
      <c r="C185" s="663">
        <v>0.76</v>
      </c>
      <c r="D185" s="661">
        <v>0.333</v>
      </c>
    </row>
    <row r="186">
      <c r="A186" s="664" t="s">
        <v>785</v>
      </c>
      <c r="B186" s="662" t="s">
        <v>1117</v>
      </c>
      <c r="C186" s="663">
        <v>0.55</v>
      </c>
      <c r="D186" s="661">
        <v>0.0</v>
      </c>
    </row>
    <row r="187">
      <c r="A187" s="664" t="s">
        <v>785</v>
      </c>
      <c r="B187" s="662" t="s">
        <v>305</v>
      </c>
      <c r="C187" s="663">
        <v>0.67</v>
      </c>
      <c r="D187" s="661">
        <v>0.0</v>
      </c>
    </row>
    <row r="188">
      <c r="A188" s="664" t="s">
        <v>785</v>
      </c>
      <c r="B188" s="662" t="s">
        <v>362</v>
      </c>
      <c r="C188" s="663">
        <v>0.7</v>
      </c>
      <c r="D188" s="661">
        <v>0.0</v>
      </c>
    </row>
    <row r="189">
      <c r="A189" s="664" t="s">
        <v>785</v>
      </c>
      <c r="B189" s="662" t="s">
        <v>1136</v>
      </c>
      <c r="C189" s="663">
        <v>0.66</v>
      </c>
      <c r="D189" s="661">
        <v>0.0</v>
      </c>
    </row>
    <row r="190">
      <c r="A190" s="664" t="s">
        <v>785</v>
      </c>
      <c r="B190" s="662" t="s">
        <v>618</v>
      </c>
      <c r="C190" s="663">
        <v>0.61</v>
      </c>
      <c r="D190" s="661">
        <v>0.0</v>
      </c>
    </row>
    <row r="191">
      <c r="A191" s="664" t="s">
        <v>785</v>
      </c>
      <c r="B191" s="662" t="s">
        <v>796</v>
      </c>
      <c r="C191" s="663">
        <v>0.69</v>
      </c>
      <c r="D191" s="661">
        <v>0.0</v>
      </c>
    </row>
    <row r="192">
      <c r="A192" s="658" t="s">
        <v>806</v>
      </c>
      <c r="B192" s="662" t="s">
        <v>337</v>
      </c>
      <c r="C192" s="663">
        <v>0.73</v>
      </c>
      <c r="D192" s="661">
        <v>0.167</v>
      </c>
    </row>
    <row r="193">
      <c r="A193" s="658" t="s">
        <v>806</v>
      </c>
      <c r="B193" s="662" t="s">
        <v>304</v>
      </c>
      <c r="C193" s="663">
        <v>0.76</v>
      </c>
      <c r="D193" s="661">
        <v>0.0</v>
      </c>
    </row>
    <row r="194">
      <c r="A194" s="658" t="s">
        <v>806</v>
      </c>
      <c r="B194" s="662" t="s">
        <v>358</v>
      </c>
      <c r="C194" s="663">
        <v>0.46</v>
      </c>
      <c r="D194" s="661">
        <v>0.0</v>
      </c>
    </row>
    <row r="195">
      <c r="A195" s="658" t="s">
        <v>806</v>
      </c>
      <c r="B195" s="662" t="s">
        <v>484</v>
      </c>
      <c r="C195" s="663">
        <v>0.31</v>
      </c>
      <c r="D195" s="667">
        <v>0.167</v>
      </c>
    </row>
    <row r="196">
      <c r="A196" s="658" t="s">
        <v>806</v>
      </c>
      <c r="B196" s="662" t="s">
        <v>164</v>
      </c>
      <c r="C196" s="663">
        <v>0.74</v>
      </c>
      <c r="D196" s="667">
        <v>0.0</v>
      </c>
    </row>
    <row r="197">
      <c r="A197" s="658" t="s">
        <v>806</v>
      </c>
      <c r="B197" s="662" t="s">
        <v>1182</v>
      </c>
      <c r="C197" s="663">
        <v>0.6</v>
      </c>
      <c r="D197" s="661">
        <v>0.0</v>
      </c>
    </row>
    <row r="198">
      <c r="A198" s="658" t="s">
        <v>806</v>
      </c>
      <c r="B198" s="662" t="s">
        <v>1184</v>
      </c>
      <c r="C198" s="663">
        <v>0.68</v>
      </c>
      <c r="D198" s="661">
        <v>0.0</v>
      </c>
    </row>
    <row r="199">
      <c r="A199" s="658" t="s">
        <v>806</v>
      </c>
      <c r="B199" s="662" t="s">
        <v>303</v>
      </c>
      <c r="C199" s="663">
        <v>0.38</v>
      </c>
      <c r="D199" s="661">
        <v>0.333</v>
      </c>
    </row>
    <row r="200">
      <c r="A200" s="664" t="s">
        <v>839</v>
      </c>
      <c r="B200" s="659" t="s">
        <v>506</v>
      </c>
      <c r="C200" s="663">
        <v>0.5</v>
      </c>
      <c r="D200" s="661">
        <v>0.167</v>
      </c>
    </row>
    <row r="201">
      <c r="A201" s="664" t="s">
        <v>839</v>
      </c>
      <c r="B201" s="659" t="s">
        <v>337</v>
      </c>
      <c r="C201" s="663">
        <v>0.77</v>
      </c>
      <c r="D201" s="661">
        <v>0.333</v>
      </c>
    </row>
    <row r="202">
      <c r="A202" s="664" t="s">
        <v>839</v>
      </c>
      <c r="B202" s="662" t="s">
        <v>452</v>
      </c>
      <c r="C202" s="663">
        <v>0.72</v>
      </c>
      <c r="D202" s="661">
        <v>0.167</v>
      </c>
    </row>
    <row r="203">
      <c r="A203" s="664" t="s">
        <v>839</v>
      </c>
      <c r="B203" s="662" t="s">
        <v>117</v>
      </c>
      <c r="C203" s="663">
        <v>0.67</v>
      </c>
      <c r="D203" s="661">
        <v>0.333</v>
      </c>
    </row>
    <row r="204">
      <c r="A204" s="664" t="s">
        <v>839</v>
      </c>
      <c r="B204" s="662" t="s">
        <v>290</v>
      </c>
      <c r="C204" s="663">
        <v>0.74</v>
      </c>
      <c r="D204" s="661">
        <v>0.167</v>
      </c>
    </row>
    <row r="205">
      <c r="A205" s="664" t="s">
        <v>839</v>
      </c>
      <c r="B205" s="662" t="s">
        <v>372</v>
      </c>
      <c r="C205" s="663">
        <v>0.75</v>
      </c>
      <c r="D205" s="667">
        <v>0.167</v>
      </c>
    </row>
    <row r="206">
      <c r="A206" s="664" t="s">
        <v>839</v>
      </c>
      <c r="B206" s="662" t="s">
        <v>333</v>
      </c>
      <c r="C206" s="663">
        <v>0.71</v>
      </c>
      <c r="D206" s="661">
        <v>0.0</v>
      </c>
    </row>
    <row r="207">
      <c r="A207" s="664" t="s">
        <v>839</v>
      </c>
      <c r="B207" s="662" t="s">
        <v>1182</v>
      </c>
      <c r="C207" s="663">
        <v>0.59</v>
      </c>
      <c r="D207" s="661">
        <v>0.0</v>
      </c>
    </row>
    <row r="208">
      <c r="A208" s="664" t="s">
        <v>839</v>
      </c>
      <c r="B208" s="662" t="s">
        <v>306</v>
      </c>
      <c r="C208" s="663">
        <v>0.71</v>
      </c>
      <c r="D208" s="661">
        <v>0.0</v>
      </c>
    </row>
    <row r="209">
      <c r="A209" s="658" t="s">
        <v>856</v>
      </c>
      <c r="B209" s="659" t="s">
        <v>305</v>
      </c>
      <c r="C209" s="663">
        <v>0.7</v>
      </c>
      <c r="D209" s="661">
        <v>0.667</v>
      </c>
    </row>
    <row r="210">
      <c r="A210" s="658" t="s">
        <v>856</v>
      </c>
      <c r="B210" s="662" t="s">
        <v>106</v>
      </c>
      <c r="C210" s="663">
        <v>0.71</v>
      </c>
      <c r="D210" s="661">
        <v>0.333</v>
      </c>
    </row>
    <row r="211">
      <c r="A211" s="658" t="s">
        <v>856</v>
      </c>
      <c r="B211" s="662" t="s">
        <v>290</v>
      </c>
      <c r="C211" s="663">
        <v>0.72</v>
      </c>
      <c r="D211" s="661">
        <v>0.0</v>
      </c>
    </row>
    <row r="212">
      <c r="A212" s="658" t="s">
        <v>856</v>
      </c>
      <c r="B212" s="662" t="s">
        <v>484</v>
      </c>
      <c r="C212" s="663">
        <v>0.34</v>
      </c>
      <c r="D212" s="661">
        <v>0.0</v>
      </c>
    </row>
    <row r="213">
      <c r="A213" s="658" t="s">
        <v>856</v>
      </c>
      <c r="B213" s="662" t="s">
        <v>1206</v>
      </c>
      <c r="C213" s="663">
        <v>0.4</v>
      </c>
      <c r="D213" s="661">
        <v>0.0</v>
      </c>
    </row>
    <row r="214">
      <c r="A214" s="658" t="s">
        <v>856</v>
      </c>
      <c r="B214" s="662" t="s">
        <v>762</v>
      </c>
      <c r="C214" s="663">
        <v>0.59</v>
      </c>
      <c r="D214" s="661">
        <v>0.0</v>
      </c>
    </row>
    <row r="215">
      <c r="A215" s="664" t="s">
        <v>1639</v>
      </c>
      <c r="B215" s="662" t="s">
        <v>304</v>
      </c>
      <c r="C215" s="663">
        <v>0.75</v>
      </c>
      <c r="D215" s="661">
        <v>0.5</v>
      </c>
    </row>
    <row r="216">
      <c r="A216" s="664" t="s">
        <v>1639</v>
      </c>
      <c r="B216" s="662" t="s">
        <v>305</v>
      </c>
      <c r="C216" s="663">
        <v>0.66</v>
      </c>
      <c r="D216" s="661">
        <v>0.667</v>
      </c>
    </row>
    <row r="217">
      <c r="A217" s="664" t="s">
        <v>1639</v>
      </c>
      <c r="B217" s="662" t="s">
        <v>778</v>
      </c>
      <c r="C217" s="663">
        <v>0.45</v>
      </c>
      <c r="D217" s="661">
        <v>0.667</v>
      </c>
    </row>
    <row r="218">
      <c r="A218" s="664" t="s">
        <v>1639</v>
      </c>
      <c r="B218" s="662" t="s">
        <v>358</v>
      </c>
      <c r="C218" s="663">
        <v>0.57</v>
      </c>
      <c r="D218" s="661">
        <v>0.5</v>
      </c>
    </row>
    <row r="219">
      <c r="A219" s="664" t="s">
        <v>1639</v>
      </c>
      <c r="B219" s="662" t="s">
        <v>484</v>
      </c>
      <c r="C219" s="663">
        <v>0.28</v>
      </c>
      <c r="D219" s="661">
        <v>0.333</v>
      </c>
    </row>
    <row r="220">
      <c r="A220" s="664" t="s">
        <v>1639</v>
      </c>
      <c r="B220" s="662" t="s">
        <v>366</v>
      </c>
      <c r="C220" s="663">
        <v>0.69</v>
      </c>
      <c r="D220" s="661">
        <v>0.333</v>
      </c>
    </row>
    <row r="221">
      <c r="A221" s="664" t="s">
        <v>1639</v>
      </c>
      <c r="B221" s="662" t="s">
        <v>333</v>
      </c>
      <c r="C221" s="663">
        <v>0.62</v>
      </c>
      <c r="D221" s="661">
        <v>0.333</v>
      </c>
    </row>
    <row r="222">
      <c r="A222" s="664" t="s">
        <v>1639</v>
      </c>
      <c r="B222" s="662" t="s">
        <v>301</v>
      </c>
      <c r="C222" s="660">
        <v>0.53</v>
      </c>
      <c r="D222" s="661">
        <v>0.333</v>
      </c>
    </row>
  </sheetData>
  <drawing r:id="rId1"/>
</worksheet>
</file>