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69CD2114-CA6C-E645-B503-9C926E2C04C9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H25" i="1"/>
  <c r="E26" i="1"/>
  <c r="B26" i="1"/>
  <c r="C26" i="1"/>
  <c r="D26" i="1"/>
  <c r="I19" i="1"/>
  <c r="G26" i="1"/>
  <c r="F26" i="1"/>
  <c r="H26" i="1" l="1"/>
  <c r="I23" i="1" s="1"/>
  <c r="I22" i="1" l="1"/>
  <c r="I2" i="1"/>
  <c r="I17" i="1"/>
  <c r="I14" i="1"/>
  <c r="I15" i="1"/>
  <c r="I8" i="1"/>
  <c r="I4" i="1"/>
  <c r="I24" i="1"/>
  <c r="I20" i="1"/>
  <c r="I21" i="1"/>
  <c r="I6" i="1"/>
  <c r="I13" i="1"/>
  <c r="I5" i="1"/>
  <c r="I16" i="1"/>
  <c r="I3" i="1"/>
  <c r="I25" i="1"/>
  <c r="I11" i="1"/>
  <c r="I10" i="1"/>
  <c r="I12" i="1"/>
  <c r="I18" i="1"/>
  <c r="I9" i="1"/>
  <c r="I7" i="1"/>
  <c r="J9" i="1" l="1"/>
  <c r="K9" i="1" s="1"/>
  <c r="J19" i="1"/>
  <c r="K19" i="1" s="1"/>
  <c r="J3" i="1"/>
  <c r="K3" i="1" s="1"/>
  <c r="J10" i="1"/>
  <c r="K10" i="1" s="1"/>
  <c r="J20" i="1"/>
  <c r="K20" i="1" s="1"/>
  <c r="J23" i="1"/>
  <c r="K23" i="1" s="1"/>
  <c r="J11" i="1"/>
  <c r="K11" i="1" s="1"/>
  <c r="J21" i="1"/>
  <c r="K21" i="1" s="1"/>
  <c r="J12" i="1"/>
  <c r="K12" i="1" s="1"/>
  <c r="J22" i="1"/>
  <c r="K22" i="1" s="1"/>
  <c r="J13" i="1"/>
  <c r="K13" i="1" s="1"/>
  <c r="J4" i="1"/>
  <c r="K4" i="1" s="1"/>
  <c r="J14" i="1"/>
  <c r="K14" i="1" s="1"/>
  <c r="J24" i="1"/>
  <c r="K24" i="1" s="1"/>
  <c r="J5" i="1"/>
  <c r="K5" i="1" s="1"/>
  <c r="J15" i="1"/>
  <c r="K15" i="1" s="1"/>
  <c r="J25" i="1"/>
  <c r="K25" i="1" s="1"/>
  <c r="J7" i="1"/>
  <c r="K7" i="1" s="1"/>
  <c r="J17" i="1"/>
  <c r="K17" i="1" s="1"/>
  <c r="J18" i="1"/>
  <c r="K18" i="1" s="1"/>
  <c r="J6" i="1"/>
  <c r="K6" i="1" s="1"/>
  <c r="J16" i="1"/>
  <c r="K16" i="1" s="1"/>
  <c r="J2" i="1"/>
  <c r="K2" i="1" s="1"/>
  <c r="J8" i="1"/>
  <c r="K8" i="1" s="1"/>
  <c r="I26" i="1"/>
  <c r="L5" i="1" l="1"/>
  <c r="M5" i="1" s="1"/>
  <c r="L14" i="1"/>
  <c r="M14" i="1" s="1"/>
  <c r="L8" i="1"/>
  <c r="M8" i="1" s="1"/>
  <c r="L21" i="1"/>
  <c r="M21" i="1" s="1"/>
  <c r="L10" i="1"/>
  <c r="M10" i="1" s="1"/>
  <c r="L12" i="1"/>
  <c r="M12" i="1" s="1"/>
  <c r="L3" i="1"/>
  <c r="L19" i="1"/>
  <c r="M19" i="1" s="1"/>
  <c r="J26" i="1"/>
  <c r="L23" i="1"/>
  <c r="L16" i="1"/>
  <c r="M16" i="1" s="1"/>
  <c r="L18" i="1"/>
  <c r="M18" i="1" s="1"/>
  <c r="L6" i="1"/>
  <c r="M6" i="1" s="1"/>
  <c r="L11" i="1"/>
  <c r="M11" i="1" s="1"/>
  <c r="L22" i="1"/>
  <c r="L17" i="1"/>
  <c r="M17" i="1" s="1"/>
  <c r="L24" i="1"/>
  <c r="L2" i="1"/>
  <c r="L13" i="1"/>
  <c r="M13" i="1" s="1"/>
  <c r="L25" i="1"/>
  <c r="L9" i="1"/>
  <c r="M9" i="1" s="1"/>
  <c r="L20" i="1"/>
  <c r="M20" i="1" s="1"/>
  <c r="L15" i="1"/>
  <c r="M15" i="1" s="1"/>
  <c r="L4" i="1"/>
  <c r="M4" i="1" s="1"/>
  <c r="M2" i="1" l="1"/>
  <c r="K26" i="1"/>
  <c r="M23" i="1"/>
  <c r="M22" i="1"/>
  <c r="M24" i="1"/>
  <c r="M25" i="1"/>
  <c r="M3" i="1"/>
  <c r="L7" i="1"/>
  <c r="M7" i="1" s="1"/>
  <c r="L26" i="1" l="1"/>
  <c r="M26" i="1" l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<sst xmlns="http://schemas.openxmlformats.org/spreadsheetml/2006/main" count="38" uniqueCount="38">
  <si>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</si>
  <si>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</si>
  <si>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</si>
  <si>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</si>
  <si>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</si>
  <si>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</si>
  <si>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</si>
  <si>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</si>
  <si>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</si>
  <si>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</si>
  <si>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</si>
  <si>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</si>
  <si>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</si>
  <si>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</si>
  <si>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</si>
  <si>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</si>
  <si>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</si>
  <si>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</si>
  <si>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</si>
  <si>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</si>
  <si>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</si>
  <si>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</si>
  <si>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</si>
  <si>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</si>
  <si>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</si>
  <si>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</si>
  <si>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</si>
  <si>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</si>
  <si>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</si>
  <si>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</si>
  <si>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</si>
  <si>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</si>
  <si>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</si>
  <si>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</si>
  <si>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Week 2</t>
    <phoneticPr fontId="1" type="noConversion"/>
  </si>
  <si>
    <t>Week 7</t>
    <phoneticPr fontId="1" type="noConversion"/>
  </si>
  <si>
    <t>Week 13</t>
    <phoneticPr fontId="1" type="noConversion"/>
  </si>
  <si>
    <t>Week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</si>
</sst>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/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1</v>
      </c>
      <c r="G1" s="1" t="s">
        <v>2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3</v>
      </c>
      <c r="M1" s="1" t="s">
        <v>12</v>
      </c>
      <c r="N1" s="3"/>
      <c r="O1" s="3"/>
    </row>
    <row r="2" spans="1:15">
      <c r="A2" s="1" t="s">
        <v>29</v>
      </c>
      <c r="B2" s="1">
        <v>100</v>
      </c>
      <c r="C2" s="1">
        <v>100</v>
      </c>
      <c r="D2" s="1">
        <v>100</v>
      </c>
      <c r="E2" s="1">
        <v>100</v>
      </c>
      <c r="F2" s="1">
        <v>78</v>
      </c>
      <c r="G2" s="1">
        <v>72</v>
      </c>
      <c r="H2" s="1">
        <f xml:space="preserve"> ROUND((B2 * 0.05 + C2 * 0.05 + D2 * 0.05 + E2*0.05 + F2 * 0.4 + G2 * 0.4), 2)</f>
        <v>80</v>
      </c>
      <c r="I2" s="1">
        <f t="shared" ref="I2:I18" si="0">H2 + (76.49 - $H$26)</f>
        <v>100.63999999999999</v>
      </c>
      <c r="J2" s="1">
        <f t="shared" ref="J2:J25" si="1">IF(MAX($I$2:$I$25) &lt; 99.4, I2 + (99.4 - MAX($I$2:$I$25)), I2)</f>
        <v>100.63999999999999</v>
      </c>
      <c r="K2" s="1">
        <f>IF(AND(OR(F2=100,G2=100),J2&gt;99.4),100,IF(AND(F2&lt;100,G2&lt;100,J2&gt;99.4),99.4,IF(AND(J2&gt;=54.5,J2&lt;=59.4),60,IF(OR(F2=0,G2=0),0,J2))))</f>
        <v>99.4</v>
      </c>
      <c r="L2" s="1">
        <f t="shared" ref="L2:L25" si="2">ROUND(K2,0)</f>
        <v>99</v>
      </c>
      <c r="M2" s="1" t="str">
        <f t="shared" ref="M2:M25" si="3">IF(L2&gt;=90, "A+", IF(L2&gt;=86, "A", IF(L2&gt;=80, "A-", IF(L2&gt;=77, "B+", IF(L2&gt;=73, "B", IF(L2&gt;=70, "B-", IF(L2&gt;=67, "C+", IF(L2&gt;=63, "C", IF(L2&gt;=60, "C-", "F")))))))))</f>
        <v>A+</v>
      </c>
      <c r="O2" s="2"/>
    </row>
    <row r="3" spans="1:15">
      <c r="A3" s="1" t="s">
        <v>7</v>
      </c>
      <c r="B3" s="1">
        <v>100</v>
      </c>
      <c r="C3" s="1">
        <v>100</v>
      </c>
      <c r="D3" s="1">
        <v>100</v>
      </c>
      <c r="E3" s="1">
        <v>100</v>
      </c>
      <c r="F3" s="1">
        <v>74</v>
      </c>
      <c r="G3" s="1">
        <v>72</v>
      </c>
      <c r="H3" s="1">
        <f t="shared" ref="H3:H24" si="4" xml:space="preserve"> ROUND((B3 * 0.05 + C3 * 0.05 + D3 * 0.05 + E3*0.05 + F3 * 0.4 + G3 * 0.4), 2)</f>
        <v>78.400000000000006</v>
      </c>
      <c r="I3" s="1">
        <f t="shared" si="0"/>
        <v>99.039999999999992</v>
      </c>
      <c r="J3" s="1">
        <f t="shared" si="1"/>
        <v>99.039999999999992</v>
      </c>
      <c r="K3" s="1">
        <f t="shared" ref="K3:K25" si="5">IF(AND(OR(F3=100,G3=100),J3&gt;99.4),100,IF(AND(F3&lt;100,G3&lt;100,J3&gt;99.4),99.4,IF(AND(J3&gt;=54.5,J3&lt;=59.4),60,IF(OR(F3=0,G3=0),0,J3))))</f>
        <v>99.039999999999992</v>
      </c>
      <c r="L3" s="1">
        <f t="shared" si="2"/>
        <v>99</v>
      </c>
      <c r="M3" s="1" t="str">
        <f t="shared" si="3"/>
        <v>A+</v>
      </c>
      <c r="O3" s="2"/>
    </row>
    <row r="4" spans="1:15">
      <c r="A4" s="1" t="s">
        <v>4</v>
      </c>
      <c r="B4" s="1">
        <v>100</v>
      </c>
      <c r="C4" s="1">
        <v>100</v>
      </c>
      <c r="D4" s="1">
        <v>100</v>
      </c>
      <c r="E4" s="1">
        <v>100</v>
      </c>
      <c r="F4" s="1">
        <v>54</v>
      </c>
      <c r="G4" s="1">
        <v>87</v>
      </c>
      <c r="H4" s="1">
        <f t="shared" si="4"/>
        <v>76.400000000000006</v>
      </c>
      <c r="I4" s="1">
        <f t="shared" si="0"/>
        <v>97.039999999999992</v>
      </c>
      <c r="J4" s="1">
        <f t="shared" si="1"/>
        <v>97.039999999999992</v>
      </c>
      <c r="K4" s="1">
        <f t="shared" si="5"/>
        <v>97.039999999999992</v>
      </c>
      <c r="L4" s="1">
        <f t="shared" si="2"/>
        <v>97</v>
      </c>
      <c r="M4" s="1" t="str">
        <f t="shared" si="3"/>
        <v>A+</v>
      </c>
      <c r="O4" s="2"/>
    </row>
    <row r="5" spans="1:15">
      <c r="A5" s="1" t="s">
        <v>22</v>
      </c>
      <c r="B5" s="1">
        <v>100</v>
      </c>
      <c r="C5" s="1">
        <v>100</v>
      </c>
      <c r="D5" s="1">
        <v>100</v>
      </c>
      <c r="E5" s="1">
        <v>100</v>
      </c>
      <c r="F5" s="1">
        <v>65</v>
      </c>
      <c r="G5" s="1">
        <v>72</v>
      </c>
      <c r="H5" s="1">
        <f t="shared" si="4"/>
        <v>74.8</v>
      </c>
      <c r="I5" s="1">
        <f t="shared" si="0"/>
        <v>95.44</v>
      </c>
      <c r="J5" s="1">
        <f t="shared" si="1"/>
        <v>95.44</v>
      </c>
      <c r="K5" s="1">
        <f t="shared" si="5"/>
        <v>95.44</v>
      </c>
      <c r="L5" s="1">
        <f t="shared" si="2"/>
        <v>95</v>
      </c>
      <c r="M5" s="1" t="str">
        <f t="shared" si="3"/>
        <v>A+</v>
      </c>
      <c r="O5" s="2"/>
    </row>
    <row r="6" spans="1:15">
      <c r="A6" s="1" t="s">
        <v>6</v>
      </c>
      <c r="B6" s="1">
        <v>100</v>
      </c>
      <c r="C6" s="1">
        <v>100</v>
      </c>
      <c r="D6" s="1">
        <v>100</v>
      </c>
      <c r="E6" s="1">
        <v>100</v>
      </c>
      <c r="F6" s="1">
        <v>62</v>
      </c>
      <c r="G6" s="1">
        <v>67</v>
      </c>
      <c r="H6" s="1">
        <f t="shared" si="4"/>
        <v>71.599999999999994</v>
      </c>
      <c r="I6" s="1">
        <f t="shared" si="0"/>
        <v>92.239999999999981</v>
      </c>
      <c r="J6" s="1">
        <f t="shared" si="1"/>
        <v>92.239999999999981</v>
      </c>
      <c r="K6" s="1">
        <f t="shared" si="5"/>
        <v>92.239999999999981</v>
      </c>
      <c r="L6" s="1">
        <f t="shared" si="2"/>
        <v>92</v>
      </c>
      <c r="M6" s="1" t="str">
        <f t="shared" si="3"/>
        <v>A+</v>
      </c>
      <c r="O6" s="2"/>
    </row>
    <row r="7" spans="1:15">
      <c r="A7" s="1" t="s">
        <v>8</v>
      </c>
      <c r="B7" s="1">
        <v>100</v>
      </c>
      <c r="C7" s="1">
        <v>100</v>
      </c>
      <c r="D7" s="1">
        <v>100</v>
      </c>
      <c r="E7" s="1">
        <v>100</v>
      </c>
      <c r="F7" s="1">
        <v>53</v>
      </c>
      <c r="G7" s="1">
        <v>72</v>
      </c>
      <c r="H7" s="1">
        <f t="shared" si="4"/>
        <v>70</v>
      </c>
      <c r="I7" s="1">
        <f t="shared" si="0"/>
        <v>90.639999999999986</v>
      </c>
      <c r="J7" s="1">
        <f t="shared" si="1"/>
        <v>90.639999999999986</v>
      </c>
      <c r="K7" s="1">
        <f t="shared" si="5"/>
        <v>90.639999999999986</v>
      </c>
      <c r="L7" s="1">
        <f t="shared" si="2"/>
        <v>91</v>
      </c>
      <c r="M7" s="1" t="str">
        <f t="shared" si="3"/>
        <v>A+</v>
      </c>
      <c r="O7" s="2"/>
    </row>
    <row r="8" spans="1:15">
      <c r="A8" s="1" t="s">
        <v>24</v>
      </c>
      <c r="B8" s="1">
        <v>0</v>
      </c>
      <c r="C8" s="1">
        <v>100</v>
      </c>
      <c r="D8" s="1">
        <v>100</v>
      </c>
      <c r="E8" s="1">
        <v>100</v>
      </c>
      <c r="F8" s="1">
        <v>64</v>
      </c>
      <c r="G8" s="1">
        <v>67</v>
      </c>
      <c r="H8" s="1">
        <f t="shared" si="4"/>
        <v>67.400000000000006</v>
      </c>
      <c r="I8" s="1">
        <f t="shared" si="0"/>
        <v>88.039999999999992</v>
      </c>
      <c r="J8" s="1">
        <f t="shared" si="1"/>
        <v>88.039999999999992</v>
      </c>
      <c r="K8" s="1">
        <f t="shared" si="5"/>
        <v>88.039999999999992</v>
      </c>
      <c r="L8" s="1">
        <f t="shared" si="2"/>
        <v>88</v>
      </c>
      <c r="M8" s="1" t="str">
        <f t="shared" si="3"/>
        <v>A</v>
      </c>
    </row>
    <row r="9" spans="1:15">
      <c r="A9" s="1" t="s">
        <v>23</v>
      </c>
      <c r="B9" s="1">
        <v>100</v>
      </c>
      <c r="C9" s="1">
        <v>100</v>
      </c>
      <c r="D9" s="1">
        <v>100</v>
      </c>
      <c r="E9" s="1">
        <v>100</v>
      </c>
      <c r="F9" s="1">
        <v>43</v>
      </c>
      <c r="G9" s="1">
        <v>56</v>
      </c>
      <c r="H9" s="1">
        <f t="shared" si="4"/>
        <v>59.6</v>
      </c>
      <c r="I9" s="1">
        <f t="shared" si="0"/>
        <v>80.239999999999995</v>
      </c>
      <c r="J9" s="1">
        <f t="shared" si="1"/>
        <v>80.239999999999995</v>
      </c>
      <c r="K9" s="1">
        <f t="shared" si="5"/>
        <v>80.239999999999995</v>
      </c>
      <c r="L9" s="1">
        <f t="shared" si="2"/>
        <v>80</v>
      </c>
      <c r="M9" s="1" t="str">
        <f t="shared" si="3"/>
        <v>A-</v>
      </c>
      <c r="N9" s="3"/>
      <c r="O9" s="3"/>
    </row>
    <row r="10" spans="1:15">
      <c r="A10" s="1" t="s">
        <v>18</v>
      </c>
      <c r="B10" s="1">
        <v>100</v>
      </c>
      <c r="C10" s="1">
        <v>100</v>
      </c>
      <c r="D10" s="1">
        <v>100</v>
      </c>
      <c r="E10" s="1">
        <v>100</v>
      </c>
      <c r="F10" s="1">
        <v>42</v>
      </c>
      <c r="G10" s="1">
        <v>56</v>
      </c>
      <c r="H10" s="1">
        <f t="shared" si="4"/>
        <v>59.2</v>
      </c>
      <c r="I10" s="1">
        <f t="shared" si="0"/>
        <v>79.84</v>
      </c>
      <c r="J10" s="1">
        <f t="shared" si="1"/>
        <v>79.84</v>
      </c>
      <c r="K10" s="1">
        <f t="shared" si="5"/>
        <v>79.84</v>
      </c>
      <c r="L10" s="1">
        <f t="shared" si="2"/>
        <v>80</v>
      </c>
      <c r="M10" s="1" t="str">
        <f t="shared" si="3"/>
        <v>A-</v>
      </c>
      <c r="O10" s="2"/>
    </row>
    <row r="11" spans="1:15">
      <c r="A11" s="1" t="s">
        <v>30</v>
      </c>
      <c r="B11" s="1">
        <v>100</v>
      </c>
      <c r="C11" s="1">
        <v>100</v>
      </c>
      <c r="D11" s="1">
        <v>100</v>
      </c>
      <c r="E11" s="1">
        <v>100</v>
      </c>
      <c r="F11" s="1">
        <v>46</v>
      </c>
      <c r="G11" s="1">
        <v>52</v>
      </c>
      <c r="H11" s="1">
        <f t="shared" si="4"/>
        <v>59.2</v>
      </c>
      <c r="I11" s="1">
        <f t="shared" si="0"/>
        <v>79.84</v>
      </c>
      <c r="J11" s="1">
        <f t="shared" si="1"/>
        <v>79.84</v>
      </c>
      <c r="K11" s="1">
        <f t="shared" si="5"/>
        <v>79.84</v>
      </c>
      <c r="L11" s="1">
        <f t="shared" si="2"/>
        <v>80</v>
      </c>
      <c r="M11" s="1" t="str">
        <f t="shared" si="3"/>
        <v>A-</v>
      </c>
      <c r="O11" s="2"/>
    </row>
    <row r="12" spans="1:15">
      <c r="A12" s="1" t="s">
        <v>25</v>
      </c>
      <c r="B12" s="1">
        <v>100</v>
      </c>
      <c r="C12" s="1">
        <v>100</v>
      </c>
      <c r="D12" s="1">
        <v>100</v>
      </c>
      <c r="E12" s="1">
        <v>100</v>
      </c>
      <c r="F12" s="1">
        <v>43</v>
      </c>
      <c r="G12" s="1">
        <v>47</v>
      </c>
      <c r="H12" s="1">
        <f t="shared" si="4"/>
        <v>56</v>
      </c>
      <c r="I12" s="1">
        <f t="shared" si="0"/>
        <v>76.639999999999986</v>
      </c>
      <c r="J12" s="1">
        <f t="shared" si="1"/>
        <v>76.639999999999986</v>
      </c>
      <c r="K12" s="1">
        <f t="shared" si="5"/>
        <v>76.639999999999986</v>
      </c>
      <c r="L12" s="1">
        <f t="shared" si="2"/>
        <v>77</v>
      </c>
      <c r="M12" s="1" t="str">
        <f t="shared" si="3"/>
        <v>B+</v>
      </c>
      <c r="O12" s="2"/>
    </row>
    <row r="13" spans="1:15">
      <c r="A13" s="1" t="s">
        <v>26</v>
      </c>
      <c r="B13" s="1">
        <v>100</v>
      </c>
      <c r="C13" s="1">
        <v>50</v>
      </c>
      <c r="D13" s="1">
        <v>100</v>
      </c>
      <c r="E13" s="1">
        <v>100</v>
      </c>
      <c r="F13" s="1">
        <v>53</v>
      </c>
      <c r="G13" s="1">
        <v>50</v>
      </c>
      <c r="H13" s="1">
        <f t="shared" si="4"/>
        <v>58.7</v>
      </c>
      <c r="I13" s="1">
        <f t="shared" si="0"/>
        <v>79.34</v>
      </c>
      <c r="J13" s="1">
        <f t="shared" si="1"/>
        <v>79.34</v>
      </c>
      <c r="K13" s="1">
        <f t="shared" si="5"/>
        <v>79.34</v>
      </c>
      <c r="L13" s="1">
        <f t="shared" si="2"/>
        <v>79</v>
      </c>
      <c r="M13" s="1" t="str">
        <f t="shared" si="3"/>
        <v>B+</v>
      </c>
      <c r="O13" s="2"/>
    </row>
    <row r="14" spans="1:15">
      <c r="A14" s="1" t="s">
        <v>21</v>
      </c>
      <c r="B14" s="1">
        <v>100</v>
      </c>
      <c r="C14" s="1">
        <v>100</v>
      </c>
      <c r="D14" s="1">
        <v>50</v>
      </c>
      <c r="E14" s="1">
        <v>100</v>
      </c>
      <c r="F14" s="1">
        <v>45</v>
      </c>
      <c r="G14" s="1">
        <v>53</v>
      </c>
      <c r="H14" s="1">
        <f t="shared" si="4"/>
        <v>56.7</v>
      </c>
      <c r="I14" s="1">
        <f t="shared" si="0"/>
        <v>77.34</v>
      </c>
      <c r="J14" s="1">
        <f t="shared" si="1"/>
        <v>77.34</v>
      </c>
      <c r="K14" s="1">
        <f t="shared" si="5"/>
        <v>77.34</v>
      </c>
      <c r="L14" s="1">
        <f t="shared" si="2"/>
        <v>77</v>
      </c>
      <c r="M14" s="1" t="str">
        <f t="shared" si="3"/>
        <v>B+</v>
      </c>
      <c r="O14" s="2"/>
    </row>
    <row r="15" spans="1:15">
      <c r="A15" s="1" t="s">
        <v>5</v>
      </c>
      <c r="B15" s="1">
        <v>100</v>
      </c>
      <c r="C15" s="1">
        <v>0</v>
      </c>
      <c r="D15" s="1">
        <v>100</v>
      </c>
      <c r="E15" s="1">
        <v>100</v>
      </c>
      <c r="F15" s="1">
        <v>55</v>
      </c>
      <c r="G15" s="1">
        <v>53</v>
      </c>
      <c r="H15" s="1">
        <f t="shared" si="4"/>
        <v>58.2</v>
      </c>
      <c r="I15" s="1">
        <f t="shared" si="0"/>
        <v>78.84</v>
      </c>
      <c r="J15" s="1">
        <f t="shared" si="1"/>
        <v>78.84</v>
      </c>
      <c r="K15" s="1">
        <f t="shared" si="5"/>
        <v>78.84</v>
      </c>
      <c r="L15" s="1">
        <f t="shared" si="2"/>
        <v>79</v>
      </c>
      <c r="M15" s="1" t="str">
        <f t="shared" si="3"/>
        <v>B+</v>
      </c>
      <c r="O15" s="2"/>
    </row>
    <row r="16" spans="1:15">
      <c r="A16" s="1" t="s">
        <v>27</v>
      </c>
      <c r="B16" s="1">
        <v>100</v>
      </c>
      <c r="C16" s="1">
        <v>100</v>
      </c>
      <c r="D16" s="1">
        <v>100</v>
      </c>
      <c r="E16" s="1">
        <v>100</v>
      </c>
      <c r="F16" s="1">
        <v>34</v>
      </c>
      <c r="G16" s="1">
        <v>45</v>
      </c>
      <c r="H16" s="1">
        <f t="shared" si="4"/>
        <v>51.6</v>
      </c>
      <c r="I16" s="1">
        <f t="shared" si="0"/>
        <v>72.239999999999995</v>
      </c>
      <c r="J16" s="1">
        <f t="shared" si="1"/>
        <v>72.239999999999995</v>
      </c>
      <c r="K16" s="1">
        <f t="shared" si="5"/>
        <v>72.239999999999995</v>
      </c>
      <c r="L16" s="1">
        <f t="shared" si="2"/>
        <v>72</v>
      </c>
      <c r="M16" s="1" t="str">
        <f t="shared" si="3"/>
        <v>B-</v>
      </c>
      <c r="O16" s="2"/>
    </row>
    <row r="17" spans="1:15">
      <c r="A17" s="1" t="s">
        <v>20</v>
      </c>
      <c r="B17" s="1">
        <v>100</v>
      </c>
      <c r="C17" s="1">
        <v>100</v>
      </c>
      <c r="D17" s="1">
        <v>100</v>
      </c>
      <c r="E17" s="1">
        <v>100</v>
      </c>
      <c r="F17" s="1">
        <v>24</v>
      </c>
      <c r="G17" s="1">
        <v>46</v>
      </c>
      <c r="H17" s="1">
        <f t="shared" si="4"/>
        <v>48</v>
      </c>
      <c r="I17" s="1">
        <f t="shared" si="0"/>
        <v>68.639999999999986</v>
      </c>
      <c r="J17" s="1">
        <f t="shared" si="1"/>
        <v>68.639999999999986</v>
      </c>
      <c r="K17" s="1">
        <f t="shared" si="5"/>
        <v>68.639999999999986</v>
      </c>
      <c r="L17" s="1">
        <f t="shared" si="2"/>
        <v>69</v>
      </c>
      <c r="M17" s="1" t="str">
        <f t="shared" si="3"/>
        <v>C+</v>
      </c>
      <c r="O17" s="2"/>
    </row>
    <row r="18" spans="1:15">
      <c r="A18" s="1" t="s">
        <v>16</v>
      </c>
      <c r="B18" s="1">
        <v>100</v>
      </c>
      <c r="C18" s="1">
        <v>100</v>
      </c>
      <c r="D18" s="1">
        <v>100</v>
      </c>
      <c r="E18" s="1">
        <v>100</v>
      </c>
      <c r="F18" s="1">
        <v>45</v>
      </c>
      <c r="G18" s="1">
        <v>23</v>
      </c>
      <c r="H18" s="1">
        <f t="shared" si="4"/>
        <v>47.2</v>
      </c>
      <c r="I18" s="1">
        <f t="shared" si="0"/>
        <v>67.84</v>
      </c>
      <c r="J18" s="1">
        <f t="shared" si="1"/>
        <v>67.84</v>
      </c>
      <c r="K18" s="1">
        <f t="shared" si="5"/>
        <v>67.84</v>
      </c>
      <c r="L18" s="1">
        <f t="shared" si="2"/>
        <v>68</v>
      </c>
      <c r="M18" s="1" t="str">
        <f t="shared" si="3"/>
        <v>C+</v>
      </c>
      <c r="O18" s="2"/>
    </row>
    <row r="19" spans="1:15">
      <c r="A19" s="4" t="s">
        <v>33</v>
      </c>
      <c r="B19" s="1">
        <v>100</v>
      </c>
      <c r="C19" s="1">
        <v>100</v>
      </c>
      <c r="D19" s="1">
        <v>100</v>
      </c>
      <c r="E19" s="1">
        <v>100</v>
      </c>
      <c r="F19" s="1">
        <v>56</v>
      </c>
      <c r="G19" s="1">
        <v>57</v>
      </c>
      <c r="H19" s="1">
        <f t="shared" si="4"/>
        <v>65.2</v>
      </c>
      <c r="I19" s="1">
        <f>H19</f>
        <v>65.2</v>
      </c>
      <c r="J19" s="1">
        <f t="shared" si="1"/>
        <v>65.2</v>
      </c>
      <c r="K19" s="1">
        <f t="shared" si="5"/>
        <v>65.2</v>
      </c>
      <c r="L19" s="1">
        <f t="shared" si="2"/>
        <v>65</v>
      </c>
      <c r="M19" s="1" t="str">
        <f t="shared" si="3"/>
        <v>C</v>
      </c>
      <c r="O19" s="2"/>
    </row>
    <row r="20" spans="1:15">
      <c r="A20" s="1" t="s">
        <v>17</v>
      </c>
      <c r="B20" s="1">
        <v>100</v>
      </c>
      <c r="C20" s="1">
        <v>100</v>
      </c>
      <c r="D20" s="1">
        <v>0</v>
      </c>
      <c r="E20" s="1">
        <v>100</v>
      </c>
      <c r="F20" s="1">
        <v>34</v>
      </c>
      <c r="G20" s="1">
        <v>57</v>
      </c>
      <c r="H20" s="1">
        <f t="shared" si="4"/>
        <v>51.4</v>
      </c>
      <c r="I20" s="1">
        <f t="shared" ref="I20:I25" si="6">H20 + (76.49 - $H$26)</f>
        <v>72.039999999999992</v>
      </c>
      <c r="J20" s="1">
        <f t="shared" si="1"/>
        <v>72.039999999999992</v>
      </c>
      <c r="K20" s="1">
        <f t="shared" si="5"/>
        <v>72.039999999999992</v>
      </c>
      <c r="L20" s="1">
        <f t="shared" si="2"/>
        <v>72</v>
      </c>
      <c r="M20" s="1" t="str">
        <f t="shared" si="3"/>
        <v>B-</v>
      </c>
    </row>
    <row r="21" spans="1:15">
      <c r="A21" s="1" t="s">
        <v>28</v>
      </c>
      <c r="B21" s="1">
        <v>0</v>
      </c>
      <c r="C21" s="1">
        <v>100</v>
      </c>
      <c r="D21" s="1">
        <v>100</v>
      </c>
      <c r="E21" s="1">
        <v>100</v>
      </c>
      <c r="F21" s="1">
        <v>33</v>
      </c>
      <c r="G21" s="1">
        <v>36</v>
      </c>
      <c r="H21" s="1">
        <f t="shared" si="4"/>
        <v>42.6</v>
      </c>
      <c r="I21" s="1">
        <f t="shared" si="6"/>
        <v>63.239999999999995</v>
      </c>
      <c r="J21" s="1">
        <f t="shared" si="1"/>
        <v>63.239999999999995</v>
      </c>
      <c r="K21" s="1">
        <f t="shared" si="5"/>
        <v>63.239999999999995</v>
      </c>
      <c r="L21" s="1">
        <f t="shared" si="2"/>
        <v>63</v>
      </c>
      <c r="M21" s="1" t="str">
        <f t="shared" si="3"/>
        <v>C</v>
      </c>
    </row>
    <row r="22" spans="1:15">
      <c r="A22" s="1" t="s">
        <v>31</v>
      </c>
      <c r="B22" s="1">
        <v>100</v>
      </c>
      <c r="C22" s="1">
        <v>100</v>
      </c>
      <c r="D22" s="1">
        <v>100</v>
      </c>
      <c r="E22" s="1">
        <v>100</v>
      </c>
      <c r="F22" s="1">
        <v>13</v>
      </c>
      <c r="G22" s="1">
        <v>25</v>
      </c>
      <c r="H22" s="1">
        <f t="shared" si="4"/>
        <v>35.200000000000003</v>
      </c>
      <c r="I22" s="1">
        <f t="shared" si="6"/>
        <v>55.839999999999996</v>
      </c>
      <c r="J22" s="1">
        <f t="shared" si="1"/>
        <v>55.839999999999996</v>
      </c>
      <c r="K22" s="1">
        <f t="shared" si="5"/>
        <v>60</v>
      </c>
      <c r="L22" s="1">
        <f t="shared" si="2"/>
        <v>60</v>
      </c>
      <c r="M22" s="1" t="str">
        <f t="shared" si="3"/>
        <v>C-</v>
      </c>
    </row>
    <row r="23" spans="1:15">
      <c r="A23" s="1" t="s">
        <v>32</v>
      </c>
      <c r="B23" s="1">
        <v>100</v>
      </c>
      <c r="C23" s="1">
        <v>0</v>
      </c>
      <c r="D23" s="1">
        <v>100</v>
      </c>
      <c r="E23" s="1">
        <v>0</v>
      </c>
      <c r="F23" s="1">
        <v>27</v>
      </c>
      <c r="G23" s="1">
        <v>24</v>
      </c>
      <c r="H23" s="1">
        <f t="shared" si="4"/>
        <v>30.4</v>
      </c>
      <c r="I23" s="1">
        <f t="shared" si="6"/>
        <v>51.039999999999992</v>
      </c>
      <c r="J23" s="1">
        <f t="shared" si="1"/>
        <v>51.039999999999992</v>
      </c>
      <c r="K23" s="1">
        <f t="shared" si="5"/>
        <v>51.039999999999992</v>
      </c>
      <c r="L23" s="1">
        <f t="shared" si="2"/>
        <v>51</v>
      </c>
      <c r="M23" s="1" t="str">
        <f t="shared" si="3"/>
        <v>F</v>
      </c>
    </row>
    <row r="24" spans="1:15">
      <c r="A24" s="1" t="s">
        <v>19</v>
      </c>
      <c r="B24" s="1">
        <v>100</v>
      </c>
      <c r="C24" s="1">
        <v>100</v>
      </c>
      <c r="D24" s="1">
        <v>100</v>
      </c>
      <c r="E24" s="1">
        <v>100</v>
      </c>
      <c r="F24" s="1">
        <v>6</v>
      </c>
      <c r="G24" s="1">
        <v>13</v>
      </c>
      <c r="H24" s="1">
        <f t="shared" si="4"/>
        <v>27.6</v>
      </c>
      <c r="I24" s="1">
        <f t="shared" si="6"/>
        <v>48.239999999999995</v>
      </c>
      <c r="J24" s="1">
        <f t="shared" si="1"/>
        <v>48.239999999999995</v>
      </c>
      <c r="K24" s="1">
        <f t="shared" si="5"/>
        <v>48.239999999999995</v>
      </c>
      <c r="L24" s="1">
        <f t="shared" si="2"/>
        <v>48</v>
      </c>
      <c r="M24" s="1" t="str">
        <f t="shared" si="3"/>
        <v>F</v>
      </c>
    </row>
    <row r="25" spans="1:15">
      <c r="A25" s="1" t="s">
        <v>15</v>
      </c>
      <c r="B25" s="1">
        <v>0</v>
      </c>
      <c r="C25" s="1">
        <v>100</v>
      </c>
      <c r="D25" s="1">
        <v>100</v>
      </c>
      <c r="E25" s="1">
        <v>100</v>
      </c>
      <c r="F25" s="1">
        <v>0</v>
      </c>
      <c r="G25" s="1">
        <v>0</v>
      </c>
      <c r="H25" s="1">
        <f t="shared" ref="H25" si="7" xml:space="preserve"> ROUND((B25 * 0.05 + C25 * 0.05 + D25 * 0.05 + E25*0.05 + F25 * 0.35 + G25 * 0.35), 2)</f>
        <v>15</v>
      </c>
      <c r="I25" s="1">
        <f t="shared" si="6"/>
        <v>35.639999999999993</v>
      </c>
      <c r="J25" s="1">
        <f t="shared" si="1"/>
        <v>35.639999999999993</v>
      </c>
      <c r="K25" s="1">
        <f t="shared" si="5"/>
        <v>0</v>
      </c>
      <c r="L25" s="1">
        <f t="shared" si="2"/>
        <v>0</v>
      </c>
      <c r="M25" s="1" t="str">
        <f t="shared" si="3"/>
        <v>F</v>
      </c>
    </row>
    <row r="26" spans="1:15">
      <c r="A26" s="1" t="s">
        <v>13</v>
      </c>
      <c r="B26" s="1">
        <f t="shared" ref="B26:E26" si="8">ROUND(AVERAGE(B2:B25),2)</f>
        <v>87.5</v>
      </c>
      <c r="C26" s="1">
        <f t="shared" si="8"/>
        <v>89.58</v>
      </c>
      <c r="D26" s="1">
        <f t="shared" si="8"/>
        <v>93.75</v>
      </c>
      <c r="E26" s="1">
        <f t="shared" si="8"/>
        <v>95.83</v>
      </c>
      <c r="F26" s="1">
        <f>ROUND(AVERAGE(F2:F25),2)</f>
        <v>43.71</v>
      </c>
      <c r="G26" s="1">
        <f>ROUND(AVERAGE(G2:G25),2)</f>
        <v>50.08</v>
      </c>
      <c r="H26" s="1">
        <f t="shared" ref="H26:K26" si="9">ROUND(AVERAGE(H2:H25),2)</f>
        <v>55.85</v>
      </c>
      <c r="I26" s="1">
        <f t="shared" si="9"/>
        <v>75.63</v>
      </c>
      <c r="J26" s="1">
        <f t="shared" si="9"/>
        <v>75.63</v>
      </c>
      <c r="K26" s="1">
        <f t="shared" si="9"/>
        <v>74.27</v>
      </c>
      <c r="L26" s="1">
        <f>ROUND(AVERAGE(L2:L25),2)</f>
        <v>74.209999999999994</v>
      </c>
      <c r="M26" s="1" t="str">
        <f t="shared" ref="M26" si="10">IF(L26&gt;=90, "A+", IF(L26&gt;=86, "A", IF(L26&gt;=80, "A-", IF(L26&gt;=77, "B+", IF(L26&gt;=73, "B", IF(L26&gt;=70, "B-", IF(L26&gt;=67, "C+", IF(L26&gt;=63, "C", IF(L26&gt;=60, "C-", "F")))))))))</f>
        <v>B</v>
      </c>
    </row>
  </sheetData>
  <sortState xmlns:xlrd2="http://schemas.microsoft.com/office/spreadsheetml/2017/richdata2" ref="A2:L25">
    <sortCondition descending="1" ref="H2:H25"/>
  </sortState>
  <phoneticPr fontId="1" type="noConversion"/>
  <conditionalFormatting sqref="I27:I80">
    <cfRule type="expression" dxfId="2" priority="1">
      <formula>G27&lt;59.5</formula>
    </cfRule>
  </conditionalFormatting>
  <conditionalFormatting sqref="L2:L26">
    <cfRule type="expression" dxfId="1" priority="3">
      <formula>K2&lt;59.5</formula>
    </cfRule>
  </conditionalFormatting>
  <conditionalFormatting sqref="M2:M26 J27:J80">
    <cfRule type="expression" dxfId="0" priority="2">
      <formula>I2&lt;60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2025-04-04T03:31:10Z</dcterms:modified>
</cp:coreProperties>
</file>