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tom/github/politics/grade/"/>
    </mc:Choice>
  </mc:AlternateContent>
  <xr:revisionPtr revIDLastSave="0" documentId="8_{25A7C5D2-2B90-B245-AABE-F15170DAC8B9}" xr6:coauthVersionLast="47" xr6:coauthVersionMax="47" xr10:uidLastSave="{00000000-0000-0000-0000-000000000000}"/>
  <bookViews>
    <workbookView xWindow="1400" yWindow="600" windowWidth="24840" windowHeight="16360" xr2:uid="{00000000-000D-0000-FFFF-FFFF00000000}"/>
  </bookViews>
  <sheets>
    <sheet name="工作表1" sheetId="1" r:id="rId1"/>
  </sheets>
  <calcPr calcId="191029"/>
  <webPublishing allowPng="1" targetScreenSize="1024x768" codePage="1000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D3" i="1"/>
  <c r="D4" i="1"/>
  <c r="D5" i="1"/>
  <c r="D7" i="1"/>
  <c r="D8" i="1"/>
  <c r="D6" i="1"/>
  <c r="D9" i="1"/>
  <c r="D12" i="1"/>
  <c r="D13" i="1"/>
  <c r="D14" i="1"/>
  <c r="D11" i="1"/>
  <c r="D10" i="1"/>
  <c r="D15" i="1"/>
  <c r="D16" i="1"/>
  <c r="D18" i="1"/>
  <c r="D17" i="1"/>
  <c r="D19" i="1"/>
  <c r="D20" i="1"/>
  <c r="D21" i="1"/>
  <c r="D23" i="1"/>
  <c r="D24" i="1"/>
  <c r="D22" i="1"/>
  <c r="D25" i="1"/>
  <c r="D2" i="1"/>
  <c r="C26" i="1"/>
  <c r="B26" i="1"/>
  <c r="D26" i="1" l="1"/>
  <c r="F3" i="1" l="1"/>
  <c r="F25" i="1"/>
  <c r="F10" i="1"/>
  <c r="F20" i="1"/>
  <c r="F13" i="1"/>
  <c r="F22" i="1"/>
  <c r="F17" i="1"/>
  <c r="F15" i="1"/>
  <c r="F4" i="1"/>
  <c r="F18" i="1"/>
  <c r="F14" i="1"/>
  <c r="F24" i="1"/>
  <c r="F7" i="1"/>
  <c r="F19" i="1"/>
  <c r="F11" i="1"/>
  <c r="F16" i="1"/>
  <c r="F5" i="1"/>
  <c r="F8" i="1"/>
  <c r="F2" i="1"/>
  <c r="F6" i="1"/>
  <c r="F9" i="1"/>
  <c r="F21" i="1"/>
  <c r="F23" i="1"/>
  <c r="F12" i="1"/>
  <c r="E26" i="1"/>
  <c r="H18" i="1" l="1"/>
  <c r="I18" i="1" s="1"/>
  <c r="H13" i="1"/>
  <c r="I13" i="1" s="1"/>
  <c r="H20" i="1"/>
  <c r="I20" i="1" s="1"/>
  <c r="H4" i="1"/>
  <c r="I4" i="1" s="1"/>
  <c r="H15" i="1"/>
  <c r="I15" i="1" s="1"/>
  <c r="H17" i="1"/>
  <c r="I17" i="1" s="1"/>
  <c r="H16" i="1"/>
  <c r="I16" i="1" s="1"/>
  <c r="H10" i="1"/>
  <c r="I10" i="1" s="1"/>
  <c r="H2" i="1"/>
  <c r="H12" i="1"/>
  <c r="I12" i="1" s="1"/>
  <c r="H23" i="1"/>
  <c r="I23" i="1" s="1"/>
  <c r="H25" i="1"/>
  <c r="I25" i="1" s="1"/>
  <c r="H6" i="1"/>
  <c r="I6" i="1" s="1"/>
  <c r="H8" i="1"/>
  <c r="I8" i="1" s="1"/>
  <c r="H5" i="1"/>
  <c r="I5" i="1" s="1"/>
  <c r="H22" i="1"/>
  <c r="I22" i="1" s="1"/>
  <c r="H11" i="1"/>
  <c r="I11" i="1" s="1"/>
  <c r="H19" i="1"/>
  <c r="I19" i="1" s="1"/>
  <c r="H7" i="1"/>
  <c r="I7" i="1" s="1"/>
  <c r="G26" i="1"/>
  <c r="H24" i="1"/>
  <c r="I24" i="1" s="1"/>
  <c r="H9" i="1"/>
  <c r="I9" i="1" s="1"/>
  <c r="H14" i="1"/>
  <c r="I14" i="1" s="1"/>
  <c r="H3" i="1"/>
  <c r="I3" i="1" s="1"/>
  <c r="F26" i="1"/>
  <c r="I2" i="1" l="1"/>
  <c r="H21" i="1"/>
  <c r="I21" i="1" s="1"/>
  <c r="H26" i="1" l="1"/>
  <c r="I26" i="1" s="1"/>
</calcChain>
</file>

<file path=xl/sharedStrings.xml><?xml version="1.0" encoding="utf-8"?>
<sst xmlns="http://schemas.openxmlformats.org/spreadsheetml/2006/main" count="34" uniqueCount="34">
  <si>
    <t>ID</t>
    <phoneticPr fontId="1" type="noConversion"/>
  </si>
  <si>
    <t>Midterm</t>
    <phoneticPr fontId="1" type="noConversion"/>
  </si>
  <si>
    <t>Final</t>
    <phoneticPr fontId="1" type="noConversion"/>
  </si>
  <si>
    <t>Grade</t>
    <phoneticPr fontId="1" type="noConversion"/>
  </si>
  <si>
    <t>423__01</t>
    <phoneticPr fontId="1" type="noConversion"/>
  </si>
  <si>
    <t>423__02</t>
  </si>
  <si>
    <t>423__03</t>
  </si>
  <si>
    <t>423__04</t>
  </si>
  <si>
    <t>423__05</t>
  </si>
  <si>
    <t>Grade_I</t>
    <phoneticPr fontId="1" type="noConversion"/>
  </si>
  <si>
    <t>Grade_II</t>
    <phoneticPr fontId="1" type="noConversion"/>
  </si>
  <si>
    <t>Grade_III</t>
    <phoneticPr fontId="1" type="noConversion"/>
  </si>
  <si>
    <t>GP</t>
    <phoneticPr fontId="1" type="noConversion"/>
  </si>
  <si>
    <t>Average</t>
    <phoneticPr fontId="1" type="noConversion"/>
  </si>
  <si>
    <t>Grade_0</t>
    <phoneticPr fontId="1" type="noConversion"/>
  </si>
  <si>
    <t>423__06</t>
  </si>
  <si>
    <t>423__07</t>
  </si>
  <si>
    <t>423__08</t>
  </si>
  <si>
    <t>423__09</t>
    <phoneticPr fontId="1" type="noConversion"/>
  </si>
  <si>
    <t>423__10</t>
  </si>
  <si>
    <t>423__11</t>
  </si>
  <si>
    <t>423__12</t>
    <phoneticPr fontId="1" type="noConversion"/>
  </si>
  <si>
    <t>423__14</t>
  </si>
  <si>
    <t>423__14</t>
    <phoneticPr fontId="1" type="noConversion"/>
  </si>
  <si>
    <t>423__13</t>
    <phoneticPr fontId="1" type="noConversion"/>
  </si>
  <si>
    <t>423__15</t>
  </si>
  <si>
    <t>423__16</t>
  </si>
  <si>
    <t>423__17</t>
    <phoneticPr fontId="1" type="noConversion"/>
  </si>
  <si>
    <t>423__18</t>
  </si>
  <si>
    <t>423__19</t>
    <phoneticPr fontId="1" type="noConversion"/>
  </si>
  <si>
    <t>423__20</t>
    <phoneticPr fontId="1" type="noConversion"/>
  </si>
  <si>
    <t>423__21</t>
    <phoneticPr fontId="1" type="noConversion"/>
  </si>
  <si>
    <t>423__22</t>
    <phoneticPr fontId="1" type="noConversion"/>
  </si>
  <si>
    <t>423__23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</si>
</sst>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新細明體"/>
      <family val="2"/>
      <charset val="136"/>
      <scheme val="minor"/>
    </font>
    <font>
      <sz val="12"/>
      <color theme="1"/>
      <name val="BiauKaiTC Regular"/>
      <family val="4"/>
      <charset val="136"/>
    </font>
    <font>
      <sz val="12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9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一般" xfId="0" builtinId="0"/>
    <cellStyle name="百分比" xfId="1" builtinId="5"/>
  </cellStyles>
  <dxfs count="3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/>
  </sheetViews>
  <sheetFormatPr baseColWidth="10" defaultColWidth="8.83203125" defaultRowHeight="16"/>
  <cols>
    <col min="1" max="1" width="8.83203125" style="1"/>
    <col min="2" max="2" width="9.83203125" style="1" bestFit="1" customWidth="1"/>
    <col min="3" max="13" width="8.83203125" style="1"/>
    <col min="14" max="14" width="10.5" style="1" bestFit="1" customWidth="1"/>
    <col min="15" max="16384" width="8.83203125" style="1"/>
  </cols>
  <sheetData>
    <row r="1" spans="1:15">
      <c r="A1" s="1" t="s">
        <v>0</v>
      </c>
      <c r="B1" s="1" t="s">
        <v>1</v>
      </c>
      <c r="C1" s="1" t="s">
        <v>2</v>
      </c>
      <c r="D1" s="1" t="s">
        <v>14</v>
      </c>
      <c r="E1" s="1" t="s">
        <v>9</v>
      </c>
      <c r="F1" s="1" t="s">
        <v>10</v>
      </c>
      <c r="G1" s="1" t="s">
        <v>11</v>
      </c>
      <c r="H1" s="1" t="s">
        <v>3</v>
      </c>
      <c r="I1" s="1" t="s">
        <v>12</v>
      </c>
      <c r="N1" s="3"/>
      <c r="O1" s="3"/>
    </row>
    <row r="2" spans="1:15">
      <c r="A2" s="1" t="s">
        <v>29</v>
      </c>
      <c r="B2" s="1">
        <v>78</v>
      </c>
      <c r="C2" s="1">
        <v>87</v>
      </c>
      <c r="D2" s="1">
        <f xml:space="preserve"> ROUND(( B2 * 0.5 + C2 * 0.5), 2)</f>
        <v>82.5</v>
      </c>
      <c r="E2" s="1">
        <f>D2 + (IF($D$26 &lt; 77.49, 77.49, $D$26) - $D$26)</f>
        <v>112.35999999999999</v>
      </c>
      <c r="F2" s="1">
        <f>IF(MAX($E$2:$E$25) &lt; 99.49, E2 + (99.4 - MAX($E$2:$E$25)), E2)</f>
        <v>112.35999999999999</v>
      </c>
      <c r="G2" s="1">
        <f>IF(AND(OR(B2=100,C2=100),F2&gt;99.49),100,IF(AND(B2&lt;100,C2&lt;100,F2&gt;99.49),99.49,IF(AND(F2&gt;=54.5,F2&lt;=59.4),60,IF(OR(B2=0,C2=0),0,F2))))</f>
        <v>99.49</v>
      </c>
      <c r="H2" s="1">
        <f>ROUND(G2,0)</f>
        <v>99</v>
      </c>
      <c r="I2" s="1" t="str">
        <f>IF(H2&gt;=90, "A+", IF(H2&gt;=86, "A", IF(H2&gt;=80, "A-", IF(H2&gt;=77, "B+", IF(H2&gt;=73, "B", IF(H2&gt;=70, "B-", IF(H2&gt;=67, "C+", IF(H2&gt;=63, "C", IF(H2&gt;=60, "C-", "F")))))))))</f>
        <v>A+</v>
      </c>
      <c r="O2" s="2"/>
    </row>
    <row r="3" spans="1:15">
      <c r="A3" s="1" t="s">
        <v>7</v>
      </c>
      <c r="B3" s="1">
        <v>74</v>
      </c>
      <c r="C3" s="1">
        <v>72</v>
      </c>
      <c r="D3" s="1">
        <f xml:space="preserve"> ROUND(( B3 * 0.5 + C3 * 0.5), 2)</f>
        <v>73</v>
      </c>
      <c r="E3" s="1">
        <f t="shared" ref="E3:E25" si="0">D3 + (IF($D$26 &lt; 77.49, 77.49, $D$26) - $D$26)</f>
        <v>102.85999999999999</v>
      </c>
      <c r="F3" s="1">
        <f>IF(MAX($E$2:$E$25) &lt; 99.49, E3 + (99.4 - MAX($E$2:$E$25)), E3)</f>
        <v>102.85999999999999</v>
      </c>
      <c r="G3" s="1">
        <f t="shared" ref="G3:G25" si="1">IF(AND(OR(B3=100,C3=100),F3&gt;99.49),100,IF(AND(B3&lt;100,C3&lt;100,F3&gt;99.49),99.49,IF(AND(F3&gt;=54.5,F3&lt;=59.4),60,IF(OR(B3=0,C3=0),0,F3))))</f>
        <v>99.49</v>
      </c>
      <c r="H3" s="1">
        <f>ROUND(G3,0)</f>
        <v>99</v>
      </c>
      <c r="I3" s="1" t="str">
        <f>IF(H3&gt;=90, "A+", IF(H3&gt;=86, "A", IF(H3&gt;=80, "A-", IF(H3&gt;=77, "B+", IF(H3&gt;=73, "B", IF(H3&gt;=70, "B-", IF(H3&gt;=67, "C+", IF(H3&gt;=63, "C", IF(H3&gt;=60, "C-", "F")))))))))</f>
        <v>A+</v>
      </c>
      <c r="O3" s="2"/>
    </row>
    <row r="4" spans="1:15">
      <c r="A4" s="1" t="s">
        <v>4</v>
      </c>
      <c r="B4" s="1">
        <v>54</v>
      </c>
      <c r="C4" s="1">
        <v>87</v>
      </c>
      <c r="D4" s="1">
        <f xml:space="preserve"> ROUND(( B4 * 0.5 + C4 * 0.5), 2)</f>
        <v>70.5</v>
      </c>
      <c r="E4" s="1">
        <f t="shared" si="0"/>
        <v>100.35999999999999</v>
      </c>
      <c r="F4" s="1">
        <f>IF(MAX($E$2:$E$25) &lt; 99.49, E4 + (99.4 - MAX($E$2:$E$25)), E4)</f>
        <v>100.35999999999999</v>
      </c>
      <c r="G4" s="1">
        <f t="shared" si="1"/>
        <v>99.49</v>
      </c>
      <c r="H4" s="1">
        <f>ROUND(G4,0)</f>
        <v>99</v>
      </c>
      <c r="I4" s="1" t="str">
        <f>IF(H4&gt;=90, "A+", IF(H4&gt;=86, "A", IF(H4&gt;=80, "A-", IF(H4&gt;=77, "B+", IF(H4&gt;=73, "B", IF(H4&gt;=70, "B-", IF(H4&gt;=67, "C+", IF(H4&gt;=63, "C", IF(H4&gt;=60, "C-", "F")))))))))</f>
        <v>A+</v>
      </c>
      <c r="O4" s="2"/>
    </row>
    <row r="5" spans="1:15">
      <c r="A5" s="1" t="s">
        <v>22</v>
      </c>
      <c r="B5" s="1">
        <v>65</v>
      </c>
      <c r="C5" s="1">
        <v>72</v>
      </c>
      <c r="D5" s="1">
        <f xml:space="preserve"> ROUND(( B5 * 0.5 + C5 * 0.5), 2)</f>
        <v>68.5</v>
      </c>
      <c r="E5" s="1">
        <f t="shared" si="0"/>
        <v>98.359999999999985</v>
      </c>
      <c r="F5" s="1">
        <f>IF(MAX($E$2:$E$25) &lt; 99.49, E5 + (99.4 - MAX($E$2:$E$25)), E5)</f>
        <v>98.359999999999985</v>
      </c>
      <c r="G5" s="1">
        <f t="shared" si="1"/>
        <v>98.359999999999985</v>
      </c>
      <c r="H5" s="1">
        <f>ROUND(G5,0)</f>
        <v>98</v>
      </c>
      <c r="I5" s="1" t="str">
        <f>IF(H5&gt;=90, "A+", IF(H5&gt;=86, "A", IF(H5&gt;=80, "A-", IF(H5&gt;=77, "B+", IF(H5&gt;=73, "B", IF(H5&gt;=70, "B-", IF(H5&gt;=67, "C+", IF(H5&gt;=63, "C", IF(H5&gt;=60, "C-", "F")))))))))</f>
        <v>A+</v>
      </c>
      <c r="O5" s="2"/>
    </row>
    <row r="6" spans="1:15">
      <c r="A6" s="1" t="s">
        <v>24</v>
      </c>
      <c r="B6" s="1">
        <v>64</v>
      </c>
      <c r="C6" s="1">
        <v>67</v>
      </c>
      <c r="D6" s="1">
        <f xml:space="preserve"> ROUND(( B6 * 0.5 + C6 * 0.5), 2)</f>
        <v>65.5</v>
      </c>
      <c r="E6" s="1">
        <f t="shared" si="0"/>
        <v>95.359999999999985</v>
      </c>
      <c r="F6" s="1">
        <f>IF(MAX($E$2:$E$25) &lt; 99.49, E6 + (99.4 - MAX($E$2:$E$25)), E6)</f>
        <v>95.359999999999985</v>
      </c>
      <c r="G6" s="1">
        <f t="shared" si="1"/>
        <v>95.359999999999985</v>
      </c>
      <c r="H6" s="1">
        <f>ROUND(G6,0)</f>
        <v>95</v>
      </c>
      <c r="I6" s="1" t="str">
        <f>IF(H6&gt;=90, "A+", IF(H6&gt;=86, "A", IF(H6&gt;=80, "A-", IF(H6&gt;=77, "B+", IF(H6&gt;=73, "B", IF(H6&gt;=70, "B-", IF(H6&gt;=67, "C+", IF(H6&gt;=63, "C", IF(H6&gt;=60, "C-", "F")))))))))</f>
        <v>A+</v>
      </c>
      <c r="O6" s="2"/>
    </row>
    <row r="7" spans="1:15">
      <c r="A7" s="1" t="s">
        <v>6</v>
      </c>
      <c r="B7" s="1">
        <v>62</v>
      </c>
      <c r="C7" s="1">
        <v>67</v>
      </c>
      <c r="D7" s="1">
        <f xml:space="preserve"> ROUND(( B7 * 0.5 + C7 * 0.5), 2)</f>
        <v>64.5</v>
      </c>
      <c r="E7" s="1">
        <f t="shared" si="0"/>
        <v>94.359999999999985</v>
      </c>
      <c r="F7" s="1">
        <f>IF(MAX($E$2:$E$25) &lt; 99.49, E7 + (99.4 - MAX($E$2:$E$25)), E7)</f>
        <v>94.359999999999985</v>
      </c>
      <c r="G7" s="1">
        <f t="shared" si="1"/>
        <v>94.359999999999985</v>
      </c>
      <c r="H7" s="1">
        <f>ROUND(G7,0)</f>
        <v>94</v>
      </c>
      <c r="I7" s="1" t="str">
        <f>IF(H7&gt;=90, "A+", IF(H7&gt;=86, "A", IF(H7&gt;=80, "A-", IF(H7&gt;=77, "B+", IF(H7&gt;=73, "B", IF(H7&gt;=70, "B-", IF(H7&gt;=67, "C+", IF(H7&gt;=63, "C", IF(H7&gt;=60, "C-", "F")))))))))</f>
        <v>A+</v>
      </c>
      <c r="O7" s="2"/>
    </row>
    <row r="8" spans="1:15">
      <c r="A8" s="1" t="s">
        <v>8</v>
      </c>
      <c r="B8" s="1">
        <v>53</v>
      </c>
      <c r="C8" s="1">
        <v>72</v>
      </c>
      <c r="D8" s="1">
        <f xml:space="preserve"> ROUND(( B8 * 0.5 + C8 * 0.5), 2)</f>
        <v>62.5</v>
      </c>
      <c r="E8" s="1">
        <f t="shared" si="0"/>
        <v>92.359999999999985</v>
      </c>
      <c r="F8" s="1">
        <f>IF(MAX($E$2:$E$25) &lt; 99.49, E8 + (99.4 - MAX($E$2:$E$25)), E8)</f>
        <v>92.359999999999985</v>
      </c>
      <c r="G8" s="1">
        <f t="shared" si="1"/>
        <v>92.359999999999985</v>
      </c>
      <c r="H8" s="1">
        <f>ROUND(G8,0)</f>
        <v>92</v>
      </c>
      <c r="I8" s="1" t="str">
        <f>IF(H8&gt;=90, "A+", IF(H8&gt;=86, "A", IF(H8&gt;=80, "A-", IF(H8&gt;=77, "B+", IF(H8&gt;=73, "B", IF(H8&gt;=70, "B-", IF(H8&gt;=67, "C+", IF(H8&gt;=63, "C", IF(H8&gt;=60, "C-", "F")))))))))</f>
        <v>A+</v>
      </c>
    </row>
    <row r="9" spans="1:15">
      <c r="A9" s="4" t="s">
        <v>33</v>
      </c>
      <c r="B9" s="1">
        <v>56</v>
      </c>
      <c r="C9" s="1">
        <v>57</v>
      </c>
      <c r="D9" s="1">
        <f xml:space="preserve"> ROUND(( B9 * 0.5 + C9 * 0.5), 2)</f>
        <v>56.5</v>
      </c>
      <c r="E9" s="1">
        <f t="shared" si="0"/>
        <v>86.359999999999985</v>
      </c>
      <c r="F9" s="1">
        <f>IF(MAX($E$2:$E$25) &lt; 99.49, E9 + (99.4 - MAX($E$2:$E$25)), E9)</f>
        <v>86.359999999999985</v>
      </c>
      <c r="G9" s="1">
        <f t="shared" si="1"/>
        <v>86.359999999999985</v>
      </c>
      <c r="H9" s="1">
        <f>ROUND(G9,0)</f>
        <v>86</v>
      </c>
      <c r="I9" s="1" t="str">
        <f>IF(H9&gt;=90, "A+", IF(H9&gt;=86, "A", IF(H9&gt;=80, "A-", IF(H9&gt;=77, "B+", IF(H9&gt;=73, "B", IF(H9&gt;=70, "B-", IF(H9&gt;=67, "C+", IF(H9&gt;=63, "C", IF(H9&gt;=60, "C-", "F")))))))))</f>
        <v>A</v>
      </c>
      <c r="N9" s="3"/>
      <c r="O9" s="3"/>
    </row>
    <row r="10" spans="1:15">
      <c r="A10" s="1" t="s">
        <v>5</v>
      </c>
      <c r="B10" s="1">
        <v>55</v>
      </c>
      <c r="C10" s="1">
        <v>53</v>
      </c>
      <c r="D10" s="1">
        <f xml:space="preserve"> ROUND(( B10 * 0.5 + C10 * 0.5), 2)</f>
        <v>54</v>
      </c>
      <c r="E10" s="1">
        <f t="shared" si="0"/>
        <v>83.859999999999985</v>
      </c>
      <c r="F10" s="1">
        <f>IF(MAX($E$2:$E$25) &lt; 99.49, E10 + (99.4 - MAX($E$2:$E$25)), E10)</f>
        <v>83.859999999999985</v>
      </c>
      <c r="G10" s="1">
        <f t="shared" si="1"/>
        <v>83.859999999999985</v>
      </c>
      <c r="H10" s="1">
        <f>ROUND(G10,0)</f>
        <v>84</v>
      </c>
      <c r="I10" s="1" t="str">
        <f>IF(H10&gt;=90, "A+", IF(H10&gt;=86, "A", IF(H10&gt;=80, "A-", IF(H10&gt;=77, "B+", IF(H10&gt;=73, "B", IF(H10&gt;=70, "B-", IF(H10&gt;=67, "C+", IF(H10&gt;=63, "C", IF(H10&gt;=60, "C-", "F")))))))))</f>
        <v>A-</v>
      </c>
      <c r="O10" s="2"/>
    </row>
    <row r="11" spans="1:15">
      <c r="A11" s="1" t="s">
        <v>26</v>
      </c>
      <c r="B11" s="1">
        <v>53</v>
      </c>
      <c r="C11" s="1">
        <v>50</v>
      </c>
      <c r="D11" s="1">
        <f xml:space="preserve"> ROUND(( B11 * 0.5 + C11 * 0.5), 2)</f>
        <v>51.5</v>
      </c>
      <c r="E11" s="1">
        <f t="shared" si="0"/>
        <v>81.359999999999985</v>
      </c>
      <c r="F11" s="1">
        <f>IF(MAX($E$2:$E$25) &lt; 99.49, E11 + (99.4 - MAX($E$2:$E$25)), E11)</f>
        <v>81.359999999999985</v>
      </c>
      <c r="G11" s="1">
        <f t="shared" si="1"/>
        <v>81.359999999999985</v>
      </c>
      <c r="H11" s="1">
        <f>ROUND(G11,0)</f>
        <v>81</v>
      </c>
      <c r="I11" s="1" t="str">
        <f>IF(H11&gt;=90, "A+", IF(H11&gt;=86, "A", IF(H11&gt;=80, "A-", IF(H11&gt;=77, "B+", IF(H11&gt;=73, "B", IF(H11&gt;=70, "B-", IF(H11&gt;=67, "C+", IF(H11&gt;=63, "C", IF(H11&gt;=60, "C-", "F")))))))))</f>
        <v>A-</v>
      </c>
      <c r="O11" s="2"/>
    </row>
    <row r="12" spans="1:15">
      <c r="A12" s="1" t="s">
        <v>23</v>
      </c>
      <c r="B12" s="1">
        <v>43</v>
      </c>
      <c r="C12" s="1">
        <v>56</v>
      </c>
      <c r="D12" s="1">
        <f xml:space="preserve"> ROUND(( B12 * 0.5 + C12 * 0.5), 2)</f>
        <v>49.5</v>
      </c>
      <c r="E12" s="1">
        <f t="shared" si="0"/>
        <v>79.359999999999985</v>
      </c>
      <c r="F12" s="1">
        <f>IF(MAX($E$2:$E$25) &lt; 99.49, E12 + (99.4 - MAX($E$2:$E$25)), E12)</f>
        <v>79.359999999999985</v>
      </c>
      <c r="G12" s="1">
        <f t="shared" si="1"/>
        <v>79.359999999999985</v>
      </c>
      <c r="H12" s="1">
        <f>ROUND(G12,0)</f>
        <v>79</v>
      </c>
      <c r="I12" s="1" t="str">
        <f>IF(H12&gt;=90, "A+", IF(H12&gt;=86, "A", IF(H12&gt;=80, "A-", IF(H12&gt;=77, "B+", IF(H12&gt;=73, "B", IF(H12&gt;=70, "B-", IF(H12&gt;=67, "C+", IF(H12&gt;=63, "C", IF(H12&gt;=60, "C-", "F")))))))))</f>
        <v>B+</v>
      </c>
      <c r="O12" s="2"/>
    </row>
    <row r="13" spans="1:15">
      <c r="A13" s="1" t="s">
        <v>18</v>
      </c>
      <c r="B13" s="1">
        <v>42</v>
      </c>
      <c r="C13" s="1">
        <v>56</v>
      </c>
      <c r="D13" s="1">
        <f xml:space="preserve"> ROUND(( B13 * 0.5 + C13 * 0.5), 2)</f>
        <v>49</v>
      </c>
      <c r="E13" s="1">
        <f t="shared" si="0"/>
        <v>78.859999999999985</v>
      </c>
      <c r="F13" s="1">
        <f>IF(MAX($E$2:$E$25) &lt; 99.49, E13 + (99.4 - MAX($E$2:$E$25)), E13)</f>
        <v>78.859999999999985</v>
      </c>
      <c r="G13" s="1">
        <f t="shared" si="1"/>
        <v>78.859999999999985</v>
      </c>
      <c r="H13" s="1">
        <f>ROUND(G13,0)</f>
        <v>79</v>
      </c>
      <c r="I13" s="1" t="str">
        <f>IF(H13&gt;=90, "A+", IF(H13&gt;=86, "A", IF(H13&gt;=80, "A-", IF(H13&gt;=77, "B+", IF(H13&gt;=73, "B", IF(H13&gt;=70, "B-", IF(H13&gt;=67, "C+", IF(H13&gt;=63, "C", IF(H13&gt;=60, "C-", "F")))))))))</f>
        <v>B+</v>
      </c>
      <c r="O13" s="2"/>
    </row>
    <row r="14" spans="1:15">
      <c r="A14" s="1" t="s">
        <v>30</v>
      </c>
      <c r="B14" s="1">
        <v>46</v>
      </c>
      <c r="C14" s="1">
        <v>52</v>
      </c>
      <c r="D14" s="1">
        <f xml:space="preserve"> ROUND(( B14 * 0.5 + C14 * 0.5), 2)</f>
        <v>49</v>
      </c>
      <c r="E14" s="1">
        <f t="shared" si="0"/>
        <v>78.859999999999985</v>
      </c>
      <c r="F14" s="1">
        <f>IF(MAX($E$2:$E$25) &lt; 99.49, E14 + (99.4 - MAX($E$2:$E$25)), E14)</f>
        <v>78.859999999999985</v>
      </c>
      <c r="G14" s="1">
        <f t="shared" si="1"/>
        <v>78.859999999999985</v>
      </c>
      <c r="H14" s="1">
        <f>ROUND(G14,0)</f>
        <v>79</v>
      </c>
      <c r="I14" s="1" t="str">
        <f>IF(H14&gt;=90, "A+", IF(H14&gt;=86, "A", IF(H14&gt;=80, "A-", IF(H14&gt;=77, "B+", IF(H14&gt;=73, "B", IF(H14&gt;=70, "B-", IF(H14&gt;=67, "C+", IF(H14&gt;=63, "C", IF(H14&gt;=60, "C-", "F")))))))))</f>
        <v>B+</v>
      </c>
      <c r="O14" s="2"/>
    </row>
    <row r="15" spans="1:15">
      <c r="A15" s="1" t="s">
        <v>21</v>
      </c>
      <c r="B15" s="1">
        <v>45</v>
      </c>
      <c r="C15" s="1">
        <v>53</v>
      </c>
      <c r="D15" s="1">
        <f xml:space="preserve"> ROUND(( B15 * 0.5 + C15 * 0.5), 2)</f>
        <v>49</v>
      </c>
      <c r="E15" s="1">
        <f t="shared" si="0"/>
        <v>78.859999999999985</v>
      </c>
      <c r="F15" s="1">
        <f>IF(MAX($E$2:$E$25) &lt; 99.49, E15 + (99.4 - MAX($E$2:$E$25)), E15)</f>
        <v>78.859999999999985</v>
      </c>
      <c r="G15" s="1">
        <f t="shared" si="1"/>
        <v>78.859999999999985</v>
      </c>
      <c r="H15" s="1">
        <f>ROUND(G15,0)</f>
        <v>79</v>
      </c>
      <c r="I15" s="1" t="str">
        <f>IF(H15&gt;=90, "A+", IF(H15&gt;=86, "A", IF(H15&gt;=80, "A-", IF(H15&gt;=77, "B+", IF(H15&gt;=73, "B", IF(H15&gt;=70, "B-", IF(H15&gt;=67, "C+", IF(H15&gt;=63, "C", IF(H15&gt;=60, "C-", "F")))))))))</f>
        <v>B+</v>
      </c>
      <c r="O15" s="2"/>
    </row>
    <row r="16" spans="1:15">
      <c r="A16" s="1" t="s">
        <v>25</v>
      </c>
      <c r="B16" s="1">
        <v>43</v>
      </c>
      <c r="C16" s="1">
        <v>47</v>
      </c>
      <c r="D16" s="1">
        <f xml:space="preserve"> ROUND(( B16 * 0.5 + C16 * 0.5), 2)</f>
        <v>45</v>
      </c>
      <c r="E16" s="1">
        <f t="shared" si="0"/>
        <v>74.859999999999985</v>
      </c>
      <c r="F16" s="1">
        <f>IF(MAX($E$2:$E$25) &lt; 99.49, E16 + (99.4 - MAX($E$2:$E$25)), E16)</f>
        <v>74.859999999999985</v>
      </c>
      <c r="G16" s="1">
        <f t="shared" si="1"/>
        <v>74.859999999999985</v>
      </c>
      <c r="H16" s="1">
        <f>ROUND(G16,0)</f>
        <v>75</v>
      </c>
      <c r="I16" s="1" t="str">
        <f>IF(H16&gt;=90, "A+", IF(H16&gt;=86, "A", IF(H16&gt;=80, "A-", IF(H16&gt;=77, "B+", IF(H16&gt;=73, "B", IF(H16&gt;=70, "B-", IF(H16&gt;=67, "C+", IF(H16&gt;=63, "C", IF(H16&gt;=60, "C-", "F")))))))))</f>
        <v>B</v>
      </c>
      <c r="O16" s="2"/>
    </row>
    <row r="17" spans="1:15">
      <c r="A17" s="1" t="s">
        <v>17</v>
      </c>
      <c r="B17" s="1">
        <v>34</v>
      </c>
      <c r="C17" s="1">
        <v>57</v>
      </c>
      <c r="D17" s="1">
        <f xml:space="preserve"> ROUND(( B17 * 0.5 + C17 * 0.5), 2)</f>
        <v>45.5</v>
      </c>
      <c r="E17" s="1">
        <f t="shared" si="0"/>
        <v>75.359999999999985</v>
      </c>
      <c r="F17" s="1">
        <f>IF(MAX($E$2:$E$25) &lt; 99.49, E17 + (99.4 - MAX($E$2:$E$25)), E17)</f>
        <v>75.359999999999985</v>
      </c>
      <c r="G17" s="1">
        <f t="shared" si="1"/>
        <v>75.359999999999985</v>
      </c>
      <c r="H17" s="1">
        <f>ROUND(G17,0)</f>
        <v>75</v>
      </c>
      <c r="I17" s="1" t="str">
        <f>IF(H17&gt;=90, "A+", IF(H17&gt;=86, "A", IF(H17&gt;=80, "A-", IF(H17&gt;=77, "B+", IF(H17&gt;=73, "B", IF(H17&gt;=70, "B-", IF(H17&gt;=67, "C+", IF(H17&gt;=63, "C", IF(H17&gt;=60, "C-", "F")))))))))</f>
        <v>B</v>
      </c>
      <c r="O17" s="2"/>
    </row>
    <row r="18" spans="1:15">
      <c r="A18" s="1" t="s">
        <v>27</v>
      </c>
      <c r="B18" s="1">
        <v>34</v>
      </c>
      <c r="C18" s="1">
        <v>45</v>
      </c>
      <c r="D18" s="1">
        <f xml:space="preserve"> ROUND(( B18 * 0.5 + C18 * 0.5), 2)</f>
        <v>39.5</v>
      </c>
      <c r="E18" s="1">
        <f t="shared" si="0"/>
        <v>69.359999999999985</v>
      </c>
      <c r="F18" s="1">
        <f>IF(MAX($E$2:$E$25) &lt; 99.49, E18 + (99.4 - MAX($E$2:$E$25)), E18)</f>
        <v>69.359999999999985</v>
      </c>
      <c r="G18" s="1">
        <f t="shared" si="1"/>
        <v>69.359999999999985</v>
      </c>
      <c r="H18" s="1">
        <f>ROUND(G18,0)</f>
        <v>69</v>
      </c>
      <c r="I18" s="1" t="str">
        <f>IF(H18&gt;=90, "A+", IF(H18&gt;=86, "A", IF(H18&gt;=80, "A-", IF(H18&gt;=77, "B+", IF(H18&gt;=73, "B", IF(H18&gt;=70, "B-", IF(H18&gt;=67, "C+", IF(H18&gt;=63, "C", IF(H18&gt;=60, "C-", "F")))))))))</f>
        <v>C+</v>
      </c>
      <c r="O18" s="2"/>
    </row>
    <row r="19" spans="1:15">
      <c r="A19" s="1" t="s">
        <v>20</v>
      </c>
      <c r="B19" s="1">
        <v>24</v>
      </c>
      <c r="C19" s="1">
        <v>46</v>
      </c>
      <c r="D19" s="1">
        <f xml:space="preserve"> ROUND(( B19 * 0.5 + C19 * 0.5), 2)</f>
        <v>35</v>
      </c>
      <c r="E19" s="1">
        <f t="shared" si="0"/>
        <v>64.859999999999985</v>
      </c>
      <c r="F19" s="1">
        <f>IF(MAX($E$2:$E$25) &lt; 99.49, E19 + (99.4 - MAX($E$2:$E$25)), E19)</f>
        <v>64.859999999999985</v>
      </c>
      <c r="G19" s="1">
        <f t="shared" si="1"/>
        <v>64.859999999999985</v>
      </c>
      <c r="H19" s="1">
        <f>ROUND(G19,0)</f>
        <v>65</v>
      </c>
      <c r="I19" s="1" t="str">
        <f>IF(H19&gt;=90, "A+", IF(H19&gt;=86, "A", IF(H19&gt;=80, "A-", IF(H19&gt;=77, "B+", IF(H19&gt;=73, "B", IF(H19&gt;=70, "B-", IF(H19&gt;=67, "C+", IF(H19&gt;=63, "C", IF(H19&gt;=60, "C-", "F")))))))))</f>
        <v>C</v>
      </c>
      <c r="O19" s="2"/>
    </row>
    <row r="20" spans="1:15">
      <c r="A20" s="1" t="s">
        <v>16</v>
      </c>
      <c r="B20" s="1">
        <v>45</v>
      </c>
      <c r="C20" s="1">
        <v>23</v>
      </c>
      <c r="D20" s="1">
        <f xml:space="preserve"> ROUND(( B20 * 0.5 + C20 * 0.5), 2)</f>
        <v>34</v>
      </c>
      <c r="E20" s="1">
        <f t="shared" si="0"/>
        <v>63.859999999999992</v>
      </c>
      <c r="F20" s="1">
        <f>IF(MAX($E$2:$E$25) &lt; 99.49, E20 + (99.4 - MAX($E$2:$E$25)), E20)</f>
        <v>63.859999999999992</v>
      </c>
      <c r="G20" s="1">
        <f t="shared" si="1"/>
        <v>63.859999999999992</v>
      </c>
      <c r="H20" s="1">
        <f>ROUND(G20,0)</f>
        <v>64</v>
      </c>
      <c r="I20" s="1" t="str">
        <f>IF(H20&gt;=90, "A+", IF(H20&gt;=86, "A", IF(H20&gt;=80, "A-", IF(H20&gt;=77, "B+", IF(H20&gt;=73, "B", IF(H20&gt;=70, "B-", IF(H20&gt;=67, "C+", IF(H20&gt;=63, "C", IF(H20&gt;=60, "C-", "F")))))))))</f>
        <v>C</v>
      </c>
    </row>
    <row r="21" spans="1:15">
      <c r="A21" s="1" t="s">
        <v>28</v>
      </c>
      <c r="B21" s="1">
        <v>33</v>
      </c>
      <c r="C21" s="1">
        <v>36</v>
      </c>
      <c r="D21" s="1">
        <f xml:space="preserve"> ROUND(( B21 * 0.5 + C21 * 0.5), 2)</f>
        <v>34.5</v>
      </c>
      <c r="E21" s="1">
        <f t="shared" si="0"/>
        <v>64.359999999999985</v>
      </c>
      <c r="F21" s="1">
        <f>IF(MAX($E$2:$E$25) &lt; 99.49, E21 + (99.4 - MAX($E$2:$E$25)), E21)</f>
        <v>64.359999999999985</v>
      </c>
      <c r="G21" s="1">
        <f t="shared" si="1"/>
        <v>64.359999999999985</v>
      </c>
      <c r="H21" s="1">
        <f>ROUND(G21,0)</f>
        <v>64</v>
      </c>
      <c r="I21" s="1" t="str">
        <f>IF(H21&gt;=90, "A+", IF(H21&gt;=86, "A", IF(H21&gt;=80, "A-", IF(H21&gt;=77, "B+", IF(H21&gt;=73, "B", IF(H21&gt;=70, "B-", IF(H21&gt;=67, "C+", IF(H21&gt;=63, "C", IF(H21&gt;=60, "C-", "F")))))))))</f>
        <v>C</v>
      </c>
    </row>
    <row r="22" spans="1:15">
      <c r="A22" s="1" t="s">
        <v>32</v>
      </c>
      <c r="B22" s="1">
        <v>27</v>
      </c>
      <c r="C22" s="1">
        <v>24</v>
      </c>
      <c r="D22" s="1">
        <f xml:space="preserve"> ROUND(( B22 * 0.5 + C22 * 0.5), 2)</f>
        <v>25.5</v>
      </c>
      <c r="E22" s="1">
        <f t="shared" si="0"/>
        <v>55.359999999999992</v>
      </c>
      <c r="F22" s="1">
        <f>IF(MAX($E$2:$E$25) &lt; 99.49, E22 + (99.4 - MAX($E$2:$E$25)), E22)</f>
        <v>55.359999999999992</v>
      </c>
      <c r="G22" s="1">
        <f t="shared" si="1"/>
        <v>60</v>
      </c>
      <c r="H22" s="1">
        <f>ROUND(G22,0)</f>
        <v>60</v>
      </c>
      <c r="I22" s="1" t="str">
        <f>IF(H22&gt;=90, "A+", IF(H22&gt;=86, "A", IF(H22&gt;=80, "A-", IF(H22&gt;=77, "B+", IF(H22&gt;=73, "B", IF(H22&gt;=70, "B-", IF(H22&gt;=67, "C+", IF(H22&gt;=63, "C", IF(H22&gt;=60, "C-", "F")))))))))</f>
        <v>C-</v>
      </c>
    </row>
    <row r="23" spans="1:15">
      <c r="A23" s="1" t="s">
        <v>19</v>
      </c>
      <c r="B23" s="1">
        <v>16</v>
      </c>
      <c r="C23" s="1">
        <v>23</v>
      </c>
      <c r="D23" s="1">
        <f xml:space="preserve"> ROUND(( B23 * 0.5 + C23 * 0.5), 2)</f>
        <v>19.5</v>
      </c>
      <c r="E23" s="1">
        <f t="shared" si="0"/>
        <v>49.359999999999992</v>
      </c>
      <c r="F23" s="1">
        <f>IF(MAX($E$2:$E$25) &lt; 99.49, E23 + (99.4 - MAX($E$2:$E$25)), E23)</f>
        <v>49.359999999999992</v>
      </c>
      <c r="G23" s="1">
        <f t="shared" si="1"/>
        <v>49.359999999999992</v>
      </c>
      <c r="H23" s="1">
        <f>ROUND(G23,0)</f>
        <v>49</v>
      </c>
      <c r="I23" s="1" t="str">
        <f>IF(H23&gt;=90, "A+", IF(H23&gt;=86, "A", IF(H23&gt;=80, "A-", IF(H23&gt;=77, "B+", IF(H23&gt;=73, "B", IF(H23&gt;=70, "B-", IF(H23&gt;=67, "C+", IF(H23&gt;=63, "C", IF(H23&gt;=60, "C-", "F")))))))))</f>
        <v>F</v>
      </c>
    </row>
    <row r="24" spans="1:15">
      <c r="A24" s="1" t="s">
        <v>31</v>
      </c>
      <c r="B24" s="1">
        <v>13</v>
      </c>
      <c r="C24" s="1">
        <v>25</v>
      </c>
      <c r="D24" s="1">
        <f xml:space="preserve"> ROUND(( B24 * 0.5 + C24 * 0.5), 2)</f>
        <v>19</v>
      </c>
      <c r="E24" s="1">
        <f t="shared" si="0"/>
        <v>48.859999999999992</v>
      </c>
      <c r="F24" s="1">
        <f>IF(MAX($E$2:$E$25) &lt; 99.49, E24 + (99.4 - MAX($E$2:$E$25)), E24)</f>
        <v>48.859999999999992</v>
      </c>
      <c r="G24" s="1">
        <f t="shared" si="1"/>
        <v>48.859999999999992</v>
      </c>
      <c r="H24" s="1">
        <f>ROUND(G24,0)</f>
        <v>49</v>
      </c>
      <c r="I24" s="1" t="str">
        <f>IF(H24&gt;=90, "A+", IF(H24&gt;=86, "A", IF(H24&gt;=80, "A-", IF(H24&gt;=77, "B+", IF(H24&gt;=73, "B", IF(H24&gt;=70, "B-", IF(H24&gt;=67, "C+", IF(H24&gt;=63, "C", IF(H24&gt;=60, "C-", "F")))))))))</f>
        <v>F</v>
      </c>
    </row>
    <row r="25" spans="1:15">
      <c r="A25" s="1" t="s">
        <v>15</v>
      </c>
      <c r="B25" s="1">
        <v>0</v>
      </c>
      <c r="C25" s="1">
        <v>0</v>
      </c>
      <c r="D25" s="1">
        <f xml:space="preserve"> ROUND(( B25 * 0.5 + C25 * 0.5), 2)</f>
        <v>0</v>
      </c>
      <c r="E25" s="1">
        <f t="shared" si="0"/>
        <v>29.859999999999992</v>
      </c>
      <c r="F25" s="1">
        <f>IF(MAX($E$2:$E$25) &lt; 99.49, E25 + (99.4 - MAX($E$2:$E$25)), E25)</f>
        <v>29.859999999999992</v>
      </c>
      <c r="G25" s="1">
        <f t="shared" si="1"/>
        <v>0</v>
      </c>
      <c r="H25" s="1">
        <f>ROUND(G25,0)</f>
        <v>0</v>
      </c>
      <c r="I25" s="1" t="str">
        <f>IF(H25&gt;=90, "A+", IF(H25&gt;=86, "A", IF(H25&gt;=80, "A-", IF(H25&gt;=77, "B+", IF(H25&gt;=73, "B", IF(H25&gt;=70, "B-", IF(H25&gt;=67, "C+", IF(H25&gt;=63, "C", IF(H25&gt;=60, "C-", "F")))))))))</f>
        <v>F</v>
      </c>
    </row>
    <row r="26" spans="1:15">
      <c r="A26" s="1" t="s">
        <v>13</v>
      </c>
      <c r="B26" s="1">
        <f>ROUND(AVERAGE(B2:B25),2)</f>
        <v>44.13</v>
      </c>
      <c r="C26" s="1">
        <f>ROUND(AVERAGE(C2:C25),2)</f>
        <v>51.13</v>
      </c>
      <c r="D26" s="1">
        <f t="shared" ref="D26:G26" si="2">ROUND(AVERAGE(D2:D25),2)</f>
        <v>47.63</v>
      </c>
      <c r="E26" s="1">
        <f t="shared" si="2"/>
        <v>77.48</v>
      </c>
      <c r="F26" s="1">
        <f t="shared" si="2"/>
        <v>77.48</v>
      </c>
      <c r="G26" s="1">
        <f t="shared" si="2"/>
        <v>75.72</v>
      </c>
      <c r="H26" s="1">
        <f>ROUND(AVERAGE(H2:H25),2)</f>
        <v>75.540000000000006</v>
      </c>
      <c r="I26" s="1" t="str">
        <f t="shared" ref="I26" si="3">IF(H26&gt;=90, "A+", IF(H26&gt;=86, "A", IF(H26&gt;=80, "A-", IF(H26&gt;=77, "B+", IF(H26&gt;=73, "B", IF(H26&gt;=70, "B-", IF(H26&gt;=67, "C+", IF(H26&gt;=63, "C", IF(H26&gt;=60, "C-", "F")))))))))</f>
        <v>B</v>
      </c>
    </row>
  </sheetData>
  <sortState xmlns:xlrd2="http://schemas.microsoft.com/office/spreadsheetml/2017/richdata2" ref="A2:I25">
    <sortCondition descending="1" ref="H2:H25"/>
  </sortState>
  <phoneticPr fontId="1" type="noConversion"/>
  <conditionalFormatting sqref="I27:I80">
    <cfRule type="expression" dxfId="2" priority="1">
      <formula>G27&lt;59.5</formula>
    </cfRule>
  </conditionalFormatting>
  <conditionalFormatting sqref="H2:H26">
    <cfRule type="expression" dxfId="1" priority="3">
      <formula>G2&lt;59.5</formula>
    </cfRule>
  </conditionalFormatting>
  <conditionalFormatting sqref="I2:I26 J27:J80">
    <cfRule type="expression" dxfId="0" priority="2">
      <formula>H2&lt;60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學期成績</dc:title>
  <dc:creator>a</dc:creator>
  <cp:keywords>Grade.</cp:keywords>
  <cp:lastModifiedBy>Tzu-Chi Hsiao</cp:lastModifiedBy>
  <cp:lastPrinted>2025-03-21T00:48:28Z</cp:lastPrinted>
  <dcterms:created xsi:type="dcterms:W3CDTF">2025-01-03T04:39:08Z</dcterms:created>
  <dcterms:modified xsi:type="dcterms:W3CDTF">2025-04-05T09:03:02Z</dcterms:modified>
</cp:coreProperties>
</file>