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13_ncr:1_{63E5D2E7-9E0A-2A49-BD88-BDD5666A928A}" xr6:coauthVersionLast="47" xr6:coauthVersionMax="47" xr10:uidLastSave="{00000000-0000-0000-0000-000000000000}"/>
  <bookViews>
    <workbookView xWindow="1440" yWindow="600" windowWidth="2480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10" i="1"/>
  <c r="H11" i="1"/>
  <c r="H12" i="1"/>
  <c r="H16" i="1"/>
  <c r="H13" i="1"/>
  <c r="H15" i="1"/>
  <c r="H14" i="1"/>
  <c r="H17" i="1"/>
  <c r="H19" i="1"/>
  <c r="H20" i="1"/>
  <c r="H9" i="1"/>
  <c r="H18" i="1"/>
  <c r="H21" i="1"/>
  <c r="H23" i="1"/>
  <c r="H24" i="1"/>
  <c r="H22" i="1"/>
  <c r="H2" i="1"/>
  <c r="H25" i="1"/>
  <c r="E26" i="1"/>
  <c r="B26" i="1"/>
  <c r="C26" i="1"/>
  <c r="D26" i="1"/>
  <c r="G26" i="1"/>
  <c r="F26" i="1"/>
  <c r="I2" i="1" l="1"/>
  <c r="I14" i="1"/>
  <c r="I5" i="1"/>
  <c r="H26" i="1"/>
  <c r="I10" i="1" l="1"/>
  <c r="I9" i="1"/>
  <c r="I11" i="1"/>
  <c r="I18" i="1"/>
  <c r="I12" i="1"/>
  <c r="I21" i="1"/>
  <c r="I16" i="1"/>
  <c r="I23" i="1"/>
  <c r="I6" i="1"/>
  <c r="I3" i="1"/>
  <c r="J3" i="1" s="1"/>
  <c r="K3" i="1" s="1"/>
  <c r="L3" i="1" s="1"/>
  <c r="I17" i="1"/>
  <c r="I13" i="1"/>
  <c r="I25" i="1"/>
  <c r="I24" i="1"/>
  <c r="I7" i="1"/>
  <c r="I4" i="1"/>
  <c r="I19" i="1"/>
  <c r="I15" i="1"/>
  <c r="I8" i="1"/>
  <c r="I22" i="1"/>
  <c r="I20" i="1"/>
  <c r="J2" i="1"/>
  <c r="K2" i="1" s="1"/>
  <c r="L2" i="1" s="1"/>
  <c r="J23" i="1"/>
  <c r="K23" i="1" s="1"/>
  <c r="L23" i="1" s="1"/>
  <c r="J5" i="1" l="1"/>
  <c r="K5" i="1" s="1"/>
  <c r="L5" i="1" s="1"/>
  <c r="M5" i="1" s="1"/>
  <c r="J6" i="1"/>
  <c r="K6" i="1" s="1"/>
  <c r="L6" i="1" s="1"/>
  <c r="M6" i="1" s="1"/>
  <c r="J10" i="1"/>
  <c r="K10" i="1" s="1"/>
  <c r="L10" i="1" s="1"/>
  <c r="M10" i="1" s="1"/>
  <c r="J15" i="1"/>
  <c r="K15" i="1" s="1"/>
  <c r="L15" i="1" s="1"/>
  <c r="M15" i="1" s="1"/>
  <c r="J25" i="1"/>
  <c r="K25" i="1" s="1"/>
  <c r="L25" i="1" s="1"/>
  <c r="M25" i="1" s="1"/>
  <c r="J22" i="1"/>
  <c r="K22" i="1" s="1"/>
  <c r="L22" i="1" s="1"/>
  <c r="M22" i="1" s="1"/>
  <c r="I26" i="1"/>
  <c r="J16" i="1"/>
  <c r="K16" i="1" s="1"/>
  <c r="L16" i="1" s="1"/>
  <c r="M16" i="1" s="1"/>
  <c r="J21" i="1"/>
  <c r="K21" i="1" s="1"/>
  <c r="L21" i="1" s="1"/>
  <c r="M21" i="1" s="1"/>
  <c r="J8" i="1"/>
  <c r="K8" i="1" s="1"/>
  <c r="L8" i="1" s="1"/>
  <c r="M8" i="1" s="1"/>
  <c r="J7" i="1"/>
  <c r="K7" i="1" s="1"/>
  <c r="J18" i="1"/>
  <c r="K18" i="1" s="1"/>
  <c r="L18" i="1" s="1"/>
  <c r="M18" i="1" s="1"/>
  <c r="J11" i="1"/>
  <c r="K11" i="1" s="1"/>
  <c r="L11" i="1" s="1"/>
  <c r="M11" i="1" s="1"/>
  <c r="J17" i="1"/>
  <c r="K17" i="1" s="1"/>
  <c r="L17" i="1" s="1"/>
  <c r="M17" i="1" s="1"/>
  <c r="J12" i="1"/>
  <c r="K12" i="1" s="1"/>
  <c r="L12" i="1" s="1"/>
  <c r="M12" i="1" s="1"/>
  <c r="J24" i="1"/>
  <c r="K24" i="1" s="1"/>
  <c r="L24" i="1" s="1"/>
  <c r="M24" i="1" s="1"/>
  <c r="J14" i="1"/>
  <c r="K14" i="1" s="1"/>
  <c r="L14" i="1" s="1"/>
  <c r="M14" i="1" s="1"/>
  <c r="J9" i="1"/>
  <c r="K9" i="1" s="1"/>
  <c r="L9" i="1" s="1"/>
  <c r="M9" i="1" s="1"/>
  <c r="J20" i="1"/>
  <c r="K20" i="1" s="1"/>
  <c r="L20" i="1" s="1"/>
  <c r="M20" i="1" s="1"/>
  <c r="J13" i="1"/>
  <c r="K13" i="1" s="1"/>
  <c r="L13" i="1" s="1"/>
  <c r="M13" i="1" s="1"/>
  <c r="J4" i="1"/>
  <c r="K4" i="1" s="1"/>
  <c r="L4" i="1" s="1"/>
  <c r="M4" i="1" s="1"/>
  <c r="J19" i="1"/>
  <c r="K19" i="1" s="1"/>
  <c r="L19" i="1" s="1"/>
  <c r="M19" i="1" s="1"/>
  <c r="M2" i="1"/>
  <c r="M23" i="1"/>
  <c r="M3" i="1"/>
  <c r="L7" i="1"/>
  <c r="M7" i="1" s="1"/>
  <c r="J26" i="1" l="1"/>
  <c r="K26" i="1"/>
  <c r="L26" i="1"/>
  <c r="M26" i="1" l="1"/>
</calcChain>
</file>

<file path=xl/sharedStrings.xml><?xml version="1.0" encoding="utf-8"?>
<sst xmlns="http://schemas.openxmlformats.org/spreadsheetml/2006/main" count="38" uniqueCount="38">
  <si>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</si>
  <si>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</si>
  <si>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</si>
  <si>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</si>
  <si>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</si>
  <si>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</si>
  <si>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</si>
  <si>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</si>
  <si>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</si>
  <si>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</si>
  <si>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</si>
  <si>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</si>
  <si>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</si>
  <si>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</si>
  <si>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</si>
  <si>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</si>
  <si>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</si>
  <si>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</si>
  <si>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</si>
  <si>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</si>
  <si>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</si>
  <si>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</si>
  <si>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</si>
  <si>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</si>
  <si>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</si>
  <si>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</si>
  <si>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</si>
  <si>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</si>
  <si>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</si>
  <si>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</si>
  <si>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</si>
  <si>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</si>
  <si>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</si>
  <si>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</si>
  <si>
    <t>Week 2</t>
    <phoneticPr fontId="1" type="noConversion"/>
  </si>
  <si>
    <t>Week 7</t>
    <phoneticPr fontId="1" type="noConversion"/>
  </si>
  <si>
    <t>Week 13</t>
    <phoneticPr fontId="1" type="noConversion"/>
  </si>
  <si>
    <t>Week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</si>
</sst>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/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1</v>
      </c>
      <c r="G1" s="1" t="s">
        <v>2</v>
      </c>
      <c r="H1" s="1" t="s">
        <v>14</v>
      </c>
      <c r="I1" s="1" t="s">
        <v>9</v>
      </c>
      <c r="J1" s="1" t="s">
        <v>10</v>
      </c>
      <c r="K1" s="1" t="s">
        <v>11</v>
      </c>
      <c r="L1" s="1" t="s">
        <v>3</v>
      </c>
      <c r="M1" s="1" t="s">
        <v>12</v>
      </c>
      <c r="N1" s="3"/>
      <c r="O1" s="3"/>
    </row>
    <row r="2" spans="1:15">
      <c r="A2" s="1" t="s">
        <v>29</v>
      </c>
      <c r="B2" s="1">
        <v>100</v>
      </c>
      <c r="C2" s="1">
        <v>100</v>
      </c>
      <c r="D2" s="1">
        <v>100</v>
      </c>
      <c r="E2" s="1">
        <v>100</v>
      </c>
      <c r="F2" s="1">
        <v>78</v>
      </c>
      <c r="G2" s="1">
        <v>72</v>
      </c>
      <c r="H2" s="1">
        <f xml:space="preserve"> ROUND((B2 * 0.05 + C2 * 0.05 + D2 * 0.05 + E2*0.05 + F2 * 0.4 + G2 * 0.4), 2)</f>
        <v>80</v>
      </c>
      <c r="I2" s="1">
        <f>H2 + (76.49 + 4.6 - $H$26)</f>
        <v>104.79999999999998</v>
      </c>
      <c r="J2" s="1">
        <f>IF(MAX($I$2:$I$25) &lt; 99.4, I2 + (99.4 - MAX($I$2:$I$25)), I2)</f>
        <v>104.79999999999998</v>
      </c>
      <c r="K2" s="1">
        <f>IF(AND(OR(F2=100,G2=100),J2&gt;99.4),100,IF(AND(F2&lt;100,G2&lt;100,J2&gt;99.4),99.4,IF(AND(J2&gt;=57.5,J2&lt;=59.4),60,IF(OR(F2=0,G2=0),0,J2))))</f>
        <v>99.4</v>
      </c>
      <c r="L2" s="1">
        <f>ROUND(K2,0)</f>
        <v>99</v>
      </c>
      <c r="M2" s="1" t="str">
        <f>IF(L2&gt;=90, "A+", IF(L2&gt;=86, "A", IF(L2&gt;=80, "A-", IF(L2&gt;=77, "B+", IF(L2&gt;=73, "B", IF(L2&gt;=70, "B-", IF(L2&gt;=67, "C+", IF(L2&gt;=63, "C", IF(L2&gt;=60, "C-", "F")))))))))</f>
        <v>A+</v>
      </c>
      <c r="O2" s="2"/>
    </row>
    <row r="3" spans="1:15">
      <c r="A3" s="1" t="s">
        <v>7</v>
      </c>
      <c r="B3" s="1">
        <v>100</v>
      </c>
      <c r="C3" s="1">
        <v>100</v>
      </c>
      <c r="D3" s="1">
        <v>100</v>
      </c>
      <c r="E3" s="1">
        <v>100</v>
      </c>
      <c r="F3" s="1">
        <v>74</v>
      </c>
      <c r="G3" s="1">
        <v>72</v>
      </c>
      <c r="H3" s="1">
        <f xml:space="preserve"> ROUND((B3 * 0.05 + C3 * 0.05 + D3 * 0.05 + E3*0.05 + F3 * 0.4 + G3 * 0.4), 2)</f>
        <v>78.400000000000006</v>
      </c>
      <c r="I3" s="1">
        <f>H3 + (76.49 + 4.6 - $H$26)</f>
        <v>103.19999999999999</v>
      </c>
      <c r="J3" s="1">
        <f>IF(MAX($I$2:$I$25) &lt; 99.4, I3 + (99.4 - MAX($I$2:$I$25)), I3)</f>
        <v>103.19999999999999</v>
      </c>
      <c r="K3" s="1">
        <f>IF(AND(OR(F3=100,G3=100),J3&gt;99.4),100,IF(AND(F3&lt;100,G3&lt;100,J3&gt;99.4),99.4,IF(AND(J3&gt;=57.5,J3&lt;=59.4),60,IF(OR(F3=0,G3=0),0,J3))))</f>
        <v>99.4</v>
      </c>
      <c r="L3" s="1">
        <f>ROUND(K3,0)</f>
        <v>99</v>
      </c>
      <c r="M3" s="1" t="str">
        <f>IF(L3&gt;=90, "A+", IF(L3&gt;=86, "A", IF(L3&gt;=80, "A-", IF(L3&gt;=77, "B+", IF(L3&gt;=73, "B", IF(L3&gt;=70, "B-", IF(L3&gt;=67, "C+", IF(L3&gt;=63, "C", IF(L3&gt;=60, "C-", "F")))))))))</f>
        <v>A+</v>
      </c>
      <c r="O3" s="2"/>
    </row>
    <row r="4" spans="1:15">
      <c r="A4" s="1" t="s">
        <v>4</v>
      </c>
      <c r="B4" s="1">
        <v>100</v>
      </c>
      <c r="C4" s="1">
        <v>100</v>
      </c>
      <c r="D4" s="1">
        <v>100</v>
      </c>
      <c r="E4" s="1">
        <v>100</v>
      </c>
      <c r="F4" s="1">
        <v>54</v>
      </c>
      <c r="G4" s="1">
        <v>87</v>
      </c>
      <c r="H4" s="1">
        <f xml:space="preserve"> ROUND((B4 * 0.05 + C4 * 0.05 + D4 * 0.05 + E4*0.05 + F4 * 0.4 + G4 * 0.4), 2)</f>
        <v>76.400000000000006</v>
      </c>
      <c r="I4" s="1">
        <f>H4 + (76.49 + 4.6 - $H$26)</f>
        <v>101.19999999999999</v>
      </c>
      <c r="J4" s="1">
        <f>IF(MAX($I$2:$I$25) &lt; 99.4, I4 + (99.4 - MAX($I$2:$I$25)), I4)</f>
        <v>101.19999999999999</v>
      </c>
      <c r="K4" s="1">
        <f>IF(AND(OR(F4=100,G4=100),J4&gt;99.4),100,IF(AND(F4&lt;100,G4&lt;100,J4&gt;99.4),99.4,IF(AND(J4&gt;=57.5,J4&lt;=59.4),60,IF(OR(F4=0,G4=0),0,J4))))</f>
        <v>99.4</v>
      </c>
      <c r="L4" s="1">
        <f>ROUND(K4,0)</f>
        <v>99</v>
      </c>
      <c r="M4" s="1" t="str">
        <f>IF(L4&gt;=90, "A+", IF(L4&gt;=86, "A", IF(L4&gt;=80, "A-", IF(L4&gt;=77, "B+", IF(L4&gt;=73, "B", IF(L4&gt;=70, "B-", IF(L4&gt;=67, "C+", IF(L4&gt;=63, "C", IF(L4&gt;=60, "C-", "F")))))))))</f>
        <v>A+</v>
      </c>
      <c r="O4" s="2"/>
    </row>
    <row r="5" spans="1:15">
      <c r="A5" s="1" t="s">
        <v>22</v>
      </c>
      <c r="B5" s="1">
        <v>100</v>
      </c>
      <c r="C5" s="1">
        <v>100</v>
      </c>
      <c r="D5" s="1">
        <v>100</v>
      </c>
      <c r="E5" s="1">
        <v>100</v>
      </c>
      <c r="F5" s="1">
        <v>65</v>
      </c>
      <c r="G5" s="1">
        <v>72</v>
      </c>
      <c r="H5" s="1">
        <f xml:space="preserve"> ROUND((B5 * 0.05 + C5 * 0.05 + D5 * 0.05 + E5*0.05 + F5 * 0.4 + G5 * 0.4), 2)</f>
        <v>74.8</v>
      </c>
      <c r="I5" s="1">
        <f>H5 + (76.49 + 4.6 - $H$26)</f>
        <v>99.6</v>
      </c>
      <c r="J5" s="1">
        <f>IF(MAX($I$2:$I$25) &lt; 99.4, I5 + (99.4 - MAX($I$2:$I$25)), I5)</f>
        <v>99.6</v>
      </c>
      <c r="K5" s="1">
        <f>IF(AND(OR(F5=100,G5=100),J5&gt;99.4),100,IF(AND(F5&lt;100,G5&lt;100,J5&gt;99.4),99.4,IF(AND(J5&gt;=57.5,J5&lt;=59.4),60,IF(OR(F5=0,G5=0),0,J5))))</f>
        <v>99.4</v>
      </c>
      <c r="L5" s="1">
        <f>ROUND(K5,0)</f>
        <v>99</v>
      </c>
      <c r="M5" s="1" t="str">
        <f>IF(L5&gt;=90, "A+", IF(L5&gt;=86, "A", IF(L5&gt;=80, "A-", IF(L5&gt;=77, "B+", IF(L5&gt;=73, "B", IF(L5&gt;=70, "B-", IF(L5&gt;=67, "C+", IF(L5&gt;=63, "C", IF(L5&gt;=60, "C-", "F")))))))))</f>
        <v>A+</v>
      </c>
      <c r="O5" s="2"/>
    </row>
    <row r="6" spans="1:15">
      <c r="A6" s="1" t="s">
        <v>6</v>
      </c>
      <c r="B6" s="1">
        <v>100</v>
      </c>
      <c r="C6" s="1">
        <v>100</v>
      </c>
      <c r="D6" s="1">
        <v>100</v>
      </c>
      <c r="E6" s="1">
        <v>100</v>
      </c>
      <c r="F6" s="1">
        <v>62</v>
      </c>
      <c r="G6" s="1">
        <v>67</v>
      </c>
      <c r="H6" s="1">
        <f xml:space="preserve"> ROUND((B6 * 0.05 + C6 * 0.05 + D6 * 0.05 + E6*0.05 + F6 * 0.4 + G6 * 0.4), 2)</f>
        <v>71.599999999999994</v>
      </c>
      <c r="I6" s="1">
        <f>H6 + (76.49 + 4.6 - $H$26)</f>
        <v>96.399999999999977</v>
      </c>
      <c r="J6" s="1">
        <f>IF(MAX($I$2:$I$25) &lt; 99.4, I6 + (99.4 - MAX($I$2:$I$25)), I6)</f>
        <v>96.399999999999977</v>
      </c>
      <c r="K6" s="1">
        <f>IF(AND(OR(F6=100,G6=100),J6&gt;99.4),100,IF(AND(F6&lt;100,G6&lt;100,J6&gt;99.4),99.4,IF(AND(J6&gt;=57.5,J6&lt;=59.4),60,IF(OR(F6=0,G6=0),0,J6))))</f>
        <v>96.399999999999977</v>
      </c>
      <c r="L6" s="1">
        <f>ROUND(K6,0)</f>
        <v>96</v>
      </c>
      <c r="M6" s="1" t="str">
        <f>IF(L6&gt;=90, "A+", IF(L6&gt;=86, "A", IF(L6&gt;=80, "A-", IF(L6&gt;=77, "B+", IF(L6&gt;=73, "B", IF(L6&gt;=70, "B-", IF(L6&gt;=67, "C+", IF(L6&gt;=63, "C", IF(L6&gt;=60, "C-", "F")))))))))</f>
        <v>A+</v>
      </c>
      <c r="O6" s="2"/>
    </row>
    <row r="7" spans="1:15">
      <c r="A7" s="1" t="s">
        <v>8</v>
      </c>
      <c r="B7" s="1">
        <v>100</v>
      </c>
      <c r="C7" s="1">
        <v>100</v>
      </c>
      <c r="D7" s="1">
        <v>100</v>
      </c>
      <c r="E7" s="1">
        <v>100</v>
      </c>
      <c r="F7" s="1">
        <v>53</v>
      </c>
      <c r="G7" s="1">
        <v>72</v>
      </c>
      <c r="H7" s="1">
        <f xml:space="preserve"> ROUND((B7 * 0.05 + C7 * 0.05 + D7 * 0.05 + E7*0.05 + F7 * 0.4 + G7 * 0.4), 2)</f>
        <v>70</v>
      </c>
      <c r="I7" s="1">
        <f>H7 + (76.49 + 4.6 - $H$26)</f>
        <v>94.799999999999983</v>
      </c>
      <c r="J7" s="1">
        <f>IF(MAX($I$2:$I$25) &lt; 99.4, I7 + (99.4 - MAX($I$2:$I$25)), I7)</f>
        <v>94.799999999999983</v>
      </c>
      <c r="K7" s="1">
        <f>IF(AND(OR(F7=100,G7=100),J7&gt;99.4),100,IF(AND(F7&lt;100,G7&lt;100,J7&gt;99.4),99.4,IF(AND(J7&gt;=57.5,J7&lt;=59.4),60,IF(OR(F7=0,G7=0),0,J7))))</f>
        <v>94.799999999999983</v>
      </c>
      <c r="L7" s="1">
        <f>ROUND(K7,0)</f>
        <v>95</v>
      </c>
      <c r="M7" s="1" t="str">
        <f>IF(L7&gt;=90, "A+", IF(L7&gt;=86, "A", IF(L7&gt;=80, "A-", IF(L7&gt;=77, "B+", IF(L7&gt;=73, "B", IF(L7&gt;=70, "B-", IF(L7&gt;=67, "C+", IF(L7&gt;=63, "C", IF(L7&gt;=60, "C-", "F")))))))))</f>
        <v>A+</v>
      </c>
      <c r="O7" s="2"/>
    </row>
    <row r="8" spans="1:15">
      <c r="A8" s="1" t="s">
        <v>24</v>
      </c>
      <c r="B8" s="1">
        <v>0</v>
      </c>
      <c r="C8" s="1">
        <v>100</v>
      </c>
      <c r="D8" s="1">
        <v>100</v>
      </c>
      <c r="E8" s="1">
        <v>100</v>
      </c>
      <c r="F8" s="1">
        <v>64</v>
      </c>
      <c r="G8" s="1">
        <v>67</v>
      </c>
      <c r="H8" s="1">
        <f xml:space="preserve"> ROUND((B8 * 0.05 + C8 * 0.05 + D8 * 0.05 + E8*0.05 + F8 * 0.4 + G8 * 0.4), 2)</f>
        <v>67.400000000000006</v>
      </c>
      <c r="I8" s="1">
        <f>H8 + (76.49 + 4.6 - $H$26)</f>
        <v>92.199999999999989</v>
      </c>
      <c r="J8" s="1">
        <f>IF(MAX($I$2:$I$25) &lt; 99.4, I8 + (99.4 - MAX($I$2:$I$25)), I8)</f>
        <v>92.199999999999989</v>
      </c>
      <c r="K8" s="1">
        <f>IF(AND(OR(F8=100,G8=100),J8&gt;99.4),100,IF(AND(F8&lt;100,G8&lt;100,J8&gt;99.4),99.4,IF(AND(J8&gt;=57.5,J8&lt;=59.4),60,IF(OR(F8=0,G8=0),0,J8))))</f>
        <v>92.199999999999989</v>
      </c>
      <c r="L8" s="1">
        <f>ROUND(K8,0)</f>
        <v>92</v>
      </c>
      <c r="M8" s="1" t="str">
        <f>IF(L8&gt;=90, "A+", IF(L8&gt;=86, "A", IF(L8&gt;=80, "A-", IF(L8&gt;=77, "B+", IF(L8&gt;=73, "B", IF(L8&gt;=70, "B-", IF(L8&gt;=67, "C+", IF(L8&gt;=63, "C", IF(L8&gt;=60, "C-", "F")))))))))</f>
        <v>A+</v>
      </c>
    </row>
    <row r="9" spans="1:15">
      <c r="A9" s="4" t="s">
        <v>33</v>
      </c>
      <c r="B9" s="1">
        <v>100</v>
      </c>
      <c r="C9" s="1">
        <v>100</v>
      </c>
      <c r="D9" s="1">
        <v>100</v>
      </c>
      <c r="E9" s="1">
        <v>100</v>
      </c>
      <c r="F9" s="1">
        <v>56</v>
      </c>
      <c r="G9" s="1">
        <v>57</v>
      </c>
      <c r="H9" s="1">
        <f xml:space="preserve"> ROUND((B9 * 0.05 + C9 * 0.05 + D9 * 0.05 + E9*0.05 + F9 * 0.4 + G9 * 0.4), 2)</f>
        <v>65.2</v>
      </c>
      <c r="I9" s="1">
        <f>H9 + (76.49 + 4.6 - $H$26)</f>
        <v>90</v>
      </c>
      <c r="J9" s="1">
        <f>IF(MAX($I$2:$I$25) &lt; 99.4, I9 + (99.4 - MAX($I$2:$I$25)), I9)</f>
        <v>90</v>
      </c>
      <c r="K9" s="1">
        <f>IF(AND(OR(F9=100,G9=100),J9&gt;99.4),100,IF(AND(F9&lt;100,G9&lt;100,J9&gt;99.4),99.4,IF(AND(J9&gt;=57.5,J9&lt;=59.4),60,IF(OR(F9=0,G9=0),0,J9))))</f>
        <v>90</v>
      </c>
      <c r="L9" s="1">
        <f>ROUND(K9,0)</f>
        <v>90</v>
      </c>
      <c r="M9" s="1" t="str">
        <f>IF(L9&gt;=90, "A+", IF(L9&gt;=86, "A", IF(L9&gt;=80, "A-", IF(L9&gt;=77, "B+", IF(L9&gt;=73, "B", IF(L9&gt;=70, "B-", IF(L9&gt;=67, "C+", IF(L9&gt;=63, "C", IF(L9&gt;=60, "C-", "F")))))))))</f>
        <v>A+</v>
      </c>
      <c r="N9" s="3"/>
      <c r="O9" s="3"/>
    </row>
    <row r="10" spans="1:15">
      <c r="A10" s="1" t="s">
        <v>23</v>
      </c>
      <c r="B10" s="1">
        <v>100</v>
      </c>
      <c r="C10" s="1">
        <v>100</v>
      </c>
      <c r="D10" s="1">
        <v>100</v>
      </c>
      <c r="E10" s="1">
        <v>100</v>
      </c>
      <c r="F10" s="1">
        <v>43</v>
      </c>
      <c r="G10" s="1">
        <v>56</v>
      </c>
      <c r="H10" s="1">
        <f xml:space="preserve"> ROUND((B10 * 0.05 + C10 * 0.05 + D10 * 0.05 + E10*0.05 + F10 * 0.4 + G10 * 0.4), 2)</f>
        <v>59.6</v>
      </c>
      <c r="I10" s="1">
        <f>H10 + (76.49 + 4.6 - $H$26)</f>
        <v>84.399999999999991</v>
      </c>
      <c r="J10" s="1">
        <f>IF(MAX($I$2:$I$25) &lt; 99.4, I10 + (99.4 - MAX($I$2:$I$25)), I10)</f>
        <v>84.399999999999991</v>
      </c>
      <c r="K10" s="1">
        <f>IF(AND(OR(F10=100,G10=100),J10&gt;99.4),100,IF(AND(F10&lt;100,G10&lt;100,J10&gt;99.4),99.4,IF(AND(J10&gt;=57.5,J10&lt;=59.4),60,IF(OR(F10=0,G10=0),0,J10))))</f>
        <v>84.399999999999991</v>
      </c>
      <c r="L10" s="1">
        <f>ROUND(K10,0)</f>
        <v>84</v>
      </c>
      <c r="M10" s="1" t="str">
        <f>IF(L10&gt;=90, "A+", IF(L10&gt;=86, "A", IF(L10&gt;=80, "A-", IF(L10&gt;=77, "B+", IF(L10&gt;=73, "B", IF(L10&gt;=70, "B-", IF(L10&gt;=67, "C+", IF(L10&gt;=63, "C", IF(L10&gt;=60, "C-", "F")))))))))</f>
        <v>A-</v>
      </c>
      <c r="O10" s="2"/>
    </row>
    <row r="11" spans="1:15">
      <c r="A11" s="1" t="s">
        <v>18</v>
      </c>
      <c r="B11" s="1">
        <v>100</v>
      </c>
      <c r="C11" s="1">
        <v>100</v>
      </c>
      <c r="D11" s="1">
        <v>100</v>
      </c>
      <c r="E11" s="1">
        <v>100</v>
      </c>
      <c r="F11" s="1">
        <v>42</v>
      </c>
      <c r="G11" s="1">
        <v>56</v>
      </c>
      <c r="H11" s="1">
        <f xml:space="preserve"> ROUND((B11 * 0.05 + C11 * 0.05 + D11 * 0.05 + E11*0.05 + F11 * 0.4 + G11 * 0.4), 2)</f>
        <v>59.2</v>
      </c>
      <c r="I11" s="1">
        <f>H11 + (76.49 + 4.6 - $H$26)</f>
        <v>84</v>
      </c>
      <c r="J11" s="1">
        <f>IF(MAX($I$2:$I$25) &lt; 99.4, I11 + (99.4 - MAX($I$2:$I$25)), I11)</f>
        <v>84</v>
      </c>
      <c r="K11" s="1">
        <f>IF(AND(OR(F11=100,G11=100),J11&gt;99.4),100,IF(AND(F11&lt;100,G11&lt;100,J11&gt;99.4),99.4,IF(AND(J11&gt;=57.5,J11&lt;=59.4),60,IF(OR(F11=0,G11=0),0,J11))))</f>
        <v>84</v>
      </c>
      <c r="L11" s="1">
        <f>ROUND(K11,0)</f>
        <v>84</v>
      </c>
      <c r="M11" s="1" t="str">
        <f>IF(L11&gt;=90, "A+", IF(L11&gt;=86, "A", IF(L11&gt;=80, "A-", IF(L11&gt;=77, "B+", IF(L11&gt;=73, "B", IF(L11&gt;=70, "B-", IF(L11&gt;=67, "C+", IF(L11&gt;=63, "C", IF(L11&gt;=60, "C-", "F")))))))))</f>
        <v>A-</v>
      </c>
      <c r="O11" s="2"/>
    </row>
    <row r="12" spans="1:15">
      <c r="A12" s="1" t="s">
        <v>30</v>
      </c>
      <c r="B12" s="1">
        <v>100</v>
      </c>
      <c r="C12" s="1">
        <v>100</v>
      </c>
      <c r="D12" s="1">
        <v>100</v>
      </c>
      <c r="E12" s="1">
        <v>100</v>
      </c>
      <c r="F12" s="1">
        <v>46</v>
      </c>
      <c r="G12" s="1">
        <v>52</v>
      </c>
      <c r="H12" s="1">
        <f xml:space="preserve"> ROUND((B12 * 0.05 + C12 * 0.05 + D12 * 0.05 + E12*0.05 + F12 * 0.4 + G12 * 0.4), 2)</f>
        <v>59.2</v>
      </c>
      <c r="I12" s="1">
        <f>H12 + (76.49 + 4.6 - $H$26)</f>
        <v>84</v>
      </c>
      <c r="J12" s="1">
        <f>IF(MAX($I$2:$I$25) &lt; 99.4, I12 + (99.4 - MAX($I$2:$I$25)), I12)</f>
        <v>84</v>
      </c>
      <c r="K12" s="1">
        <f>IF(AND(OR(F12=100,G12=100),J12&gt;99.4),100,IF(AND(F12&lt;100,G12&lt;100,J12&gt;99.4),99.4,IF(AND(J12&gt;=57.5,J12&lt;=59.4),60,IF(OR(F12=0,G12=0),0,J12))))</f>
        <v>84</v>
      </c>
      <c r="L12" s="1">
        <f>ROUND(K12,0)</f>
        <v>84</v>
      </c>
      <c r="M12" s="1" t="str">
        <f>IF(L12&gt;=90, "A+", IF(L12&gt;=86, "A", IF(L12&gt;=80, "A-", IF(L12&gt;=77, "B+", IF(L12&gt;=73, "B", IF(L12&gt;=70, "B-", IF(L12&gt;=67, "C+", IF(L12&gt;=63, "C", IF(L12&gt;=60, "C-", "F")))))))))</f>
        <v>A-</v>
      </c>
      <c r="O12" s="2"/>
    </row>
    <row r="13" spans="1:15">
      <c r="A13" s="1" t="s">
        <v>26</v>
      </c>
      <c r="B13" s="1">
        <v>100</v>
      </c>
      <c r="C13" s="1">
        <v>50</v>
      </c>
      <c r="D13" s="1">
        <v>100</v>
      </c>
      <c r="E13" s="1">
        <v>100</v>
      </c>
      <c r="F13" s="1">
        <v>53</v>
      </c>
      <c r="G13" s="1">
        <v>50</v>
      </c>
      <c r="H13" s="1">
        <f xml:space="preserve"> ROUND((B13 * 0.05 + C13 * 0.05 + D13 * 0.05 + E13*0.05 + F13 * 0.4 + G13 * 0.4), 2)</f>
        <v>58.7</v>
      </c>
      <c r="I13" s="1">
        <f>H13 + (76.49 + 4.6 - $H$26)</f>
        <v>83.5</v>
      </c>
      <c r="J13" s="1">
        <f>IF(MAX($I$2:$I$25) &lt; 99.4, I13 + (99.4 - MAX($I$2:$I$25)), I13)</f>
        <v>83.5</v>
      </c>
      <c r="K13" s="1">
        <f>IF(AND(OR(F13=100,G13=100),J13&gt;99.4),100,IF(AND(F13&lt;100,G13&lt;100,J13&gt;99.4),99.4,IF(AND(J13&gt;=57.5,J13&lt;=59.4),60,IF(OR(F13=0,G13=0),0,J13))))</f>
        <v>83.5</v>
      </c>
      <c r="L13" s="1">
        <f>ROUND(K13,0)</f>
        <v>84</v>
      </c>
      <c r="M13" s="1" t="str">
        <f>IF(L13&gt;=90, "A+", IF(L13&gt;=86, "A", IF(L13&gt;=80, "A-", IF(L13&gt;=77, "B+", IF(L13&gt;=73, "B", IF(L13&gt;=70, "B-", IF(L13&gt;=67, "C+", IF(L13&gt;=63, "C", IF(L13&gt;=60, "C-", "F")))))))))</f>
        <v>A-</v>
      </c>
      <c r="O13" s="2"/>
    </row>
    <row r="14" spans="1:15">
      <c r="A14" s="1" t="s">
        <v>5</v>
      </c>
      <c r="B14" s="1">
        <v>100</v>
      </c>
      <c r="C14" s="1">
        <v>0</v>
      </c>
      <c r="D14" s="1">
        <v>100</v>
      </c>
      <c r="E14" s="1">
        <v>100</v>
      </c>
      <c r="F14" s="1">
        <v>55</v>
      </c>
      <c r="G14" s="1">
        <v>53</v>
      </c>
      <c r="H14" s="1">
        <f xml:space="preserve"> ROUND((B14 * 0.05 + C14 * 0.05 + D14 * 0.05 + E14*0.05 + F14 * 0.4 + G14 * 0.4), 2)</f>
        <v>58.2</v>
      </c>
      <c r="I14" s="1">
        <f>H14 + (76.49 + 4.6 - $H$26)</f>
        <v>83</v>
      </c>
      <c r="J14" s="1">
        <f>IF(MAX($I$2:$I$25) &lt; 99.4, I14 + (99.4 - MAX($I$2:$I$25)), I14)</f>
        <v>83</v>
      </c>
      <c r="K14" s="1">
        <f>IF(AND(OR(F14=100,G14=100),J14&gt;99.4),100,IF(AND(F14&lt;100,G14&lt;100,J14&gt;99.4),99.4,IF(AND(J14&gt;=57.5,J14&lt;=59.4),60,IF(OR(F14=0,G14=0),0,J14))))</f>
        <v>83</v>
      </c>
      <c r="L14" s="1">
        <f>ROUND(K14,0)</f>
        <v>83</v>
      </c>
      <c r="M14" s="1" t="str">
        <f>IF(L14&gt;=90, "A+", IF(L14&gt;=86, "A", IF(L14&gt;=80, "A-", IF(L14&gt;=77, "B+", IF(L14&gt;=73, "B", IF(L14&gt;=70, "B-", IF(L14&gt;=67, "C+", IF(L14&gt;=63, "C", IF(L14&gt;=60, "C-", "F")))))))))</f>
        <v>A-</v>
      </c>
      <c r="O14" s="2"/>
    </row>
    <row r="15" spans="1:15">
      <c r="A15" s="1" t="s">
        <v>21</v>
      </c>
      <c r="B15" s="1">
        <v>100</v>
      </c>
      <c r="C15" s="1">
        <v>100</v>
      </c>
      <c r="D15" s="1">
        <v>50</v>
      </c>
      <c r="E15" s="1">
        <v>100</v>
      </c>
      <c r="F15" s="1">
        <v>45</v>
      </c>
      <c r="G15" s="1">
        <v>53</v>
      </c>
      <c r="H15" s="1">
        <f xml:space="preserve"> ROUND((B15 * 0.05 + C15 * 0.05 + D15 * 0.05 + E15*0.05 + F15 * 0.4 + G15 * 0.4), 2)</f>
        <v>56.7</v>
      </c>
      <c r="I15" s="1">
        <f>H15 + (76.49 + 4.6 - $H$26)</f>
        <v>81.5</v>
      </c>
      <c r="J15" s="1">
        <f>IF(MAX($I$2:$I$25) &lt; 99.4, I15 + (99.4 - MAX($I$2:$I$25)), I15)</f>
        <v>81.5</v>
      </c>
      <c r="K15" s="1">
        <f>IF(AND(OR(F15=100,G15=100),J15&gt;99.4),100,IF(AND(F15&lt;100,G15&lt;100,J15&gt;99.4),99.4,IF(AND(J15&gt;=57.5,J15&lt;=59.4),60,IF(OR(F15=0,G15=0),0,J15))))</f>
        <v>81.5</v>
      </c>
      <c r="L15" s="1">
        <f>ROUND(K15,0)</f>
        <v>82</v>
      </c>
      <c r="M15" s="1" t="str">
        <f>IF(L15&gt;=90, "A+", IF(L15&gt;=86, "A", IF(L15&gt;=80, "A-", IF(L15&gt;=77, "B+", IF(L15&gt;=73, "B", IF(L15&gt;=70, "B-", IF(L15&gt;=67, "C+", IF(L15&gt;=63, "C", IF(L15&gt;=60, "C-", "F")))))))))</f>
        <v>A-</v>
      </c>
      <c r="O15" s="2"/>
    </row>
    <row r="16" spans="1:15">
      <c r="A16" s="1" t="s">
        <v>25</v>
      </c>
      <c r="B16" s="1">
        <v>100</v>
      </c>
      <c r="C16" s="1">
        <v>100</v>
      </c>
      <c r="D16" s="1">
        <v>100</v>
      </c>
      <c r="E16" s="1">
        <v>100</v>
      </c>
      <c r="F16" s="1">
        <v>43</v>
      </c>
      <c r="G16" s="1">
        <v>47</v>
      </c>
      <c r="H16" s="1">
        <f xml:space="preserve"> ROUND((B16 * 0.05 + C16 * 0.05 + D16 * 0.05 + E16*0.05 + F16 * 0.4 + G16 * 0.4), 2)</f>
        <v>56</v>
      </c>
      <c r="I16" s="1">
        <f>H16 + (76.49 + 4.6 - $H$26)</f>
        <v>80.799999999999983</v>
      </c>
      <c r="J16" s="1">
        <f>IF(MAX($I$2:$I$25) &lt; 99.4, I16 + (99.4 - MAX($I$2:$I$25)), I16)</f>
        <v>80.799999999999983</v>
      </c>
      <c r="K16" s="1">
        <f>IF(AND(OR(F16=100,G16=100),J16&gt;99.4),100,IF(AND(F16&lt;100,G16&lt;100,J16&gt;99.4),99.4,IF(AND(J16&gt;=57.5,J16&lt;=59.4),60,IF(OR(F16=0,G16=0),0,J16))))</f>
        <v>80.799999999999983</v>
      </c>
      <c r="L16" s="1">
        <f>ROUND(K16,0)</f>
        <v>81</v>
      </c>
      <c r="M16" s="1" t="str">
        <f>IF(L16&gt;=90, "A+", IF(L16&gt;=86, "A", IF(L16&gt;=80, "A-", IF(L16&gt;=77, "B+", IF(L16&gt;=73, "B", IF(L16&gt;=70, "B-", IF(L16&gt;=67, "C+", IF(L16&gt;=63, "C", IF(L16&gt;=60, "C-", "F")))))))))</f>
        <v>A-</v>
      </c>
      <c r="O16" s="2"/>
    </row>
    <row r="17" spans="1:15">
      <c r="A17" s="1" t="s">
        <v>27</v>
      </c>
      <c r="B17" s="1">
        <v>100</v>
      </c>
      <c r="C17" s="1">
        <v>100</v>
      </c>
      <c r="D17" s="1">
        <v>100</v>
      </c>
      <c r="E17" s="1">
        <v>100</v>
      </c>
      <c r="F17" s="1">
        <v>34</v>
      </c>
      <c r="G17" s="1">
        <v>45</v>
      </c>
      <c r="H17" s="1">
        <f xml:space="preserve"> ROUND((B17 * 0.05 + C17 * 0.05 + D17 * 0.05 + E17*0.05 + F17 * 0.4 + G17 * 0.4), 2)</f>
        <v>51.6</v>
      </c>
      <c r="I17" s="1">
        <f>H17 + (76.49 + 4.6 - $H$26)</f>
        <v>76.399999999999991</v>
      </c>
      <c r="J17" s="1">
        <f>IF(MAX($I$2:$I$25) &lt; 99.4, I17 + (99.4 - MAX($I$2:$I$25)), I17)</f>
        <v>76.399999999999991</v>
      </c>
      <c r="K17" s="1">
        <f>IF(AND(OR(F17=100,G17=100),J17&gt;99.4),100,IF(AND(F17&lt;100,G17&lt;100,J17&gt;99.4),99.4,IF(AND(J17&gt;=57.5,J17&lt;=59.4),60,IF(OR(F17=0,G17=0),0,J17))))</f>
        <v>76.399999999999991</v>
      </c>
      <c r="L17" s="1">
        <f>ROUND(K17,0)</f>
        <v>76</v>
      </c>
      <c r="M17" s="1" t="str">
        <f>IF(L17&gt;=90, "A+", IF(L17&gt;=86, "A", IF(L17&gt;=80, "A-", IF(L17&gt;=77, "B+", IF(L17&gt;=73, "B", IF(L17&gt;=70, "B-", IF(L17&gt;=67, "C+", IF(L17&gt;=63, "C", IF(L17&gt;=60, "C-", "F")))))))))</f>
        <v>B</v>
      </c>
      <c r="O17" s="2"/>
    </row>
    <row r="18" spans="1:15">
      <c r="A18" s="1" t="s">
        <v>17</v>
      </c>
      <c r="B18" s="1">
        <v>100</v>
      </c>
      <c r="C18" s="1">
        <v>100</v>
      </c>
      <c r="D18" s="1">
        <v>0</v>
      </c>
      <c r="E18" s="1">
        <v>100</v>
      </c>
      <c r="F18" s="1">
        <v>34</v>
      </c>
      <c r="G18" s="1">
        <v>57</v>
      </c>
      <c r="H18" s="1">
        <f xml:space="preserve"> ROUND((B18 * 0.05 + C18 * 0.05 + D18 * 0.05 + E18*0.05 + F18 * 0.4 + G18 * 0.4), 2)</f>
        <v>51.4</v>
      </c>
      <c r="I18" s="1">
        <f>H18 + (76.49 + 4.6 - $H$26)</f>
        <v>76.199999999999989</v>
      </c>
      <c r="J18" s="1">
        <f>IF(MAX($I$2:$I$25) &lt; 99.4, I18 + (99.4 - MAX($I$2:$I$25)), I18)</f>
        <v>76.199999999999989</v>
      </c>
      <c r="K18" s="1">
        <f>IF(AND(OR(F18=100,G18=100),J18&gt;99.4),100,IF(AND(F18&lt;100,G18&lt;100,J18&gt;99.4),99.4,IF(AND(J18&gt;=57.5,J18&lt;=59.4),60,IF(OR(F18=0,G18=0),0,J18))))</f>
        <v>76.199999999999989</v>
      </c>
      <c r="L18" s="1">
        <f>ROUND(K18,0)</f>
        <v>76</v>
      </c>
      <c r="M18" s="1" t="str">
        <f>IF(L18&gt;=90, "A+", IF(L18&gt;=86, "A", IF(L18&gt;=80, "A-", IF(L18&gt;=77, "B+", IF(L18&gt;=73, "B", IF(L18&gt;=70, "B-", IF(L18&gt;=67, "C+", IF(L18&gt;=63, "C", IF(L18&gt;=60, "C-", "F")))))))))</f>
        <v>B</v>
      </c>
      <c r="O18" s="2"/>
    </row>
    <row r="19" spans="1:15">
      <c r="A19" s="1" t="s">
        <v>20</v>
      </c>
      <c r="B19" s="1">
        <v>100</v>
      </c>
      <c r="C19" s="1">
        <v>100</v>
      </c>
      <c r="D19" s="1">
        <v>100</v>
      </c>
      <c r="E19" s="1">
        <v>100</v>
      </c>
      <c r="F19" s="1">
        <v>24</v>
      </c>
      <c r="G19" s="1">
        <v>46</v>
      </c>
      <c r="H19" s="1">
        <f xml:space="preserve"> ROUND((B19 * 0.05 + C19 * 0.05 + D19 * 0.05 + E19*0.05 + F19 * 0.4 + G19 * 0.4), 2)</f>
        <v>48</v>
      </c>
      <c r="I19" s="1">
        <f>H19 + (76.49 + 4.6 - $H$26)</f>
        <v>72.799999999999983</v>
      </c>
      <c r="J19" s="1">
        <f>IF(MAX($I$2:$I$25) &lt; 99.4, I19 + (99.4 - MAX($I$2:$I$25)), I19)</f>
        <v>72.799999999999983</v>
      </c>
      <c r="K19" s="1">
        <f>IF(AND(OR(F19=100,G19=100),J19&gt;99.4),100,IF(AND(F19&lt;100,G19&lt;100,J19&gt;99.4),99.4,IF(AND(J19&gt;=57.5,J19&lt;=59.4),60,IF(OR(F19=0,G19=0),0,J19))))</f>
        <v>72.799999999999983</v>
      </c>
      <c r="L19" s="1">
        <f>ROUND(K19,0)</f>
        <v>73</v>
      </c>
      <c r="M19" s="1" t="str">
        <f>IF(L19&gt;=90, "A+", IF(L19&gt;=86, "A", IF(L19&gt;=80, "A-", IF(L19&gt;=77, "B+", IF(L19&gt;=73, "B", IF(L19&gt;=70, "B-", IF(L19&gt;=67, "C+", IF(L19&gt;=63, "C", IF(L19&gt;=60, "C-", "F")))))))))</f>
        <v>B</v>
      </c>
      <c r="O19" s="2"/>
    </row>
    <row r="20" spans="1:15">
      <c r="A20" s="1" t="s">
        <v>16</v>
      </c>
      <c r="B20" s="1">
        <v>100</v>
      </c>
      <c r="C20" s="1">
        <v>100</v>
      </c>
      <c r="D20" s="1">
        <v>100</v>
      </c>
      <c r="E20" s="1">
        <v>100</v>
      </c>
      <c r="F20" s="1">
        <v>45</v>
      </c>
      <c r="G20" s="1">
        <v>23</v>
      </c>
      <c r="H20" s="1">
        <f xml:space="preserve"> ROUND((B20 * 0.05 + C20 * 0.05 + D20 * 0.05 + E20*0.05 + F20 * 0.4 + G20 * 0.4), 2)</f>
        <v>47.2</v>
      </c>
      <c r="I20" s="1">
        <f>H20 + (76.49 + 4.6 - $H$26)</f>
        <v>72</v>
      </c>
      <c r="J20" s="1">
        <f>IF(MAX($I$2:$I$25) &lt; 99.4, I20 + (99.4 - MAX($I$2:$I$25)), I20)</f>
        <v>72</v>
      </c>
      <c r="K20" s="1">
        <f>IF(AND(OR(F20=100,G20=100),J20&gt;99.4),100,IF(AND(F20&lt;100,G20&lt;100,J20&gt;99.4),99.4,IF(AND(J20&gt;=57.5,J20&lt;=59.4),60,IF(OR(F20=0,G20=0),0,J20))))</f>
        <v>72</v>
      </c>
      <c r="L20" s="1">
        <f>ROUND(K20,0)</f>
        <v>72</v>
      </c>
      <c r="M20" s="1" t="str">
        <f>IF(L20&gt;=90, "A+", IF(L20&gt;=86, "A", IF(L20&gt;=80, "A-", IF(L20&gt;=77, "B+", IF(L20&gt;=73, "B", IF(L20&gt;=70, "B-", IF(L20&gt;=67, "C+", IF(L20&gt;=63, "C", IF(L20&gt;=60, "C-", "F")))))))))</f>
        <v>B-</v>
      </c>
    </row>
    <row r="21" spans="1:15">
      <c r="A21" s="1" t="s">
        <v>28</v>
      </c>
      <c r="B21" s="1">
        <v>0</v>
      </c>
      <c r="C21" s="1">
        <v>100</v>
      </c>
      <c r="D21" s="1">
        <v>100</v>
      </c>
      <c r="E21" s="1">
        <v>100</v>
      </c>
      <c r="F21" s="1">
        <v>33</v>
      </c>
      <c r="G21" s="1">
        <v>36</v>
      </c>
      <c r="H21" s="1">
        <f xml:space="preserve"> ROUND((B21 * 0.05 + C21 * 0.05 + D21 * 0.05 + E21*0.05 + F21 * 0.4 + G21 * 0.4), 2)</f>
        <v>42.6</v>
      </c>
      <c r="I21" s="1">
        <f>H21 + (76.49 + 4.6 - $H$26)</f>
        <v>67.399999999999991</v>
      </c>
      <c r="J21" s="1">
        <f>IF(MAX($I$2:$I$25) &lt; 99.4, I21 + (99.4 - MAX($I$2:$I$25)), I21)</f>
        <v>67.399999999999991</v>
      </c>
      <c r="K21" s="1">
        <f>IF(AND(OR(F21=100,G21=100),J21&gt;99.4),100,IF(AND(F21&lt;100,G21&lt;100,J21&gt;99.4),99.4,IF(AND(J21&gt;=57.5,J21&lt;=59.4),60,IF(OR(F21=0,G21=0),0,J21))))</f>
        <v>67.399999999999991</v>
      </c>
      <c r="L21" s="1">
        <f>ROUND(K21,0)</f>
        <v>67</v>
      </c>
      <c r="M21" s="1" t="str">
        <f>IF(L21&gt;=90, "A+", IF(L21&gt;=86, "A", IF(L21&gt;=80, "A-", IF(L21&gt;=77, "B+", IF(L21&gt;=73, "B", IF(L21&gt;=70, "B-", IF(L21&gt;=67, "C+", IF(L21&gt;=63, "C", IF(L21&gt;=60, "C-", "F")))))))))</f>
        <v>C+</v>
      </c>
    </row>
    <row r="22" spans="1:15">
      <c r="A22" s="1" t="s">
        <v>19</v>
      </c>
      <c r="B22" s="1">
        <v>100</v>
      </c>
      <c r="C22" s="1">
        <v>100</v>
      </c>
      <c r="D22" s="1">
        <v>100</v>
      </c>
      <c r="E22" s="1">
        <v>100</v>
      </c>
      <c r="F22" s="1">
        <v>16</v>
      </c>
      <c r="G22" s="1">
        <v>23</v>
      </c>
      <c r="H22" s="1">
        <f xml:space="preserve"> ROUND((B22 * 0.05 + C22 * 0.05 + D22 * 0.05 + E22*0.05 + F22 * 0.4 + G22 * 0.4), 2)</f>
        <v>35.6</v>
      </c>
      <c r="I22" s="1">
        <f>H22 + (76.49 + 4.6 - $H$26)</f>
        <v>60.399999999999991</v>
      </c>
      <c r="J22" s="1">
        <f>IF(MAX($I$2:$I$25) &lt; 99.4, I22 + (99.4 - MAX($I$2:$I$25)), I22)</f>
        <v>60.399999999999991</v>
      </c>
      <c r="K22" s="1">
        <f>IF(AND(OR(F22=100,G22=100),J22&gt;99.4),100,IF(AND(F22&lt;100,G22&lt;100,J22&gt;99.4),99.4,IF(AND(J22&gt;=57.5,J22&lt;=59.4),60,IF(OR(F22=0,G22=0),0,J22))))</f>
        <v>60.399999999999991</v>
      </c>
      <c r="L22" s="1">
        <f>ROUND(K22,0)</f>
        <v>60</v>
      </c>
      <c r="M22" s="1" t="str">
        <f>IF(L22&gt;=90, "A+", IF(L22&gt;=86, "A", IF(L22&gt;=80, "A-", IF(L22&gt;=77, "B+", IF(L22&gt;=73, "B", IF(L22&gt;=70, "B-", IF(L22&gt;=67, "C+", IF(L22&gt;=63, "C", IF(L22&gt;=60, "C-", "F")))))))))</f>
        <v>C-</v>
      </c>
    </row>
    <row r="23" spans="1:15">
      <c r="A23" s="1" t="s">
        <v>31</v>
      </c>
      <c r="B23" s="1">
        <v>100</v>
      </c>
      <c r="C23" s="1">
        <v>100</v>
      </c>
      <c r="D23" s="1">
        <v>100</v>
      </c>
      <c r="E23" s="1">
        <v>100</v>
      </c>
      <c r="F23" s="1">
        <v>13</v>
      </c>
      <c r="G23" s="1">
        <v>25</v>
      </c>
      <c r="H23" s="1">
        <f xml:space="preserve"> ROUND((B23 * 0.05 + C23 * 0.05 + D23 * 0.05 + E23*0.05 + F23 * 0.4 + G23 * 0.4), 2)</f>
        <v>35.200000000000003</v>
      </c>
      <c r="I23" s="1">
        <f>H23 + (76.49 + 4.6 - $H$26)</f>
        <v>59.999999999999993</v>
      </c>
      <c r="J23" s="1">
        <f>IF(MAX($I$2:$I$25) &lt; 99.4, I23 + (99.4 - MAX($I$2:$I$25)), I23)</f>
        <v>59.999999999999993</v>
      </c>
      <c r="K23" s="1">
        <f>IF(AND(OR(F23=100,G23=100),J23&gt;99.4),100,IF(AND(F23&lt;100,G23&lt;100,J23&gt;99.4),99.4,IF(AND(J23&gt;=57.5,J23&lt;=59.4),60,IF(OR(F23=0,G23=0),0,J23))))</f>
        <v>59.999999999999993</v>
      </c>
      <c r="L23" s="1">
        <f>ROUND(K23,0)</f>
        <v>60</v>
      </c>
      <c r="M23" s="1" t="str">
        <f>IF(L23&gt;=90, "A+", IF(L23&gt;=86, "A", IF(L23&gt;=80, "A-", IF(L23&gt;=77, "B+", IF(L23&gt;=73, "B", IF(L23&gt;=70, "B-", IF(L23&gt;=67, "C+", IF(L23&gt;=63, "C", IF(L23&gt;=60, "C-", "F")))))))))</f>
        <v>C-</v>
      </c>
    </row>
    <row r="24" spans="1:15">
      <c r="A24" s="1" t="s">
        <v>32</v>
      </c>
      <c r="B24" s="1">
        <v>100</v>
      </c>
      <c r="C24" s="1">
        <v>0</v>
      </c>
      <c r="D24" s="1">
        <v>100</v>
      </c>
      <c r="E24" s="1">
        <v>50</v>
      </c>
      <c r="F24" s="1">
        <v>27</v>
      </c>
      <c r="G24" s="1">
        <v>24</v>
      </c>
      <c r="H24" s="1">
        <f xml:space="preserve"> ROUND((B24 * 0.05 + C24 * 0.05 + D24 * 0.05 + E24*0.05 + F24 * 0.4 + G24 * 0.4), 2)</f>
        <v>32.9</v>
      </c>
      <c r="I24" s="1">
        <f>H24 + (76.49 + 4.6 - $H$26)</f>
        <v>57.699999999999989</v>
      </c>
      <c r="J24" s="1">
        <f>IF(MAX($I$2:$I$25) &lt; 99.4, I24 + (99.4 - MAX($I$2:$I$25)), I24)</f>
        <v>57.699999999999989</v>
      </c>
      <c r="K24" s="1">
        <f>IF(AND(OR(F24=100,G24=100),J24&gt;99.4),100,IF(AND(F24&lt;100,G24&lt;100,J24&gt;99.4),99.4,IF(AND(J24&gt;=57.5,J24&lt;=59.4),60,IF(OR(F24=0,G24=0),0,J24))))</f>
        <v>60</v>
      </c>
      <c r="L24" s="1">
        <f>ROUND(K24,0)</f>
        <v>60</v>
      </c>
      <c r="M24" s="1" t="str">
        <f>IF(L24&gt;=90, "A+", IF(L24&gt;=86, "A", IF(L24&gt;=80, "A-", IF(L24&gt;=77, "B+", IF(L24&gt;=73, "B", IF(L24&gt;=70, "B-", IF(L24&gt;=67, "C+", IF(L24&gt;=63, "C", IF(L24&gt;=60, "C-", "F")))))))))</f>
        <v>C-</v>
      </c>
    </row>
    <row r="25" spans="1:15">
      <c r="A25" s="1" t="s">
        <v>15</v>
      </c>
      <c r="B25" s="1">
        <v>0</v>
      </c>
      <c r="C25" s="1">
        <v>100</v>
      </c>
      <c r="D25" s="1">
        <v>100</v>
      </c>
      <c r="E25" s="1">
        <v>100</v>
      </c>
      <c r="F25" s="1">
        <v>0</v>
      </c>
      <c r="G25" s="1">
        <v>0</v>
      </c>
      <c r="H25" s="1">
        <f xml:space="preserve"> ROUND((B25 * 0.05 + C25 * 0.05 + D25 * 0.05 + E25*0.05 + F25 * 0.35 + G25 * 0.35), 2)</f>
        <v>15</v>
      </c>
      <c r="I25" s="1">
        <f>H25 + (76.49 + 4.6 - $H$26)</f>
        <v>39.79999999999999</v>
      </c>
      <c r="J25" s="1">
        <f>IF(MAX($I$2:$I$25) &lt; 99.4, I25 + (99.4 - MAX($I$2:$I$25)), I25)</f>
        <v>39.79999999999999</v>
      </c>
      <c r="K25" s="1">
        <f>IF(AND(OR(F25=100,G25=100),J25&gt;99.4),100,IF(AND(F25&lt;100,G25&lt;100,J25&gt;99.4),99.4,IF(AND(J25&gt;=57.5,J25&lt;=59.4),60,IF(OR(F25=0,G25=0),0,J25))))</f>
        <v>0</v>
      </c>
      <c r="L25" s="1">
        <f>ROUND(K25,0)</f>
        <v>0</v>
      </c>
      <c r="M25" s="1" t="str">
        <f>IF(L25&gt;=90, "A+", IF(L25&gt;=86, "A", IF(L25&gt;=80, "A-", IF(L25&gt;=77, "B+", IF(L25&gt;=73, "B", IF(L25&gt;=70, "B-", IF(L25&gt;=67, "C+", IF(L25&gt;=63, "C", IF(L25&gt;=60, "C-", "F")))))))))</f>
        <v>F</v>
      </c>
    </row>
    <row r="26" spans="1:15">
      <c r="A26" s="1" t="s">
        <v>13</v>
      </c>
      <c r="B26" s="1">
        <f t="shared" ref="B26:E26" si="0">ROUND(AVERAGE(B2:B25),2)</f>
        <v>87.5</v>
      </c>
      <c r="C26" s="1">
        <f t="shared" si="0"/>
        <v>89.58</v>
      </c>
      <c r="D26" s="1">
        <f t="shared" si="0"/>
        <v>93.75</v>
      </c>
      <c r="E26" s="1">
        <f t="shared" si="0"/>
        <v>97.92</v>
      </c>
      <c r="F26" s="1">
        <f>ROUND(AVERAGE(F2:F25),2)</f>
        <v>44.13</v>
      </c>
      <c r="G26" s="1">
        <f>ROUND(AVERAGE(G2:G25),2)</f>
        <v>50.5</v>
      </c>
      <c r="H26" s="1">
        <f t="shared" ref="H26:K26" si="1">ROUND(AVERAGE(H2:H25),2)</f>
        <v>56.29</v>
      </c>
      <c r="I26" s="1">
        <f t="shared" si="1"/>
        <v>81.09</v>
      </c>
      <c r="J26" s="1">
        <f t="shared" si="1"/>
        <v>81.09</v>
      </c>
      <c r="K26" s="1">
        <f t="shared" si="1"/>
        <v>79.06</v>
      </c>
      <c r="L26" s="1">
        <f>ROUND(AVERAGE(L2:L25),2)</f>
        <v>78.959999999999994</v>
      </c>
      <c r="M26" s="1" t="str">
        <f t="shared" ref="M26" si="2">IF(L26&gt;=90, "A+", IF(L26&gt;=86, "A", IF(L26&gt;=80, "A-", IF(L26&gt;=77, "B+", IF(L26&gt;=73, "B", IF(L26&gt;=70, "B-", IF(L26&gt;=67, "C+", IF(L26&gt;=63, "C", IF(L26&gt;=60, "C-", "F")))))))))</f>
        <v>B+</v>
      </c>
    </row>
  </sheetData>
  <sortState xmlns:xlrd2="http://schemas.microsoft.com/office/spreadsheetml/2017/richdata2" ref="A2:M25">
    <sortCondition descending="1" ref="H2:H25"/>
  </sortState>
  <phoneticPr fontId="1" type="noConversion"/>
  <conditionalFormatting sqref="I27:I80">
    <cfRule type="expression" dxfId="2" priority="1">
      <formula>G27&lt;59.5</formula>
    </cfRule>
  </conditionalFormatting>
  <conditionalFormatting sqref="L2:L26">
    <cfRule type="expression" dxfId="1" priority="3">
      <formula>K2&lt;59.5</formula>
    </cfRule>
  </conditionalFormatting>
  <conditionalFormatting sqref="M2:M26 J27:J80">
    <cfRule type="expression" dxfId="0" priority="2">
      <formula>I2&lt;60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2025-04-04T03:38:23Z</dcterms:modified>
</cp:coreProperties>
</file>