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/>
  <mc:AlternateContent xmlns:mc="http://schemas.openxmlformats.org/markup-compatibility/2006">
    <mc:Choice Requires="x15">
      <x15ac:absPath xmlns:x15ac="http://schemas.microsoft.com/office/spreadsheetml/2010/11/ac" url="/Users/tom/github/politics/grade/"/>
    </mc:Choice>
  </mc:AlternateContent>
  <xr:revisionPtr revIDLastSave="0" documentId="13_ncr:1_{0189EFF0-DCEC-E642-8C63-2EAF1C2CEA12}" xr6:coauthVersionLast="47" xr6:coauthVersionMax="47" xr10:uidLastSave="{00000000-0000-0000-0000-000000000000}"/>
  <bookViews>
    <workbookView xWindow="1440" yWindow="600" windowWidth="24800" windowHeight="16360" xr2:uid="{00000000-000D-0000-FFFF-FFFF00000000}"/>
  </bookViews>
  <sheets>
    <sheet name="工作表1" sheetId="1" r:id="rId1"/>
  </sheets>
  <calcPr calcId="191029"/>
  <webPublishing allowPng="1" targetScreenSize="1024x768" codePage="1000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B26" i="1"/>
  <c r="C26" i="1"/>
  <c r="D26" i="1"/>
  <c r="G3" i="1"/>
  <c r="G4" i="1"/>
  <c r="G5" i="1"/>
  <c r="G8" i="1"/>
  <c r="G6" i="1"/>
  <c r="G7" i="1"/>
  <c r="G15" i="1"/>
  <c r="G13" i="1"/>
  <c r="G9" i="1"/>
  <c r="G10" i="1"/>
  <c r="G14" i="1"/>
  <c r="G11" i="1"/>
  <c r="G20" i="1"/>
  <c r="G12" i="1"/>
  <c r="G16" i="1"/>
  <c r="G17" i="1"/>
  <c r="G21" i="1"/>
  <c r="G18" i="1"/>
  <c r="G19" i="1"/>
  <c r="H19" i="1" s="1"/>
  <c r="G23" i="1"/>
  <c r="G22" i="1"/>
  <c r="G24" i="1"/>
  <c r="G25" i="1"/>
  <c r="G2" i="1"/>
  <c r="F26" i="1"/>
  <c r="E26" i="1"/>
  <c r="G26" i="1" l="1"/>
  <c r="H23" i="1" s="1"/>
  <c r="H22" i="1" l="1"/>
  <c r="H2" i="1"/>
  <c r="H17" i="1"/>
  <c r="H14" i="1"/>
  <c r="H15" i="1"/>
  <c r="H8" i="1"/>
  <c r="H4" i="1"/>
  <c r="H24" i="1"/>
  <c r="H20" i="1"/>
  <c r="H21" i="1"/>
  <c r="H6" i="1"/>
  <c r="H13" i="1"/>
  <c r="H5" i="1"/>
  <c r="H16" i="1"/>
  <c r="H3" i="1"/>
  <c r="H25" i="1"/>
  <c r="H11" i="1"/>
  <c r="H10" i="1"/>
  <c r="H12" i="1"/>
  <c r="H18" i="1"/>
  <c r="H9" i="1"/>
  <c r="H7" i="1"/>
  <c r="H26" i="1" l="1"/>
  <c r="K5" i="1" l="1"/>
  <c r="L5" i="1" s="1"/>
  <c r="K14" i="1"/>
  <c r="L14" i="1" s="1"/>
  <c r="K8" i="1"/>
  <c r="L8" i="1" s="1"/>
  <c r="K21" i="1"/>
  <c r="L21" i="1" s="1"/>
  <c r="K10" i="1"/>
  <c r="L10" i="1" s="1"/>
  <c r="K12" i="1"/>
  <c r="L12" i="1" s="1"/>
  <c r="K3" i="1"/>
  <c r="K19" i="1"/>
  <c r="L19" i="1" s="1"/>
  <c r="I26" i="1"/>
  <c r="K23" i="1"/>
  <c r="K16" i="1"/>
  <c r="L16" i="1" s="1"/>
  <c r="K18" i="1"/>
  <c r="L18" i="1" s="1"/>
  <c r="K6" i="1"/>
  <c r="L6" i="1" s="1"/>
  <c r="K11" i="1"/>
  <c r="L11" i="1" s="1"/>
  <c r="K22" i="1"/>
  <c r="K17" i="1"/>
  <c r="L17" i="1" s="1"/>
  <c r="K24" i="1"/>
  <c r="K2" i="1"/>
  <c r="K13" i="1"/>
  <c r="L13" i="1" s="1"/>
  <c r="K25" i="1"/>
  <c r="K9" i="1"/>
  <c r="L9" i="1" s="1"/>
  <c r="K20" i="1"/>
  <c r="L20" i="1" s="1"/>
  <c r="K15" i="1"/>
  <c r="L15" i="1" s="1"/>
  <c r="K4" i="1"/>
  <c r="L4" i="1" s="1"/>
  <c r="L2" i="1" l="1"/>
  <c r="J26" i="1"/>
  <c r="L23" i="1"/>
  <c r="L22" i="1"/>
  <c r="L24" i="1"/>
  <c r="L25" i="1"/>
  <c r="L3" i="1"/>
  <c r="K7" i="1"/>
  <c r="L7" i="1" s="1"/>
  <c r="K26" i="1" l="1"/>
  <c r="L26" i="1" l="1"/>
</calcChain>
</file>

<file path=xl/sharedStrings.xml><?xml version="1.0" encoding="utf-8"?>
<sst xmlns="http://schemas.openxmlformats.org/spreadsheetml/2006/main" count="37" uniqueCount="37">
  <si>
    <t>ID</t>
    <phoneticPr fontId="1" type="noConversion"/>
  </si>
  <si>
    <t>Midterm</t>
    <phoneticPr fontId="1" type="noConversion"/>
  </si>
  <si>
    <t>Final</t>
    <phoneticPr fontId="1" type="noConversion"/>
  </si>
  <si>
    <t>Grade</t>
    <phoneticPr fontId="1" type="noConversion"/>
  </si>
  <si>
    <t>423__01</t>
    <phoneticPr fontId="1" type="noConversion"/>
  </si>
  <si>
    <t>423__02</t>
  </si>
  <si>
    <t>423__03</t>
  </si>
  <si>
    <t>423__04</t>
  </si>
  <si>
    <t>423__05</t>
  </si>
  <si>
    <t>Grade_I</t>
    <phoneticPr fontId="1" type="noConversion"/>
  </si>
  <si>
    <t>Grade_II</t>
    <phoneticPr fontId="1" type="noConversion"/>
  </si>
  <si>
    <t>Grade_III</t>
    <phoneticPr fontId="1" type="noConversion"/>
  </si>
  <si>
    <t>GP</t>
    <phoneticPr fontId="1" type="noConversion"/>
  </si>
  <si>
    <t>Average</t>
    <phoneticPr fontId="1" type="noConversion"/>
  </si>
  <si>
    <t>Grade_0</t>
    <phoneticPr fontId="1" type="noConversion"/>
  </si>
  <si>
    <t>423__06</t>
  </si>
  <si>
    <t>423__07</t>
  </si>
  <si>
    <t>423__08</t>
  </si>
  <si>
    <t>423__09</t>
    <phoneticPr fontId="1" type="noConversion"/>
  </si>
  <si>
    <t>423__10</t>
  </si>
  <si>
    <t>423__11</t>
  </si>
  <si>
    <t>423__12</t>
    <phoneticPr fontId="1" type="noConversion"/>
  </si>
  <si>
    <t>423__14</t>
  </si>
  <si>
    <t>423__14</t>
    <phoneticPr fontId="1" type="noConversion"/>
  </si>
  <si>
    <t>423__13</t>
    <phoneticPr fontId="1" type="noConversion"/>
  </si>
  <si>
    <t>423__15</t>
  </si>
  <si>
    <t>423__16</t>
  </si>
  <si>
    <t>423__17</t>
    <phoneticPr fontId="1" type="noConversion"/>
  </si>
  <si>
    <t>423__18</t>
  </si>
  <si>
    <t>423__19</t>
    <phoneticPr fontId="1" type="noConversion"/>
  </si>
  <si>
    <t>423__20</t>
    <phoneticPr fontId="1" type="noConversion"/>
  </si>
  <si>
    <t>423__21</t>
    <phoneticPr fontId="1" type="noConversion"/>
  </si>
  <si>
    <t>423__22</t>
    <phoneticPr fontId="1" type="noConversion"/>
  </si>
  <si>
    <t>423__23</t>
    <phoneticPr fontId="1" type="noConversion"/>
  </si>
  <si>
    <t>Week 2</t>
    <phoneticPr fontId="1" type="noConversion"/>
  </si>
  <si>
    <t>Week 7</t>
    <phoneticPr fontId="1" type="noConversion"/>
  </si>
  <si>
    <t>Week 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</si>
</sst>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12"/>
      <color theme="1"/>
      <name val="BiauKaiTC Regular"/>
      <family val="4"/>
      <charset val="136"/>
    </font>
    <font>
      <sz val="12"/>
      <color rgb="FF7030A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3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/>
  </sheetViews>
  <sheetFormatPr baseColWidth="10" defaultColWidth="8.83203125" defaultRowHeight="16"/>
  <cols>
    <col min="1" max="1" width="8.83203125" style="1"/>
    <col min="2" max="2" width="9.83203125" style="1" bestFit="1" customWidth="1"/>
    <col min="3" max="13" width="8.83203125" style="1"/>
    <col min="14" max="14" width="10.5" style="1" bestFit="1" customWidth="1"/>
    <col min="15" max="16384" width="8.83203125" style="1"/>
  </cols>
  <sheetData>
    <row r="1" spans="1:15">
      <c r="A1" s="1" t="s">
        <v>0</v>
      </c>
      <c r="B1" s="1" t="s">
        <v>34</v>
      </c>
      <c r="C1" s="1" t="s">
        <v>35</v>
      </c>
      <c r="D1" s="1" t="s">
        <v>36</v>
      </c>
      <c r="E1" s="1" t="s">
        <v>1</v>
      </c>
      <c r="F1" s="1" t="s">
        <v>2</v>
      </c>
      <c r="G1" s="1" t="s">
        <v>14</v>
      </c>
      <c r="H1" s="1" t="s">
        <v>9</v>
      </c>
      <c r="I1" s="1" t="s">
        <v>10</v>
      </c>
      <c r="J1" s="1" t="s">
        <v>11</v>
      </c>
      <c r="K1" s="1" t="s">
        <v>3</v>
      </c>
      <c r="L1" s="1" t="s">
        <v>12</v>
      </c>
      <c r="M1" s="3"/>
      <c r="N1" s="3"/>
      <c r="O1" s="3"/>
    </row>
    <row r="2" spans="1:15">
      <c r="A2" s="1" t="s">
        <v>29</v>
      </c>
      <c r="B2" s="1">
        <v>100</v>
      </c>
      <c r="C2" s="1">
        <v>100</v>
      </c>
      <c r="D2" s="1">
        <v>100</v>
      </c>
      <c r="E2" s="1">
        <v>78</v>
      </c>
      <c r="F2" s="1">
        <v>72</v>
      </c>
      <c r="G2" s="1">
        <f t="shared" ref="G2:G25" si="0" xml:space="preserve"> ROUND((B2 * 0.1 + C2 * 0.1 + D2 * 0.1 + E2 * 0.35 + F2 * 0.35), 2)</f>
        <v>82.5</v>
      </c>
      <c r="H2" s="1">
        <f t="shared" ref="H2:H18" si="1">G2 + (76.49 - $G$26)</f>
        <v>99.08</v>
      </c>
      <c r="I2" s="1">
        <f>IF(MAX($H$2:$H$25) &lt; 99.4, H2 + (99.4 - MAX($H$2:$H$25)), H2)</f>
        <v>99.4</v>
      </c>
      <c r="J2" s="1">
        <f>IF(AND(OR(E2=100,F2=100),I2&gt;99.4),100,IF(AND(E2&lt;100,F2&lt;100,I2&gt;99.4),99.4,IF(AND(I2&gt;=56.5,I2&lt;=59.4),60,IF(OR(E2=0,F2=0),0,I2))))</f>
        <v>99.4</v>
      </c>
      <c r="K2" s="1">
        <f t="shared" ref="K2:K25" si="2">ROUND(J2,0)</f>
        <v>99</v>
      </c>
      <c r="L2" s="1" t="str">
        <f t="shared" ref="L2:L25" si="3">IF(K2&gt;=90, "A+", IF(K2&gt;=86, "A", IF(K2&gt;=80, "A-", IF(K2&gt;=77, "B+", IF(K2&gt;=73, "B", IF(K2&gt;=70, "B-", IF(K2&gt;=67, "C+", IF(K2&gt;=63, "C", IF(K2&gt;=60, "C-", "F")))))))))</f>
        <v>A+</v>
      </c>
      <c r="O2" s="2"/>
    </row>
    <row r="3" spans="1:15">
      <c r="A3" s="1" t="s">
        <v>7</v>
      </c>
      <c r="B3" s="1">
        <v>100</v>
      </c>
      <c r="C3" s="1">
        <v>100</v>
      </c>
      <c r="D3" s="1">
        <v>100</v>
      </c>
      <c r="E3" s="1">
        <v>74</v>
      </c>
      <c r="F3" s="1">
        <v>72</v>
      </c>
      <c r="G3" s="1">
        <f t="shared" si="0"/>
        <v>81.099999999999994</v>
      </c>
      <c r="H3" s="1">
        <f t="shared" si="1"/>
        <v>97.679999999999993</v>
      </c>
      <c r="I3" s="1">
        <f t="shared" ref="I3:I25" si="4">IF(MAX($H$2:$H$25) &lt; 99.4, H3 + (99.4 - MAX($H$2:$H$25)), H3)</f>
        <v>98</v>
      </c>
      <c r="J3" s="1">
        <f t="shared" ref="J3:J25" si="5">IF(AND(OR(E3=100,F3=100),I3&gt;99.4),100,IF(AND(E3&lt;100,F3&lt;100,I3&gt;99.4),99.4,IF(AND(I3&gt;=56.5,I3&lt;=59.4),60,IF(OR(E3=0,F3=0),0,I3))))</f>
        <v>98</v>
      </c>
      <c r="K3" s="1">
        <f t="shared" si="2"/>
        <v>98</v>
      </c>
      <c r="L3" s="1" t="str">
        <f t="shared" si="3"/>
        <v>A+</v>
      </c>
      <c r="O3" s="2"/>
    </row>
    <row r="4" spans="1:15">
      <c r="A4" s="1" t="s">
        <v>4</v>
      </c>
      <c r="B4" s="1">
        <v>100</v>
      </c>
      <c r="C4" s="1">
        <v>100</v>
      </c>
      <c r="D4" s="1">
        <v>100</v>
      </c>
      <c r="E4" s="1">
        <v>54</v>
      </c>
      <c r="F4" s="1">
        <v>87</v>
      </c>
      <c r="G4" s="1">
        <f t="shared" si="0"/>
        <v>79.349999999999994</v>
      </c>
      <c r="H4" s="1">
        <f t="shared" si="1"/>
        <v>95.929999999999993</v>
      </c>
      <c r="I4" s="1">
        <f t="shared" si="4"/>
        <v>96.25</v>
      </c>
      <c r="J4" s="1">
        <f t="shared" si="5"/>
        <v>96.25</v>
      </c>
      <c r="K4" s="1">
        <f t="shared" si="2"/>
        <v>96</v>
      </c>
      <c r="L4" s="1" t="str">
        <f t="shared" si="3"/>
        <v>A+</v>
      </c>
      <c r="O4" s="2"/>
    </row>
    <row r="5" spans="1:15">
      <c r="A5" s="1" t="s">
        <v>22</v>
      </c>
      <c r="B5" s="1">
        <v>100</v>
      </c>
      <c r="C5" s="1">
        <v>100</v>
      </c>
      <c r="D5" s="1">
        <v>100</v>
      </c>
      <c r="E5" s="1">
        <v>65</v>
      </c>
      <c r="F5" s="1">
        <v>72</v>
      </c>
      <c r="G5" s="1">
        <f t="shared" si="0"/>
        <v>77.95</v>
      </c>
      <c r="H5" s="1">
        <f t="shared" si="1"/>
        <v>94.53</v>
      </c>
      <c r="I5" s="1">
        <f t="shared" si="4"/>
        <v>94.850000000000009</v>
      </c>
      <c r="J5" s="1">
        <f t="shared" si="5"/>
        <v>94.850000000000009</v>
      </c>
      <c r="K5" s="1">
        <f t="shared" si="2"/>
        <v>95</v>
      </c>
      <c r="L5" s="1" t="str">
        <f t="shared" si="3"/>
        <v>A+</v>
      </c>
      <c r="O5" s="2"/>
    </row>
    <row r="6" spans="1:15">
      <c r="A6" s="1" t="s">
        <v>6</v>
      </c>
      <c r="B6" s="1">
        <v>100</v>
      </c>
      <c r="C6" s="1">
        <v>100</v>
      </c>
      <c r="D6" s="1">
        <v>100</v>
      </c>
      <c r="E6" s="1">
        <v>62</v>
      </c>
      <c r="F6" s="1">
        <v>67</v>
      </c>
      <c r="G6" s="1">
        <f t="shared" si="0"/>
        <v>75.150000000000006</v>
      </c>
      <c r="H6" s="1">
        <f t="shared" si="1"/>
        <v>91.73</v>
      </c>
      <c r="I6" s="1">
        <f t="shared" si="4"/>
        <v>92.050000000000011</v>
      </c>
      <c r="J6" s="1">
        <f t="shared" si="5"/>
        <v>92.050000000000011</v>
      </c>
      <c r="K6" s="1">
        <f t="shared" si="2"/>
        <v>92</v>
      </c>
      <c r="L6" s="1" t="str">
        <f t="shared" si="3"/>
        <v>A+</v>
      </c>
      <c r="O6" s="2"/>
    </row>
    <row r="7" spans="1:15">
      <c r="A7" s="1" t="s">
        <v>8</v>
      </c>
      <c r="B7" s="1">
        <v>100</v>
      </c>
      <c r="C7" s="1">
        <v>100</v>
      </c>
      <c r="D7" s="1">
        <v>100</v>
      </c>
      <c r="E7" s="1">
        <v>53</v>
      </c>
      <c r="F7" s="1">
        <v>72</v>
      </c>
      <c r="G7" s="1">
        <f t="shared" si="0"/>
        <v>73.75</v>
      </c>
      <c r="H7" s="1">
        <f t="shared" si="1"/>
        <v>90.33</v>
      </c>
      <c r="I7" s="1">
        <f t="shared" si="4"/>
        <v>90.65</v>
      </c>
      <c r="J7" s="1">
        <f t="shared" si="5"/>
        <v>90.65</v>
      </c>
      <c r="K7" s="1">
        <f t="shared" si="2"/>
        <v>91</v>
      </c>
      <c r="L7" s="1" t="str">
        <f t="shared" si="3"/>
        <v>A+</v>
      </c>
      <c r="O7" s="2"/>
    </row>
    <row r="8" spans="1:15">
      <c r="A8" s="1" t="s">
        <v>24</v>
      </c>
      <c r="B8" s="1">
        <v>0</v>
      </c>
      <c r="C8" s="1">
        <v>100</v>
      </c>
      <c r="D8" s="1">
        <v>100</v>
      </c>
      <c r="E8" s="1">
        <v>64</v>
      </c>
      <c r="F8" s="1">
        <v>67</v>
      </c>
      <c r="G8" s="1">
        <f t="shared" si="0"/>
        <v>65.849999999999994</v>
      </c>
      <c r="H8" s="1">
        <f t="shared" si="1"/>
        <v>82.429999999999993</v>
      </c>
      <c r="I8" s="1">
        <f t="shared" si="4"/>
        <v>82.75</v>
      </c>
      <c r="J8" s="1">
        <f t="shared" si="5"/>
        <v>82.75</v>
      </c>
      <c r="K8" s="1">
        <f t="shared" si="2"/>
        <v>83</v>
      </c>
      <c r="L8" s="1" t="str">
        <f t="shared" si="3"/>
        <v>A-</v>
      </c>
    </row>
    <row r="9" spans="1:15">
      <c r="A9" s="1" t="s">
        <v>23</v>
      </c>
      <c r="B9" s="1">
        <v>100</v>
      </c>
      <c r="C9" s="1">
        <v>100</v>
      </c>
      <c r="D9" s="1">
        <v>100</v>
      </c>
      <c r="E9" s="1">
        <v>43</v>
      </c>
      <c r="F9" s="1">
        <v>56</v>
      </c>
      <c r="G9" s="1">
        <f t="shared" si="0"/>
        <v>64.650000000000006</v>
      </c>
      <c r="H9" s="1">
        <f t="shared" si="1"/>
        <v>81.23</v>
      </c>
      <c r="I9" s="1">
        <f t="shared" si="4"/>
        <v>81.550000000000011</v>
      </c>
      <c r="J9" s="1">
        <f t="shared" si="5"/>
        <v>81.550000000000011</v>
      </c>
      <c r="K9" s="1">
        <f t="shared" si="2"/>
        <v>82</v>
      </c>
      <c r="L9" s="1" t="str">
        <f t="shared" si="3"/>
        <v>A-</v>
      </c>
      <c r="M9" s="3"/>
      <c r="N9" s="3"/>
      <c r="O9" s="3"/>
    </row>
    <row r="10" spans="1:15">
      <c r="A10" s="1" t="s">
        <v>18</v>
      </c>
      <c r="B10" s="1">
        <v>100</v>
      </c>
      <c r="C10" s="1">
        <v>100</v>
      </c>
      <c r="D10" s="1">
        <v>100</v>
      </c>
      <c r="E10" s="1">
        <v>42</v>
      </c>
      <c r="F10" s="1">
        <v>56</v>
      </c>
      <c r="G10" s="1">
        <f t="shared" si="0"/>
        <v>64.3</v>
      </c>
      <c r="H10" s="1">
        <f t="shared" si="1"/>
        <v>80.88</v>
      </c>
      <c r="I10" s="1">
        <f t="shared" si="4"/>
        <v>81.2</v>
      </c>
      <c r="J10" s="1">
        <f t="shared" si="5"/>
        <v>81.2</v>
      </c>
      <c r="K10" s="1">
        <f t="shared" si="2"/>
        <v>81</v>
      </c>
      <c r="L10" s="1" t="str">
        <f t="shared" si="3"/>
        <v>A-</v>
      </c>
      <c r="O10" s="2"/>
    </row>
    <row r="11" spans="1:15">
      <c r="A11" s="1" t="s">
        <v>30</v>
      </c>
      <c r="B11" s="1">
        <v>100</v>
      </c>
      <c r="C11" s="1">
        <v>100</v>
      </c>
      <c r="D11" s="1">
        <v>100</v>
      </c>
      <c r="E11" s="1">
        <v>46</v>
      </c>
      <c r="F11" s="1">
        <v>52</v>
      </c>
      <c r="G11" s="1">
        <f t="shared" si="0"/>
        <v>64.3</v>
      </c>
      <c r="H11" s="1">
        <f t="shared" si="1"/>
        <v>80.88</v>
      </c>
      <c r="I11" s="1">
        <f t="shared" si="4"/>
        <v>81.2</v>
      </c>
      <c r="J11" s="1">
        <f t="shared" si="5"/>
        <v>81.2</v>
      </c>
      <c r="K11" s="1">
        <f t="shared" si="2"/>
        <v>81</v>
      </c>
      <c r="L11" s="1" t="str">
        <f t="shared" si="3"/>
        <v>A-</v>
      </c>
      <c r="O11" s="2"/>
    </row>
    <row r="12" spans="1:15">
      <c r="A12" s="1" t="s">
        <v>25</v>
      </c>
      <c r="B12" s="1">
        <v>100</v>
      </c>
      <c r="C12" s="1">
        <v>100</v>
      </c>
      <c r="D12" s="1">
        <v>100</v>
      </c>
      <c r="E12" s="1">
        <v>43</v>
      </c>
      <c r="F12" s="1">
        <v>47</v>
      </c>
      <c r="G12" s="1">
        <f t="shared" si="0"/>
        <v>61.5</v>
      </c>
      <c r="H12" s="1">
        <f t="shared" si="1"/>
        <v>78.08</v>
      </c>
      <c r="I12" s="1">
        <f t="shared" si="4"/>
        <v>78.400000000000006</v>
      </c>
      <c r="J12" s="1">
        <f t="shared" si="5"/>
        <v>78.400000000000006</v>
      </c>
      <c r="K12" s="1">
        <f t="shared" si="2"/>
        <v>78</v>
      </c>
      <c r="L12" s="1" t="str">
        <f t="shared" si="3"/>
        <v>B+</v>
      </c>
      <c r="O12" s="2"/>
    </row>
    <row r="13" spans="1:15">
      <c r="A13" s="1" t="s">
        <v>26</v>
      </c>
      <c r="B13" s="1">
        <v>100</v>
      </c>
      <c r="C13" s="1">
        <v>50</v>
      </c>
      <c r="D13" s="1">
        <v>100</v>
      </c>
      <c r="E13" s="1">
        <v>53</v>
      </c>
      <c r="F13" s="1">
        <v>50</v>
      </c>
      <c r="G13" s="1">
        <f t="shared" si="0"/>
        <v>61.05</v>
      </c>
      <c r="H13" s="1">
        <f t="shared" si="1"/>
        <v>77.63</v>
      </c>
      <c r="I13" s="1">
        <f t="shared" si="4"/>
        <v>77.95</v>
      </c>
      <c r="J13" s="1">
        <f t="shared" si="5"/>
        <v>77.95</v>
      </c>
      <c r="K13" s="1">
        <f t="shared" si="2"/>
        <v>78</v>
      </c>
      <c r="L13" s="1" t="str">
        <f t="shared" si="3"/>
        <v>B+</v>
      </c>
      <c r="O13" s="2"/>
    </row>
    <row r="14" spans="1:15">
      <c r="A14" s="1" t="s">
        <v>21</v>
      </c>
      <c r="B14" s="1">
        <v>100</v>
      </c>
      <c r="C14" s="1">
        <v>100</v>
      </c>
      <c r="D14" s="1">
        <v>50</v>
      </c>
      <c r="E14" s="1">
        <v>45</v>
      </c>
      <c r="F14" s="1">
        <v>53</v>
      </c>
      <c r="G14" s="1">
        <f t="shared" si="0"/>
        <v>59.3</v>
      </c>
      <c r="H14" s="1">
        <f t="shared" si="1"/>
        <v>75.88</v>
      </c>
      <c r="I14" s="1">
        <f t="shared" si="4"/>
        <v>76.2</v>
      </c>
      <c r="J14" s="1">
        <f t="shared" si="5"/>
        <v>76.2</v>
      </c>
      <c r="K14" s="1">
        <f t="shared" si="2"/>
        <v>76</v>
      </c>
      <c r="L14" s="1" t="str">
        <f t="shared" si="3"/>
        <v>B</v>
      </c>
      <c r="O14" s="2"/>
    </row>
    <row r="15" spans="1:15">
      <c r="A15" s="1" t="s">
        <v>5</v>
      </c>
      <c r="B15" s="1">
        <v>100</v>
      </c>
      <c r="C15" s="1">
        <v>0</v>
      </c>
      <c r="D15" s="1">
        <v>100</v>
      </c>
      <c r="E15" s="1">
        <v>55</v>
      </c>
      <c r="F15" s="1">
        <v>53</v>
      </c>
      <c r="G15" s="1">
        <f t="shared" si="0"/>
        <v>57.8</v>
      </c>
      <c r="H15" s="1">
        <f t="shared" si="1"/>
        <v>74.38</v>
      </c>
      <c r="I15" s="1">
        <f t="shared" si="4"/>
        <v>74.7</v>
      </c>
      <c r="J15" s="1">
        <f t="shared" si="5"/>
        <v>74.7</v>
      </c>
      <c r="K15" s="1">
        <f t="shared" si="2"/>
        <v>75</v>
      </c>
      <c r="L15" s="1" t="str">
        <f t="shared" si="3"/>
        <v>B</v>
      </c>
      <c r="O15" s="2"/>
    </row>
    <row r="16" spans="1:15">
      <c r="A16" s="1" t="s">
        <v>27</v>
      </c>
      <c r="B16" s="1">
        <v>100</v>
      </c>
      <c r="C16" s="1">
        <v>100</v>
      </c>
      <c r="D16" s="1">
        <v>100</v>
      </c>
      <c r="E16" s="1">
        <v>34</v>
      </c>
      <c r="F16" s="1">
        <v>45</v>
      </c>
      <c r="G16" s="1">
        <f t="shared" si="0"/>
        <v>57.65</v>
      </c>
      <c r="H16" s="1">
        <f t="shared" si="1"/>
        <v>74.22999999999999</v>
      </c>
      <c r="I16" s="1">
        <f t="shared" si="4"/>
        <v>74.55</v>
      </c>
      <c r="J16" s="1">
        <f t="shared" si="5"/>
        <v>74.55</v>
      </c>
      <c r="K16" s="1">
        <f t="shared" si="2"/>
        <v>75</v>
      </c>
      <c r="L16" s="1" t="str">
        <f t="shared" si="3"/>
        <v>B</v>
      </c>
      <c r="O16" s="2"/>
    </row>
    <row r="17" spans="1:15">
      <c r="A17" s="1" t="s">
        <v>20</v>
      </c>
      <c r="B17" s="1">
        <v>100</v>
      </c>
      <c r="C17" s="1">
        <v>100</v>
      </c>
      <c r="D17" s="1">
        <v>100</v>
      </c>
      <c r="E17" s="1">
        <v>24</v>
      </c>
      <c r="F17" s="1">
        <v>46</v>
      </c>
      <c r="G17" s="1">
        <f t="shared" si="0"/>
        <v>54.5</v>
      </c>
      <c r="H17" s="1">
        <f t="shared" si="1"/>
        <v>71.08</v>
      </c>
      <c r="I17" s="1">
        <f t="shared" si="4"/>
        <v>71.400000000000006</v>
      </c>
      <c r="J17" s="1">
        <f t="shared" si="5"/>
        <v>71.400000000000006</v>
      </c>
      <c r="K17" s="1">
        <f t="shared" si="2"/>
        <v>71</v>
      </c>
      <c r="L17" s="1" t="str">
        <f t="shared" si="3"/>
        <v>B-</v>
      </c>
      <c r="O17" s="2"/>
    </row>
    <row r="18" spans="1:15">
      <c r="A18" s="1" t="s">
        <v>16</v>
      </c>
      <c r="B18" s="1">
        <v>100</v>
      </c>
      <c r="C18" s="1">
        <v>100</v>
      </c>
      <c r="D18" s="1">
        <v>100</v>
      </c>
      <c r="E18" s="1">
        <v>45</v>
      </c>
      <c r="F18" s="1">
        <v>23</v>
      </c>
      <c r="G18" s="1">
        <f t="shared" si="0"/>
        <v>53.8</v>
      </c>
      <c r="H18" s="1">
        <f t="shared" si="1"/>
        <v>70.38</v>
      </c>
      <c r="I18" s="1">
        <f t="shared" si="4"/>
        <v>70.7</v>
      </c>
      <c r="J18" s="1">
        <f t="shared" si="5"/>
        <v>70.7</v>
      </c>
      <c r="K18" s="1">
        <f t="shared" si="2"/>
        <v>71</v>
      </c>
      <c r="L18" s="1" t="str">
        <f t="shared" si="3"/>
        <v>B-</v>
      </c>
      <c r="O18" s="2"/>
    </row>
    <row r="19" spans="1:15">
      <c r="A19" s="4" t="s">
        <v>33</v>
      </c>
      <c r="B19" s="1">
        <v>100</v>
      </c>
      <c r="C19" s="1">
        <v>100</v>
      </c>
      <c r="D19" s="1">
        <v>100</v>
      </c>
      <c r="E19" s="1">
        <v>56</v>
      </c>
      <c r="F19" s="1">
        <v>57</v>
      </c>
      <c r="G19" s="1">
        <f t="shared" si="0"/>
        <v>69.55</v>
      </c>
      <c r="H19" s="1">
        <f>G19</f>
        <v>69.55</v>
      </c>
      <c r="I19" s="1">
        <f t="shared" si="4"/>
        <v>69.87</v>
      </c>
      <c r="J19" s="1">
        <f t="shared" si="5"/>
        <v>69.87</v>
      </c>
      <c r="K19" s="1">
        <f t="shared" si="2"/>
        <v>70</v>
      </c>
      <c r="L19" s="1" t="str">
        <f t="shared" si="3"/>
        <v>B-</v>
      </c>
      <c r="O19" s="2"/>
    </row>
    <row r="20" spans="1:15">
      <c r="A20" s="1" t="s">
        <v>17</v>
      </c>
      <c r="B20" s="1">
        <v>100</v>
      </c>
      <c r="C20" s="1">
        <v>100</v>
      </c>
      <c r="D20" s="1">
        <v>0</v>
      </c>
      <c r="E20" s="1">
        <v>34</v>
      </c>
      <c r="F20" s="1">
        <v>57</v>
      </c>
      <c r="G20" s="1">
        <f t="shared" si="0"/>
        <v>51.85</v>
      </c>
      <c r="H20" s="1">
        <f t="shared" ref="H20:H25" si="6">G20 + (76.49 - $G$26)</f>
        <v>68.430000000000007</v>
      </c>
      <c r="I20" s="1">
        <f t="shared" si="4"/>
        <v>68.750000000000014</v>
      </c>
      <c r="J20" s="1">
        <f t="shared" si="5"/>
        <v>68.750000000000014</v>
      </c>
      <c r="K20" s="1">
        <f t="shared" si="2"/>
        <v>69</v>
      </c>
      <c r="L20" s="1" t="str">
        <f t="shared" si="3"/>
        <v>C+</v>
      </c>
    </row>
    <row r="21" spans="1:15">
      <c r="A21" s="1" t="s">
        <v>28</v>
      </c>
      <c r="B21" s="1">
        <v>0</v>
      </c>
      <c r="C21" s="1">
        <v>100</v>
      </c>
      <c r="D21" s="1">
        <v>100</v>
      </c>
      <c r="E21" s="1">
        <v>33</v>
      </c>
      <c r="F21" s="1">
        <v>36</v>
      </c>
      <c r="G21" s="1">
        <f t="shared" si="0"/>
        <v>44.15</v>
      </c>
      <c r="H21" s="1">
        <f t="shared" si="6"/>
        <v>60.73</v>
      </c>
      <c r="I21" s="1">
        <f t="shared" si="4"/>
        <v>61.050000000000004</v>
      </c>
      <c r="J21" s="1">
        <f t="shared" si="5"/>
        <v>61.050000000000004</v>
      </c>
      <c r="K21" s="1">
        <f t="shared" si="2"/>
        <v>61</v>
      </c>
      <c r="L21" s="1" t="str">
        <f t="shared" si="3"/>
        <v>C-</v>
      </c>
    </row>
    <row r="22" spans="1:15">
      <c r="A22" s="1" t="s">
        <v>31</v>
      </c>
      <c r="B22" s="1">
        <v>100</v>
      </c>
      <c r="C22" s="1">
        <v>100</v>
      </c>
      <c r="D22" s="1">
        <v>100</v>
      </c>
      <c r="E22" s="1">
        <v>13</v>
      </c>
      <c r="F22" s="1">
        <v>25</v>
      </c>
      <c r="G22" s="1">
        <f t="shared" si="0"/>
        <v>43.3</v>
      </c>
      <c r="H22" s="1">
        <f t="shared" si="6"/>
        <v>59.879999999999995</v>
      </c>
      <c r="I22" s="1">
        <f t="shared" si="4"/>
        <v>60.2</v>
      </c>
      <c r="J22" s="1">
        <f t="shared" si="5"/>
        <v>60.2</v>
      </c>
      <c r="K22" s="1">
        <f t="shared" si="2"/>
        <v>60</v>
      </c>
      <c r="L22" s="1" t="str">
        <f t="shared" si="3"/>
        <v>C-</v>
      </c>
    </row>
    <row r="23" spans="1:15">
      <c r="A23" s="1" t="s">
        <v>32</v>
      </c>
      <c r="B23" s="1">
        <v>100</v>
      </c>
      <c r="C23" s="1">
        <v>0</v>
      </c>
      <c r="D23" s="1">
        <v>100</v>
      </c>
      <c r="E23" s="1">
        <v>27</v>
      </c>
      <c r="F23" s="1">
        <v>24</v>
      </c>
      <c r="G23" s="1">
        <f t="shared" si="0"/>
        <v>37.85</v>
      </c>
      <c r="H23" s="1">
        <f t="shared" si="6"/>
        <v>54.43</v>
      </c>
      <c r="I23" s="1">
        <f t="shared" si="4"/>
        <v>54.750000000000007</v>
      </c>
      <c r="J23" s="1">
        <f t="shared" si="5"/>
        <v>54.750000000000007</v>
      </c>
      <c r="K23" s="1">
        <f t="shared" si="2"/>
        <v>55</v>
      </c>
      <c r="L23" s="1" t="str">
        <f t="shared" si="3"/>
        <v>F</v>
      </c>
    </row>
    <row r="24" spans="1:15">
      <c r="A24" s="1" t="s">
        <v>19</v>
      </c>
      <c r="B24" s="1">
        <v>100</v>
      </c>
      <c r="C24" s="1">
        <v>100</v>
      </c>
      <c r="D24" s="1">
        <v>100</v>
      </c>
      <c r="E24" s="1">
        <v>6</v>
      </c>
      <c r="F24" s="1">
        <v>13</v>
      </c>
      <c r="G24" s="1">
        <f t="shared" si="0"/>
        <v>36.65</v>
      </c>
      <c r="H24" s="1">
        <f t="shared" si="6"/>
        <v>53.23</v>
      </c>
      <c r="I24" s="1">
        <f t="shared" si="4"/>
        <v>53.550000000000004</v>
      </c>
      <c r="J24" s="1">
        <f t="shared" si="5"/>
        <v>53.550000000000004</v>
      </c>
      <c r="K24" s="1">
        <f t="shared" si="2"/>
        <v>54</v>
      </c>
      <c r="L24" s="1" t="str">
        <f t="shared" si="3"/>
        <v>F</v>
      </c>
    </row>
    <row r="25" spans="1:15">
      <c r="A25" s="1" t="s">
        <v>15</v>
      </c>
      <c r="B25" s="1">
        <v>0</v>
      </c>
      <c r="C25" s="1">
        <v>100</v>
      </c>
      <c r="D25" s="1">
        <v>100</v>
      </c>
      <c r="E25" s="1">
        <v>0</v>
      </c>
      <c r="F25" s="1">
        <v>0</v>
      </c>
      <c r="G25" s="1">
        <f t="shared" si="0"/>
        <v>20</v>
      </c>
      <c r="H25" s="1">
        <f t="shared" si="6"/>
        <v>36.58</v>
      </c>
      <c r="I25" s="1">
        <f t="shared" si="4"/>
        <v>36.900000000000006</v>
      </c>
      <c r="J25" s="1">
        <f t="shared" si="5"/>
        <v>0</v>
      </c>
      <c r="K25" s="1">
        <f t="shared" si="2"/>
        <v>0</v>
      </c>
      <c r="L25" s="1" t="str">
        <f t="shared" si="3"/>
        <v>F</v>
      </c>
    </row>
    <row r="26" spans="1:15">
      <c r="A26" s="1" t="s">
        <v>13</v>
      </c>
      <c r="B26" s="1">
        <f t="shared" ref="B26:D26" si="7">ROUND(AVERAGE(B2:B25),2)</f>
        <v>87.5</v>
      </c>
      <c r="C26" s="1">
        <f t="shared" si="7"/>
        <v>89.58</v>
      </c>
      <c r="D26" s="1">
        <f t="shared" si="7"/>
        <v>93.75</v>
      </c>
      <c r="E26" s="1">
        <f>ROUND(AVERAGE(E2:E25),2)</f>
        <v>43.71</v>
      </c>
      <c r="F26" s="1">
        <f>ROUND(AVERAGE(F2:F25),2)</f>
        <v>50.08</v>
      </c>
      <c r="G26" s="1">
        <f t="shared" ref="G26:J26" si="8">ROUND(AVERAGE(G2:G25),2)</f>
        <v>59.91</v>
      </c>
      <c r="H26" s="1">
        <f t="shared" si="8"/>
        <v>75.8</v>
      </c>
      <c r="I26" s="1">
        <f t="shared" si="8"/>
        <v>76.12</v>
      </c>
      <c r="J26" s="1">
        <f t="shared" si="8"/>
        <v>74.58</v>
      </c>
      <c r="K26" s="1">
        <f>ROUND(AVERAGE(K2:K25),2)</f>
        <v>74.63</v>
      </c>
      <c r="L26" s="1" t="str">
        <f t="shared" ref="L26" si="9">IF(K26&gt;=90, "A+", IF(K26&gt;=86, "A", IF(K26&gt;=80, "A-", IF(K26&gt;=77, "B+", IF(K26&gt;=73, "B", IF(K26&gt;=70, "B-", IF(K26&gt;=67, "C+", IF(K26&gt;=63, "C", IF(K26&gt;=60, "C-", "F")))))))))</f>
        <v>B</v>
      </c>
    </row>
  </sheetData>
  <sortState xmlns:xlrd2="http://schemas.microsoft.com/office/spreadsheetml/2017/richdata2" ref="A2:L25">
    <sortCondition descending="1" ref="H2:H25"/>
  </sortState>
  <phoneticPr fontId="1" type="noConversion"/>
  <conditionalFormatting sqref="I27:I80">
    <cfRule type="expression" dxfId="2" priority="1">
      <formula>G27&lt;59.5</formula>
    </cfRule>
  </conditionalFormatting>
  <conditionalFormatting sqref="K2:K26">
    <cfRule type="expression" dxfId="1" priority="3">
      <formula>J2&lt;59.5</formula>
    </cfRule>
  </conditionalFormatting>
  <conditionalFormatting sqref="L2:L26 J27:J80">
    <cfRule type="expression" dxfId="0" priority="2">
      <formula>I2&lt;60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學期成績</dc:title>
  <dc:creator>a</dc:creator>
  <cp:keywords>Grade.</cp:keywords>
  <cp:lastModifiedBy>Tzu-Chi Hsiao</cp:lastModifiedBy>
  <cp:lastPrinted>2025-03-21T00:48:28Z</cp:lastPrinted>
  <dcterms:created xsi:type="dcterms:W3CDTF">2025-01-03T04:39:08Z</dcterms:created>
  <dcterms:modified xsi:type="dcterms:W3CDTF">2025-04-03T05:42:11Z</dcterms:modified>
</cp:coreProperties>
</file>