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tom/github/political_ideology/grade/"/>
    </mc:Choice>
  </mc:AlternateContent>
  <xr:revisionPtr revIDLastSave="0" documentId="13_ncr:1_{9D188A5E-F72F-A54B-9B6E-0BB5DDC5EBA6}" xr6:coauthVersionLast="47" xr6:coauthVersionMax="47" xr10:uidLastSave="{00000000-0000-0000-0000-000000000000}"/>
  <bookViews>
    <workbookView xWindow="1440" yWindow="600" windowWidth="24800" windowHeight="16360" xr2:uid="{00000000-000D-0000-FFFF-FFFF00000000}"/>
  </bookViews>
  <sheets>
    <sheet name="工作表1" sheetId="1" r:id="rId1"/>
  </sheets>
  <calcPr calcId="191029"/>
  <webPublishing allowPng="1" targetScreenSize="1024x768" codePage="1000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29" i="1" s="1"/>
  <c r="D2" i="1" s="1"/>
  <c r="C3" i="1"/>
  <c r="C5" i="1"/>
  <c r="C8" i="1"/>
  <c r="C6" i="1"/>
  <c r="C7" i="1"/>
  <c r="C9" i="1"/>
  <c r="C13" i="1"/>
  <c r="C16" i="1"/>
  <c r="D16" i="1" s="1"/>
  <c r="C11" i="1"/>
  <c r="D11" i="1" s="1"/>
  <c r="C12" i="1"/>
  <c r="C15" i="1"/>
  <c r="C14" i="1"/>
  <c r="C17" i="1"/>
  <c r="C10" i="1"/>
  <c r="C20" i="1"/>
  <c r="C18" i="1"/>
  <c r="C22" i="1"/>
  <c r="C21" i="1"/>
  <c r="D21" i="1" s="1"/>
  <c r="C25" i="1"/>
  <c r="D25" i="1" s="1"/>
  <c r="C27" i="1"/>
  <c r="C19" i="1"/>
  <c r="C26" i="1"/>
  <c r="C24" i="1"/>
  <c r="C28" i="1"/>
  <c r="C23" i="1"/>
  <c r="C4" i="1"/>
  <c r="B29" i="1"/>
  <c r="D22" i="1" l="1"/>
  <c r="D13" i="1"/>
  <c r="D4" i="1"/>
  <c r="D18" i="1"/>
  <c r="D9" i="1"/>
  <c r="D23" i="1"/>
  <c r="D20" i="1"/>
  <c r="D7" i="1"/>
  <c r="D28" i="1"/>
  <c r="D10" i="1"/>
  <c r="D6" i="1"/>
  <c r="D24" i="1"/>
  <c r="D17" i="1"/>
  <c r="D8" i="1"/>
  <c r="D26" i="1"/>
  <c r="D14" i="1"/>
  <c r="D5" i="1"/>
  <c r="D19" i="1"/>
  <c r="D15" i="1"/>
  <c r="D3" i="1"/>
  <c r="D29" i="1" s="1"/>
  <c r="D27" i="1"/>
  <c r="D12" i="1"/>
  <c r="E11" i="1" l="1"/>
  <c r="F11" i="1" s="1"/>
  <c r="E17" i="1"/>
  <c r="F17" i="1" s="1"/>
  <c r="E5" i="1"/>
  <c r="F5" i="1" s="1"/>
  <c r="G5" i="1" s="1"/>
  <c r="H5" i="1" s="1"/>
  <c r="E27" i="1"/>
  <c r="F27" i="1" s="1"/>
  <c r="G27" i="1" s="1"/>
  <c r="H27" i="1" s="1"/>
  <c r="E9" i="1"/>
  <c r="F9" i="1" s="1"/>
  <c r="G9" i="1" s="1"/>
  <c r="H9" i="1" s="1"/>
  <c r="E10" i="1"/>
  <c r="F10" i="1" s="1"/>
  <c r="E7" i="1"/>
  <c r="F7" i="1" s="1"/>
  <c r="E12" i="1"/>
  <c r="E6" i="1"/>
  <c r="E3" i="1"/>
  <c r="E16" i="1"/>
  <c r="E26" i="1"/>
  <c r="E24" i="1"/>
  <c r="F24" i="1" s="1"/>
  <c r="G24" i="1" s="1"/>
  <c r="H24" i="1" s="1"/>
  <c r="E21" i="1"/>
  <c r="F21" i="1" s="1"/>
  <c r="E4" i="1"/>
  <c r="F4" i="1" s="1"/>
  <c r="E28" i="1"/>
  <c r="E23" i="1"/>
  <c r="E25" i="1"/>
  <c r="E19" i="1"/>
  <c r="E2" i="1"/>
  <c r="E22" i="1"/>
  <c r="E14" i="1"/>
  <c r="E20" i="1"/>
  <c r="F20" i="1" s="1"/>
  <c r="E15" i="1"/>
  <c r="F15" i="1" s="1"/>
  <c r="G15" i="1" s="1"/>
  <c r="H15" i="1" s="1"/>
  <c r="E18" i="1"/>
  <c r="F18" i="1" s="1"/>
  <c r="E13" i="1"/>
  <c r="E8" i="1"/>
  <c r="G4" i="1"/>
  <c r="H4" i="1" s="1"/>
  <c r="G21" i="1"/>
  <c r="H21" i="1" s="1"/>
  <c r="G20" i="1"/>
  <c r="H20" i="1" s="1"/>
  <c r="G11" i="1"/>
  <c r="H11" i="1" s="1"/>
  <c r="G17" i="1"/>
  <c r="H17" i="1" s="1"/>
  <c r="G7" i="1"/>
  <c r="H7" i="1" s="1"/>
  <c r="G10" i="1"/>
  <c r="H10" i="1" s="1"/>
  <c r="G18" i="1"/>
  <c r="H18" i="1" s="1"/>
  <c r="F8" i="1" l="1"/>
  <c r="G8" i="1" s="1"/>
  <c r="H8" i="1" s="1"/>
  <c r="G3" i="1"/>
  <c r="H3" i="1" s="1"/>
  <c r="F3" i="1"/>
  <c r="F6" i="1"/>
  <c r="G6" i="1" s="1"/>
  <c r="G25" i="1"/>
  <c r="H25" i="1" s="1"/>
  <c r="F25" i="1"/>
  <c r="F23" i="1"/>
  <c r="G23" i="1" s="1"/>
  <c r="H23" i="1" s="1"/>
  <c r="F12" i="1"/>
  <c r="G12" i="1" s="1"/>
  <c r="H12" i="1" s="1"/>
  <c r="E29" i="1"/>
  <c r="F2" i="1"/>
  <c r="G2" i="1" s="1"/>
  <c r="H2" i="1" s="1"/>
  <c r="F19" i="1"/>
  <c r="G19" i="1" s="1"/>
  <c r="H19" i="1" s="1"/>
  <c r="F13" i="1"/>
  <c r="F29" i="1" s="1"/>
  <c r="F28" i="1"/>
  <c r="G28" i="1" s="1"/>
  <c r="H28" i="1" s="1"/>
  <c r="F14" i="1"/>
  <c r="G14" i="1" s="1"/>
  <c r="H14" i="1" s="1"/>
  <c r="F26" i="1"/>
  <c r="G26" i="1" s="1"/>
  <c r="H26" i="1" s="1"/>
  <c r="F22" i="1"/>
  <c r="G22" i="1" s="1"/>
  <c r="H22" i="1" s="1"/>
  <c r="F16" i="1"/>
  <c r="G16" i="1" s="1"/>
  <c r="H16" i="1" s="1"/>
  <c r="H6" i="1" l="1"/>
  <c r="G13" i="1"/>
  <c r="H13" i="1" s="1"/>
  <c r="G29" i="1" l="1"/>
  <c r="H29" i="1" s="1"/>
</calcChain>
</file>

<file path=xl/sharedStrings.xml><?xml version="1.0" encoding="utf-8"?>
<sst xmlns="http://schemas.openxmlformats.org/spreadsheetml/2006/main" count="36" uniqueCount="36">
  <si>
    <t>ID</t>
    <phoneticPr fontId="1" type="noConversion"/>
  </si>
  <si>
    <t>Final</t>
    <phoneticPr fontId="1" type="noConversion"/>
  </si>
  <si>
    <t>Grade</t>
    <phoneticPr fontId="1" type="noConversion"/>
  </si>
  <si>
    <t>423__01</t>
    <phoneticPr fontId="1" type="noConversion"/>
  </si>
  <si>
    <t>423__02</t>
  </si>
  <si>
    <t>423__03</t>
  </si>
  <si>
    <t>423__04</t>
  </si>
  <si>
    <t>423__05</t>
  </si>
  <si>
    <t>Grade_I</t>
    <phoneticPr fontId="1" type="noConversion"/>
  </si>
  <si>
    <t>Grade_II</t>
    <phoneticPr fontId="1" type="noConversion"/>
  </si>
  <si>
    <t>Grade_III</t>
    <phoneticPr fontId="1" type="noConversion"/>
  </si>
  <si>
    <t>GP</t>
    <phoneticPr fontId="1" type="noConversion"/>
  </si>
  <si>
    <t>Average</t>
    <phoneticPr fontId="1" type="noConversion"/>
  </si>
  <si>
    <t>Grade_0</t>
    <phoneticPr fontId="1" type="noConversion"/>
  </si>
  <si>
    <t>423__06</t>
  </si>
  <si>
    <t>423__07</t>
  </si>
  <si>
    <t>423__08</t>
  </si>
  <si>
    <t>423__09</t>
    <phoneticPr fontId="1" type="noConversion"/>
  </si>
  <si>
    <t>423__10</t>
  </si>
  <si>
    <t>423__11</t>
  </si>
  <si>
    <t>423__12</t>
    <phoneticPr fontId="1" type="noConversion"/>
  </si>
  <si>
    <t>423__14</t>
  </si>
  <si>
    <t>423__14</t>
    <phoneticPr fontId="1" type="noConversion"/>
  </si>
  <si>
    <t>423__13</t>
    <phoneticPr fontId="1" type="noConversion"/>
  </si>
  <si>
    <t>423__15</t>
  </si>
  <si>
    <t>423__16</t>
  </si>
  <si>
    <t>423__17</t>
    <phoneticPr fontId="1" type="noConversion"/>
  </si>
  <si>
    <t>423__18</t>
  </si>
  <si>
    <t>423__19</t>
    <phoneticPr fontId="1" type="noConversion"/>
  </si>
  <si>
    <t>423__20</t>
    <phoneticPr fontId="1" type="noConversion"/>
  </si>
  <si>
    <t>423__21</t>
    <phoneticPr fontId="1" type="noConversion"/>
  </si>
  <si>
    <t>423__22</t>
    <phoneticPr fontId="1" type="noConversion"/>
  </si>
  <si>
    <t>423__23</t>
    <phoneticPr fontId="1" type="noConversion"/>
  </si>
  <si>
    <t>423__24</t>
    <phoneticPr fontId="1" type="noConversion"/>
  </si>
  <si>
    <t>423__25</t>
    <phoneticPr fontId="1" type="noConversion"/>
  </si>
  <si>
    <t>423__29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</si>
</sst>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3"/>
      <color theme="1"/>
      <name val="Times New Roman"/>
      <family val="1"/>
    </font>
    <font>
      <sz val="13"/>
      <color theme="1"/>
      <name val="BiauKaiTC Regular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1">
    <dxf>
      <font>
        <strike val="0"/>
        <u val="none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A2" sqref="A2"/>
    </sheetView>
  </sheetViews>
  <sheetFormatPr baseColWidth="10" defaultColWidth="8.83203125" defaultRowHeight="17"/>
  <cols>
    <col min="1" max="1" width="8.83203125" style="1"/>
    <col min="2" max="2" width="9.83203125" style="1" bestFit="1" customWidth="1"/>
    <col min="3" max="10" width="8.83203125" style="1"/>
    <col min="11" max="11" width="9.83203125" style="1" bestFit="1" customWidth="1"/>
    <col min="12" max="13" width="8.83203125" style="1"/>
    <col min="14" max="14" width="10.5" style="1" bestFit="1" customWidth="1"/>
    <col min="15" max="16384" width="8.83203125" style="1"/>
  </cols>
  <sheetData>
    <row r="1" spans="1:15">
      <c r="A1" s="1" t="s">
        <v>0</v>
      </c>
      <c r="B1" s="1" t="s">
        <v>1</v>
      </c>
      <c r="C1" s="1" t="s">
        <v>13</v>
      </c>
      <c r="D1" s="1" t="s">
        <v>8</v>
      </c>
      <c r="E1" s="1" t="s">
        <v>9</v>
      </c>
      <c r="F1" s="1" t="s">
        <v>10</v>
      </c>
      <c r="G1" s="1" t="s">
        <v>2</v>
      </c>
      <c r="H1" s="1" t="s">
        <v>11</v>
      </c>
      <c r="N1" s="2"/>
      <c r="O1" s="2"/>
    </row>
    <row r="2" spans="1:15">
      <c r="A2" s="1" t="s">
        <v>28</v>
      </c>
      <c r="B2" s="1">
        <v>88</v>
      </c>
      <c r="C2" s="1">
        <f xml:space="preserve"> ROUND((B2 * 1), 2)</f>
        <v>88</v>
      </c>
      <c r="D2" s="1">
        <f>C2 + (IF($C$29 &lt; 78, 78, $C$29) - $C$29)</f>
        <v>112.3</v>
      </c>
      <c r="E2" s="1">
        <f>IF(MAX($D$2:$D$25) &lt; 99.49, D2 + (99.49 - MAX($D$2:$D$25)), D2)</f>
        <v>112.3</v>
      </c>
      <c r="F2" s="1">
        <f>IF(AND(OR(B2=100), E2&gt;99.49), 100, IF(AND(B2&lt;100, E2&gt;99.49), 99,  IF(OR(AND(E2&gt;=54.5, E2&lt;=59.49), E2&gt;=59.5), IF(E2&gt;=59.5, IF(E2+1&gt;99.49, 99, E2+1), 60), IF(OR(B2=0), 0, E2))))</f>
        <v>99</v>
      </c>
      <c r="G2" s="1">
        <f>ROUND(F2,0)</f>
        <v>99</v>
      </c>
      <c r="H2" s="1" t="str">
        <f>IF(G2&gt;=94, "A+", IF(G2&gt;=87, "A", IF(G2&gt;=80, "A-", IF(G2&gt;=77, "B+", IF(G2&gt;=73, "B", IF(G2&gt;=70, "B-", IF(G2&gt;=67, "C+", IF(G2&gt;=63, "C", IF(G2&gt;=60, "C-", "F")))))))))</f>
        <v>A+</v>
      </c>
      <c r="O2" s="3"/>
    </row>
    <row r="3" spans="1:15">
      <c r="A3" s="1" t="s">
        <v>3</v>
      </c>
      <c r="B3" s="1">
        <v>87</v>
      </c>
      <c r="C3" s="1">
        <f xml:space="preserve"> ROUND((B3 * 1), 2)</f>
        <v>87</v>
      </c>
      <c r="D3" s="1">
        <f>C3 + (IF($C$29 &lt; 78, 78, $C$29) - $C$29)</f>
        <v>111.3</v>
      </c>
      <c r="E3" s="1">
        <f>IF(MAX($D$2:$D$25) &lt; 99.49, D3 + (99.49 - MAX($D$2:$D$25)), D3)</f>
        <v>111.3</v>
      </c>
      <c r="F3" s="1">
        <f>IF(AND(OR(B3=100), E3&gt;99.49), 100, IF(AND(B3&lt;100, E3&gt;99.49), 99,  IF(OR(AND(E3&gt;=54.5, E3&lt;=59.49), E3&gt;=59.5), IF(E3&gt;=59.5, IF(E3+1&gt;99.49, 99, E3+1), 60), IF(OR(B3=0), 0, E3))))</f>
        <v>99</v>
      </c>
      <c r="G3" s="1">
        <f>ROUND(F3,0)</f>
        <v>99</v>
      </c>
      <c r="H3" s="1" t="str">
        <f>IF(G3&gt;=94, "A+", IF(G3&gt;=87, "A", IF(G3&gt;=80, "A-", IF(G3&gt;=77, "B+", IF(G3&gt;=73, "B", IF(G3&gt;=70, "B-", IF(G3&gt;=67, "C+", IF(G3&gt;=63, "C", IF(G3&gt;=60, "C-", "F")))))))))</f>
        <v>A+</v>
      </c>
      <c r="O3" s="3"/>
    </row>
    <row r="4" spans="1:15">
      <c r="A4" s="1" t="s">
        <v>6</v>
      </c>
      <c r="B4" s="1">
        <v>86</v>
      </c>
      <c r="C4" s="1">
        <f xml:space="preserve"> ROUND((B4 * 1), 2)</f>
        <v>86</v>
      </c>
      <c r="D4" s="1">
        <f>C4 + (IF($C$29 &lt; 78, 78, $C$29) - $C$29)</f>
        <v>110.3</v>
      </c>
      <c r="E4" s="1">
        <f>IF(MAX($D$2:$D$25) &lt; 99.49, D4 + (99.49 - MAX($D$2:$D$25)), D4)</f>
        <v>110.3</v>
      </c>
      <c r="F4" s="1">
        <f>IF(AND(OR(B4=100), E4&gt;99.49), 100, IF(AND(B4&lt;100, E4&gt;99.49), 99,  IF(OR(AND(E4&gt;=54.5, E4&lt;=59.49), E4&gt;=59.5), IF(E4&gt;=59.5, IF(E4+1&gt;99.49, 99, E4+1), 60), IF(OR(B4=0), 0, E4))))</f>
        <v>99</v>
      </c>
      <c r="G4" s="1">
        <f>ROUND(F4,0)</f>
        <v>99</v>
      </c>
      <c r="H4" s="1" t="str">
        <f>IF(G4&gt;=94, "A+", IF(G4&gt;=87, "A", IF(G4&gt;=80, "A-", IF(G4&gt;=77, "B+", IF(G4&gt;=73, "B", IF(G4&gt;=70, "B-", IF(G4&gt;=67, "C+", IF(G4&gt;=63, "C", IF(G4&gt;=60, "C-", "F")))))))))</f>
        <v>A+</v>
      </c>
      <c r="O4" s="3"/>
    </row>
    <row r="5" spans="1:15">
      <c r="A5" s="1" t="s">
        <v>21</v>
      </c>
      <c r="B5" s="1">
        <v>72</v>
      </c>
      <c r="C5" s="1">
        <f xml:space="preserve"> ROUND((B5 * 1), 2)</f>
        <v>72</v>
      </c>
      <c r="D5" s="1">
        <f>C5 + (IF($C$29 &lt; 78, 78, $C$29) - $C$29)</f>
        <v>96.3</v>
      </c>
      <c r="E5" s="1">
        <f>IF(MAX($D$2:$D$25) &lt; 99.49, D5 + (99.49 - MAX($D$2:$D$25)), D5)</f>
        <v>96.3</v>
      </c>
      <c r="F5" s="1">
        <f>IF(AND(OR(B5=100), E5&gt;99.49), 100, IF(AND(B5&lt;100, E5&gt;99.49), 99,  IF(OR(AND(E5&gt;=54.5, E5&lt;=59.49), E5&gt;=59.5), IF(E5&gt;=59.5, IF(E5+1&gt;99.49, 99, E5+1), 60), IF(OR(B5=0), 0, E5))))</f>
        <v>97.3</v>
      </c>
      <c r="G5" s="1">
        <f>ROUND(F5,0)</f>
        <v>97</v>
      </c>
      <c r="H5" s="1" t="str">
        <f>IF(G5&gt;=94, "A+", IF(G5&gt;=87, "A", IF(G5&gt;=80, "A-", IF(G5&gt;=77, "B+", IF(G5&gt;=73, "B", IF(G5&gt;=70, "B-", IF(G5&gt;=67, "C+", IF(G5&gt;=63, "C", IF(G5&gt;=60, "C-", "F")))))))))</f>
        <v>A+</v>
      </c>
      <c r="O5" s="3"/>
    </row>
    <row r="6" spans="1:15">
      <c r="A6" s="1" t="s">
        <v>7</v>
      </c>
      <c r="B6" s="1">
        <v>72</v>
      </c>
      <c r="C6" s="1">
        <f xml:space="preserve"> ROUND((B6 * 1), 2)</f>
        <v>72</v>
      </c>
      <c r="D6" s="1">
        <f>C6 + (IF($C$29 &lt; 78, 78, $C$29) - $C$29)</f>
        <v>96.3</v>
      </c>
      <c r="E6" s="1">
        <f>IF(MAX($D$2:$D$25) &lt; 99.49, D6 + (99.49 - MAX($D$2:$D$25)), D6)</f>
        <v>96.3</v>
      </c>
      <c r="F6" s="1">
        <f>IF(AND(OR(B6=100), E6&gt;99.49), 100, IF(AND(B6&lt;100, E6&gt;99.49), 99,  IF(OR(AND(E6&gt;=54.5, E6&lt;=59.49), E6&gt;=59.5), IF(E6&gt;=59.5, IF(E6+1&gt;99.49, 99, E6+1), 60), IF(OR(B6=0), 0, E6))))</f>
        <v>97.3</v>
      </c>
      <c r="G6" s="1">
        <f>ROUND(F6,0)</f>
        <v>97</v>
      </c>
      <c r="H6" s="1" t="str">
        <f>IF(G6&gt;=94, "A+", IF(G6&gt;=87, "A", IF(G6&gt;=80, "A-", IF(G6&gt;=77, "B+", IF(G6&gt;=73, "B", IF(G6&gt;=70, "B-", IF(G6&gt;=67, "C+", IF(G6&gt;=63, "C", IF(G6&gt;=60, "C-", "F")))))))))</f>
        <v>A+</v>
      </c>
      <c r="O6" s="3"/>
    </row>
    <row r="7" spans="1:15">
      <c r="A7" s="1" t="s">
        <v>5</v>
      </c>
      <c r="B7" s="1">
        <v>69</v>
      </c>
      <c r="C7" s="1">
        <f xml:space="preserve"> ROUND((B7 * 1), 2)</f>
        <v>69</v>
      </c>
      <c r="D7" s="1">
        <f>C7 + (IF($C$29 &lt; 78, 78, $C$29) - $C$29)</f>
        <v>93.3</v>
      </c>
      <c r="E7" s="1">
        <f>IF(MAX($D$2:$D$25) &lt; 99.49, D7 + (99.49 - MAX($D$2:$D$25)), D7)</f>
        <v>93.3</v>
      </c>
      <c r="F7" s="1">
        <f>IF(AND(OR(B7=100), E7&gt;99.49), 100, IF(AND(B7&lt;100, E7&gt;99.49), 99,  IF(OR(AND(E7&gt;=54.5, E7&lt;=59.49), E7&gt;=59.5), IF(E7&gt;=59.5, IF(E7+1&gt;99.49, 99, E7+1), 60), IF(OR(B7=0), 0, E7))))</f>
        <v>94.3</v>
      </c>
      <c r="G7" s="1">
        <f>ROUND(F7,0)</f>
        <v>94</v>
      </c>
      <c r="H7" s="1" t="str">
        <f>IF(G7&gt;=94, "A+", IF(G7&gt;=87, "A", IF(G7&gt;=80, "A-", IF(G7&gt;=77, "B+", IF(G7&gt;=73, "B", IF(G7&gt;=70, "B-", IF(G7&gt;=67, "C+", IF(G7&gt;=63, "C", IF(G7&gt;=60, "C-", "F")))))))))</f>
        <v>A+</v>
      </c>
      <c r="O7" s="3"/>
    </row>
    <row r="8" spans="1:15">
      <c r="A8" s="1" t="s">
        <v>23</v>
      </c>
      <c r="B8" s="1">
        <v>60</v>
      </c>
      <c r="C8" s="1">
        <f xml:space="preserve"> ROUND((B8 * 1), 2)</f>
        <v>60</v>
      </c>
      <c r="D8" s="1">
        <f>C8 + (IF($C$29 &lt; 78, 78, $C$29) - $C$29)</f>
        <v>84.3</v>
      </c>
      <c r="E8" s="1">
        <f>IF(MAX($D$2:$D$25) &lt; 99.49, D8 + (99.49 - MAX($D$2:$D$25)), D8)</f>
        <v>84.3</v>
      </c>
      <c r="F8" s="1">
        <f>IF(AND(OR(B8=100), E8&gt;99.49), 100, IF(AND(B8&lt;100, E8&gt;99.49), 99,  IF(OR(AND(E8&gt;=54.5, E8&lt;=59.49), E8&gt;=59.5), IF(E8&gt;=59.5, IF(E8+1&gt;99.49, 99, E8+1), 60), IF(OR(B8=0), 0, E8))))</f>
        <v>85.3</v>
      </c>
      <c r="G8" s="1">
        <f>ROUND(F8,0)</f>
        <v>85</v>
      </c>
      <c r="H8" s="1" t="str">
        <f>IF(G8&gt;=94, "A+", IF(G8&gt;=87, "A", IF(G8&gt;=80, "A-", IF(G8&gt;=77, "B+", IF(G8&gt;=73, "B", IF(G8&gt;=70, "B-", IF(G8&gt;=67, "C+", IF(G8&gt;=63, "C", IF(G8&gt;=60, "C-", "F")))))))))</f>
        <v>A-</v>
      </c>
    </row>
    <row r="9" spans="1:15">
      <c r="A9" s="1" t="s">
        <v>32</v>
      </c>
      <c r="B9" s="1">
        <v>57</v>
      </c>
      <c r="C9" s="1">
        <f xml:space="preserve"> ROUND((B9 * 1), 2)</f>
        <v>57</v>
      </c>
      <c r="D9" s="1">
        <f>C9 + (IF($C$29 &lt; 78, 78, $C$29) - $C$29)</f>
        <v>81.3</v>
      </c>
      <c r="E9" s="1">
        <f>IF(MAX($D$2:$D$25) &lt; 99.49, D9 + (99.49 - MAX($D$2:$D$25)), D9)</f>
        <v>81.3</v>
      </c>
      <c r="F9" s="1">
        <f>IF(AND(OR(B9=100), E9&gt;99.49), 100, IF(AND(B9&lt;100, E9&gt;99.49), 99,  IF(OR(AND(E9&gt;=54.5, E9&lt;=59.49), E9&gt;=59.5), IF(E9&gt;=59.5, IF(E9+1&gt;99.49, 99, E9+1), 60), IF(OR(B9=0), 0, E9))))</f>
        <v>82.3</v>
      </c>
      <c r="G9" s="1">
        <f>ROUND(F9,0)</f>
        <v>82</v>
      </c>
      <c r="H9" s="1" t="str">
        <f>IF(G9&gt;=94, "A+", IF(G9&gt;=87, "A", IF(G9&gt;=80, "A-", IF(G9&gt;=77, "B+", IF(G9&gt;=73, "B", IF(G9&gt;=70, "B-", IF(G9&gt;=67, "C+", IF(G9&gt;=63, "C", IF(G9&gt;=60, "C-", "F")))))))))</f>
        <v>A-</v>
      </c>
      <c r="N9" s="2"/>
      <c r="O9" s="2"/>
    </row>
    <row r="10" spans="1:15">
      <c r="A10" s="1" t="s">
        <v>16</v>
      </c>
      <c r="B10" s="1">
        <v>57</v>
      </c>
      <c r="C10" s="1">
        <f xml:space="preserve"> ROUND((B10 * 1), 2)</f>
        <v>57</v>
      </c>
      <c r="D10" s="1">
        <f>C10 + (IF($C$29 &lt; 78, 78, $C$29) - $C$29)</f>
        <v>81.3</v>
      </c>
      <c r="E10" s="1">
        <f>IF(MAX($D$2:$D$25) &lt; 99.49, D10 + (99.49 - MAX($D$2:$D$25)), D10)</f>
        <v>81.3</v>
      </c>
      <c r="F10" s="1">
        <f>IF(AND(OR(B10=100), E10&gt;99.49), 100, IF(AND(B10&lt;100, E10&gt;99.49), 99,  IF(OR(AND(E10&gt;=54.5, E10&lt;=59.49), E10&gt;=59.5), IF(E10&gt;=59.5, IF(E10+1&gt;99.49, 99, E10+1), 60), IF(OR(B10=0), 0, E10))))</f>
        <v>82.3</v>
      </c>
      <c r="G10" s="1">
        <f>ROUND(F10,0)</f>
        <v>82</v>
      </c>
      <c r="H10" s="1" t="str">
        <f>IF(G10&gt;=94, "A+", IF(G10&gt;=87, "A", IF(G10&gt;=80, "A-", IF(G10&gt;=77, "B+", IF(G10&gt;=73, "B", IF(G10&gt;=70, "B-", IF(G10&gt;=67, "C+", IF(G10&gt;=63, "C", IF(G10&gt;=60, "C-", "F")))))))))</f>
        <v>A-</v>
      </c>
      <c r="O10" s="3"/>
    </row>
    <row r="11" spans="1:15">
      <c r="A11" s="1" t="s">
        <v>22</v>
      </c>
      <c r="B11" s="1">
        <v>56</v>
      </c>
      <c r="C11" s="1">
        <f xml:space="preserve"> ROUND((B11 * 1), 2)</f>
        <v>56</v>
      </c>
      <c r="D11" s="1">
        <f>C11 + (IF($C$29 &lt; 78, 78, $C$29) - $C$29)</f>
        <v>80.3</v>
      </c>
      <c r="E11" s="1">
        <f>IF(MAX($D$2:$D$25) &lt; 99.49, D11 + (99.49 - MAX($D$2:$D$25)), D11)</f>
        <v>80.3</v>
      </c>
      <c r="F11" s="1">
        <f>IF(AND(OR(B11=100), E11&gt;99.49), 100, IF(AND(B11&lt;100, E11&gt;99.49), 99,  IF(OR(AND(E11&gt;=54.5, E11&lt;=59.49), E11&gt;=59.5), IF(E11&gt;=59.5, IF(E11+1&gt;99.49, 99, E11+1), 60), IF(OR(B11=0), 0, E11))))</f>
        <v>81.3</v>
      </c>
      <c r="G11" s="1">
        <f>ROUND(F11,0)</f>
        <v>81</v>
      </c>
      <c r="H11" s="1" t="str">
        <f>IF(G11&gt;=94, "A+", IF(G11&gt;=87, "A", IF(G11&gt;=80, "A-", IF(G11&gt;=77, "B+", IF(G11&gt;=73, "B", IF(G11&gt;=70, "B-", IF(G11&gt;=67, "C+", IF(G11&gt;=63, "C", IF(G11&gt;=60, "C-", "F")))))))))</f>
        <v>A-</v>
      </c>
      <c r="O11" s="3"/>
    </row>
    <row r="12" spans="1:15">
      <c r="A12" s="1" t="s">
        <v>17</v>
      </c>
      <c r="B12" s="1">
        <v>56</v>
      </c>
      <c r="C12" s="1">
        <f xml:space="preserve"> ROUND((B12 * 1), 2)</f>
        <v>56</v>
      </c>
      <c r="D12" s="1">
        <f>C12 + (IF($C$29 &lt; 78, 78, $C$29) - $C$29)</f>
        <v>80.3</v>
      </c>
      <c r="E12" s="1">
        <f>IF(MAX($D$2:$D$25) &lt; 99.49, D12 + (99.49 - MAX($D$2:$D$25)), D12)</f>
        <v>80.3</v>
      </c>
      <c r="F12" s="1">
        <f>IF(AND(OR(B12=100), E12&gt;99.49), 100, IF(AND(B12&lt;100, E12&gt;99.49), 99,  IF(OR(AND(E12&gt;=54.5, E12&lt;=59.49), E12&gt;=59.5), IF(E12&gt;=59.5, IF(E12+1&gt;99.49, 99, E12+1), 60), IF(OR(B12=0), 0, E12))))</f>
        <v>81.3</v>
      </c>
      <c r="G12" s="1">
        <f>ROUND(F12,0)</f>
        <v>81</v>
      </c>
      <c r="H12" s="1" t="str">
        <f>IF(G12&gt;=94, "A+", IF(G12&gt;=87, "A", IF(G12&gt;=80, "A-", IF(G12&gt;=77, "B+", IF(G12&gt;=73, "B", IF(G12&gt;=70, "B-", IF(G12&gt;=67, "C+", IF(G12&gt;=63, "C", IF(G12&gt;=60, "C-", "F")))))))))</f>
        <v>A-</v>
      </c>
      <c r="O12" s="3"/>
    </row>
    <row r="13" spans="1:15">
      <c r="A13" s="1" t="s">
        <v>4</v>
      </c>
      <c r="B13" s="1">
        <v>53</v>
      </c>
      <c r="C13" s="1">
        <f xml:space="preserve"> ROUND((B13 * 1), 2)</f>
        <v>53</v>
      </c>
      <c r="D13" s="1">
        <f>C13 + (IF($C$29 &lt; 78, 78, $C$29) - $C$29)</f>
        <v>77.3</v>
      </c>
      <c r="E13" s="1">
        <f>IF(MAX($D$2:$D$25) &lt; 99.49, D13 + (99.49 - MAX($D$2:$D$25)), D13)</f>
        <v>77.3</v>
      </c>
      <c r="F13" s="1">
        <f>IF(AND(OR(B13=100), E13&gt;99.49), 100, IF(AND(B13&lt;100, E13&gt;99.49), 99,  IF(OR(AND(E13&gt;=54.5, E13&lt;=59.49), E13&gt;=59.5), IF(E13&gt;=59.5, IF(E13+1&gt;99.49, 99, E13+1), 60), IF(OR(B13=0), 0, E13))))</f>
        <v>78.3</v>
      </c>
      <c r="G13" s="1">
        <f>ROUND(F13,0)</f>
        <v>78</v>
      </c>
      <c r="H13" s="1" t="str">
        <f>IF(G13&gt;=94, "A+", IF(G13&gt;=87, "A", IF(G13&gt;=80, "A-", IF(G13&gt;=77, "B+", IF(G13&gt;=73, "B", IF(G13&gt;=70, "B-", IF(G13&gt;=67, "C+", IF(G13&gt;=63, "C", IF(G13&gt;=60, "C-", "F")))))))))</f>
        <v>B+</v>
      </c>
      <c r="O13" s="3"/>
    </row>
    <row r="14" spans="1:15">
      <c r="A14" s="1" t="s">
        <v>20</v>
      </c>
      <c r="B14" s="1">
        <v>53</v>
      </c>
      <c r="C14" s="1">
        <f xml:space="preserve"> ROUND((B14 * 1), 2)</f>
        <v>53</v>
      </c>
      <c r="D14" s="1">
        <f>C14 + (IF($C$29 &lt; 78, 78, $C$29) - $C$29)</f>
        <v>77.3</v>
      </c>
      <c r="E14" s="1">
        <f>IF(MAX($D$2:$D$25) &lt; 99.49, D14 + (99.49 - MAX($D$2:$D$25)), D14)</f>
        <v>77.3</v>
      </c>
      <c r="F14" s="1">
        <f>IF(AND(OR(B14=100), E14&gt;99.49), 100, IF(AND(B14&lt;100, E14&gt;99.49), 99,  IF(OR(AND(E14&gt;=54.5, E14&lt;=59.49), E14&gt;=59.5), IF(E14&gt;=59.5, IF(E14+1&gt;99.49, 99, E14+1), 60), IF(OR(B14=0), 0, E14))))</f>
        <v>78.3</v>
      </c>
      <c r="G14" s="1">
        <f>ROUND(F14,0)</f>
        <v>78</v>
      </c>
      <c r="H14" s="1" t="str">
        <f>IF(G14&gt;=94, "A+", IF(G14&gt;=87, "A", IF(G14&gt;=80, "A-", IF(G14&gt;=77, "B+", IF(G14&gt;=73, "B", IF(G14&gt;=70, "B-", IF(G14&gt;=67, "C+", IF(G14&gt;=63, "C", IF(G14&gt;=60, "C-", "F")))))))))</f>
        <v>B+</v>
      </c>
      <c r="O14" s="3"/>
    </row>
    <row r="15" spans="1:15">
      <c r="A15" s="1" t="s">
        <v>29</v>
      </c>
      <c r="B15" s="1">
        <v>52</v>
      </c>
      <c r="C15" s="1">
        <f xml:space="preserve"> ROUND((B15 * 1), 2)</f>
        <v>52</v>
      </c>
      <c r="D15" s="1">
        <f>C15 + (IF($C$29 &lt; 78, 78, $C$29) - $C$29)</f>
        <v>76.3</v>
      </c>
      <c r="E15" s="1">
        <f>IF(MAX($D$2:$D$25) &lt; 99.49, D15 + (99.49 - MAX($D$2:$D$25)), D15)</f>
        <v>76.3</v>
      </c>
      <c r="F15" s="1">
        <f>IF(AND(OR(B15=100), E15&gt;99.49), 100, IF(AND(B15&lt;100, E15&gt;99.49), 99,  IF(OR(AND(E15&gt;=54.5, E15&lt;=59.49), E15&gt;=59.5), IF(E15&gt;=59.5, IF(E15+1&gt;99.49, 99, E15+1), 60), IF(OR(B15=0), 0, E15))))</f>
        <v>77.3</v>
      </c>
      <c r="G15" s="1">
        <f>ROUND(F15,0)</f>
        <v>77</v>
      </c>
      <c r="H15" s="1" t="str">
        <f>IF(G15&gt;=94, "A+", IF(G15&gt;=87, "A", IF(G15&gt;=80, "A-", IF(G15&gt;=77, "B+", IF(G15&gt;=73, "B", IF(G15&gt;=70, "B-", IF(G15&gt;=67, "C+", IF(G15&gt;=63, "C", IF(G15&gt;=60, "C-", "F")))))))))</f>
        <v>B+</v>
      </c>
      <c r="O15" s="3"/>
    </row>
    <row r="16" spans="1:15">
      <c r="A16" s="1" t="s">
        <v>25</v>
      </c>
      <c r="B16" s="1">
        <v>50</v>
      </c>
      <c r="C16" s="1">
        <f xml:space="preserve"> ROUND((B16 * 1), 2)</f>
        <v>50</v>
      </c>
      <c r="D16" s="1">
        <f>C16 + (IF($C$29 &lt; 78, 78, $C$29) - $C$29)</f>
        <v>74.3</v>
      </c>
      <c r="E16" s="1">
        <f>IF(MAX($D$2:$D$25) &lt; 99.49, D16 + (99.49 - MAX($D$2:$D$25)), D16)</f>
        <v>74.3</v>
      </c>
      <c r="F16" s="1">
        <f>IF(AND(OR(B16=100), E16&gt;99.49), 100, IF(AND(B16&lt;100, E16&gt;99.49), 99,  IF(OR(AND(E16&gt;=54.5, E16&lt;=59.49), E16&gt;=59.5), IF(E16&gt;=59.5, IF(E16+1&gt;99.49, 99, E16+1), 60), IF(OR(B16=0), 0, E16))))</f>
        <v>75.3</v>
      </c>
      <c r="G16" s="1">
        <f>ROUND(F16,0)</f>
        <v>75</v>
      </c>
      <c r="H16" s="1" t="str">
        <f>IF(G16&gt;=94, "A+", IF(G16&gt;=87, "A", IF(G16&gt;=80, "A-", IF(G16&gt;=77, "B+", IF(G16&gt;=73, "B", IF(G16&gt;=70, "B-", IF(G16&gt;=67, "C+", IF(G16&gt;=63, "C", IF(G16&gt;=60, "C-", "F")))))))))</f>
        <v>B</v>
      </c>
      <c r="O16" s="3"/>
    </row>
    <row r="17" spans="1:15">
      <c r="A17" s="1" t="s">
        <v>33</v>
      </c>
      <c r="B17" s="1">
        <v>48</v>
      </c>
      <c r="C17" s="1">
        <f xml:space="preserve"> ROUND((B17 * 1), 2)</f>
        <v>48</v>
      </c>
      <c r="D17" s="1">
        <f>C17 + (IF($C$29 &lt; 78, 78, $C$29) - $C$29)</f>
        <v>72.3</v>
      </c>
      <c r="E17" s="1">
        <f>IF(MAX($D$2:$D$25) &lt; 99.49, D17 + (99.49 - MAX($D$2:$D$25)), D17)</f>
        <v>72.3</v>
      </c>
      <c r="F17" s="1">
        <f>IF(AND(OR(B17=100), E17&gt;99.49), 100, IF(AND(B17&lt;100, E17&gt;99.49), 99,  IF(OR(AND(E17&gt;=54.5, E17&lt;=59.49), E17&gt;=59.5), IF(E17&gt;=59.5, IF(E17+1&gt;99.49, 99, E17+1), 60), IF(OR(B17=0), 0, E17))))</f>
        <v>73.3</v>
      </c>
      <c r="G17" s="1">
        <f>ROUND(F17,0)</f>
        <v>73</v>
      </c>
      <c r="H17" s="1" t="str">
        <f>IF(G17&gt;=94, "A+", IF(G17&gt;=87, "A", IF(G17&gt;=80, "A-", IF(G17&gt;=77, "B+", IF(G17&gt;=73, "B", IF(G17&gt;=70, "B-", IF(G17&gt;=67, "C+", IF(G17&gt;=63, "C", IF(G17&gt;=60, "C-", "F")))))))))</f>
        <v>B</v>
      </c>
      <c r="O17" s="3"/>
    </row>
    <row r="18" spans="1:15">
      <c r="A18" s="1" t="s">
        <v>24</v>
      </c>
      <c r="B18" s="1">
        <v>47</v>
      </c>
      <c r="C18" s="1">
        <f xml:space="preserve"> ROUND((B18 * 1), 2)</f>
        <v>47</v>
      </c>
      <c r="D18" s="1">
        <f>C18 + (IF($C$29 &lt; 78, 78, $C$29) - $C$29)</f>
        <v>71.3</v>
      </c>
      <c r="E18" s="1">
        <f>IF(MAX($D$2:$D$25) &lt; 99.49, D18 + (99.49 - MAX($D$2:$D$25)), D18)</f>
        <v>71.3</v>
      </c>
      <c r="F18" s="1">
        <f>IF(AND(OR(B18=100), E18&gt;99.49), 100, IF(AND(B18&lt;100, E18&gt;99.49), 99,  IF(OR(AND(E18&gt;=54.5, E18&lt;=59.49), E18&gt;=59.5), IF(E18&gt;=59.5, IF(E18+1&gt;99.49, 99, E18+1), 60), IF(OR(B18=0), 0, E18))))</f>
        <v>72.3</v>
      </c>
      <c r="G18" s="1">
        <f>ROUND(F18,0)</f>
        <v>72</v>
      </c>
      <c r="H18" s="1" t="str">
        <f>IF(G18&gt;=94, "A+", IF(G18&gt;=87, "A", IF(G18&gt;=80, "A-", IF(G18&gt;=77, "B+", IF(G18&gt;=73, "B", IF(G18&gt;=70, "B-", IF(G18&gt;=67, "C+", IF(G18&gt;=63, "C", IF(G18&gt;=60, "C-", "F")))))))))</f>
        <v>B-</v>
      </c>
      <c r="O18" s="3"/>
    </row>
    <row r="19" spans="1:15">
      <c r="A19" s="1" t="s">
        <v>19</v>
      </c>
      <c r="B19" s="1">
        <v>46</v>
      </c>
      <c r="C19" s="1">
        <f xml:space="preserve"> ROUND((B19 * 1), 2)</f>
        <v>46</v>
      </c>
      <c r="D19" s="1">
        <f>C19 + (IF($C$29 &lt; 78, 78, $C$29) - $C$29)</f>
        <v>70.3</v>
      </c>
      <c r="E19" s="1">
        <f>IF(MAX($D$2:$D$25) &lt; 99.49, D19 + (99.49 - MAX($D$2:$D$25)), D19)</f>
        <v>70.3</v>
      </c>
      <c r="F19" s="1">
        <f>IF(AND(OR(B19=100), E19&gt;99.49), 100, IF(AND(B19&lt;100, E19&gt;99.49), 99,  IF(OR(AND(E19&gt;=54.5, E19&lt;=59.49), E19&gt;=59.5), IF(E19&gt;=59.5, IF(E19+1&gt;99.49, 99, E19+1), 60), IF(OR(B19=0), 0, E19))))</f>
        <v>71.3</v>
      </c>
      <c r="G19" s="1">
        <f>ROUND(F19,0)</f>
        <v>71</v>
      </c>
      <c r="H19" s="1" t="str">
        <f>IF(G19&gt;=94, "A+", IF(G19&gt;=87, "A", IF(G19&gt;=80, "A-", IF(G19&gt;=77, "B+", IF(G19&gt;=73, "B", IF(G19&gt;=70, "B-", IF(G19&gt;=67, "C+", IF(G19&gt;=63, "C", IF(G19&gt;=60, "C-", "F")))))))))</f>
        <v>B-</v>
      </c>
      <c r="O19" s="3"/>
    </row>
    <row r="20" spans="1:15">
      <c r="A20" s="1" t="s">
        <v>34</v>
      </c>
      <c r="B20" s="1">
        <v>45</v>
      </c>
      <c r="C20" s="1">
        <f xml:space="preserve"> ROUND((B20 * 1), 2)</f>
        <v>45</v>
      </c>
      <c r="D20" s="1">
        <f>C20 + (IF($C$29 &lt; 78, 78, $C$29) - $C$29)</f>
        <v>69.3</v>
      </c>
      <c r="E20" s="1">
        <f>IF(MAX($D$2:$D$25) &lt; 99.49, D20 + (99.49 - MAX($D$2:$D$25)), D20)</f>
        <v>69.3</v>
      </c>
      <c r="F20" s="1">
        <f>IF(AND(OR(B20=100), E20&gt;99.49), 100, IF(AND(B20&lt;100, E20&gt;99.49), 99,  IF(OR(AND(E20&gt;=54.5, E20&lt;=59.49), E20&gt;=59.5), IF(E20&gt;=59.5, IF(E20+1&gt;99.49, 99, E20+1), 60), IF(OR(B20=0), 0, E20))))</f>
        <v>70.3</v>
      </c>
      <c r="G20" s="1">
        <f>ROUND(F20,0)</f>
        <v>70</v>
      </c>
      <c r="H20" s="1" t="str">
        <f>IF(G20&gt;=94, "A+", IF(G20&gt;=87, "A", IF(G20&gt;=80, "A-", IF(G20&gt;=77, "B+", IF(G20&gt;=73, "B", IF(G20&gt;=70, "B-", IF(G20&gt;=67, "C+", IF(G20&gt;=63, "C", IF(G20&gt;=60, "C-", "F")))))))))</f>
        <v>B-</v>
      </c>
    </row>
    <row r="21" spans="1:15">
      <c r="A21" s="1" t="s">
        <v>26</v>
      </c>
      <c r="B21" s="1">
        <v>45</v>
      </c>
      <c r="C21" s="1">
        <f xml:space="preserve"> ROUND((B21 * 1), 2)</f>
        <v>45</v>
      </c>
      <c r="D21" s="1">
        <f>C21 + (IF($C$29 &lt; 78, 78, $C$29) - $C$29)</f>
        <v>69.3</v>
      </c>
      <c r="E21" s="1">
        <f>IF(MAX($D$2:$D$25) &lt; 99.49, D21 + (99.49 - MAX($D$2:$D$25)), D21)</f>
        <v>69.3</v>
      </c>
      <c r="F21" s="1">
        <f>IF(AND(OR(B21=100), E21&gt;99.49), 100, IF(AND(B21&lt;100, E21&gt;99.49), 99,  IF(OR(AND(E21&gt;=54.5, E21&lt;=59.49), E21&gt;=59.5), IF(E21&gt;=59.5, IF(E21+1&gt;99.49, 99, E21+1), 60), IF(OR(B21=0), 0, E21))))</f>
        <v>70.3</v>
      </c>
      <c r="G21" s="1">
        <f>ROUND(F21,0)</f>
        <v>70</v>
      </c>
      <c r="H21" s="1" t="str">
        <f>IF(G21&gt;=94, "A+", IF(G21&gt;=87, "A", IF(G21&gt;=80, "A-", IF(G21&gt;=77, "B+", IF(G21&gt;=73, "B", IF(G21&gt;=70, "B-", IF(G21&gt;=67, "C+", IF(G21&gt;=63, "C", IF(G21&gt;=60, "C-", "F")))))))))</f>
        <v>B-</v>
      </c>
    </row>
    <row r="22" spans="1:15">
      <c r="A22" s="1" t="s">
        <v>18</v>
      </c>
      <c r="B22" s="1">
        <v>40</v>
      </c>
      <c r="C22" s="1">
        <f xml:space="preserve"> ROUND((B22 * 1), 2)</f>
        <v>40</v>
      </c>
      <c r="D22" s="1">
        <f>C22 + (IF($C$29 &lt; 78, 78, $C$29) - $C$29)</f>
        <v>64.3</v>
      </c>
      <c r="E22" s="1">
        <f>IF(MAX($D$2:$D$25) &lt; 99.49, D22 + (99.49 - MAX($D$2:$D$25)), D22)</f>
        <v>64.3</v>
      </c>
      <c r="F22" s="1">
        <f>IF(AND(OR(B22=100), E22&gt;99.49), 100, IF(AND(B22&lt;100, E22&gt;99.49), 99,  IF(OR(AND(E22&gt;=54.5, E22&lt;=59.49), E22&gt;=59.5), IF(E22&gt;=59.5, IF(E22+1&gt;99.49, 99, E22+1), 60), IF(OR(B22=0), 0, E22))))</f>
        <v>65.3</v>
      </c>
      <c r="G22" s="1">
        <f>ROUND(F22,0)</f>
        <v>65</v>
      </c>
      <c r="H22" s="1" t="str">
        <f>IF(G22&gt;=94, "A+", IF(G22&gt;=87, "A", IF(G22&gt;=80, "A-", IF(G22&gt;=77, "B+", IF(G22&gt;=73, "B", IF(G22&gt;=70, "B-", IF(G22&gt;=67, "C+", IF(G22&gt;=63, "C", IF(G22&gt;=60, "C-", "F")))))))))</f>
        <v>C</v>
      </c>
    </row>
    <row r="23" spans="1:15">
      <c r="A23" s="1" t="s">
        <v>35</v>
      </c>
      <c r="B23" s="1">
        <v>37</v>
      </c>
      <c r="C23" s="1">
        <f xml:space="preserve"> ROUND((B23 * 1), 2)</f>
        <v>37</v>
      </c>
      <c r="D23" s="1">
        <f>C23 + (IF($C$29 &lt; 78, 78, $C$29) - $C$29)</f>
        <v>61.3</v>
      </c>
      <c r="E23" s="1">
        <f>IF(MAX($D$2:$D$25) &lt; 99.49, D23 + (99.49 - MAX($D$2:$D$25)), D23)</f>
        <v>61.3</v>
      </c>
      <c r="F23" s="1">
        <f>IF(AND(OR(B23=100), E23&gt;99.49), 100, IF(AND(B23&lt;100, E23&gt;99.49), 99,  IF(OR(AND(E23&gt;=54.5, E23&lt;=59.49), E23&gt;=59.5), IF(E23&gt;=59.5, IF(E23+1&gt;99.49, 99, E23+1), 60), IF(OR(B23=0), 0, E23))))</f>
        <v>62.3</v>
      </c>
      <c r="G23" s="1">
        <f>ROUND(F23,0)</f>
        <v>62</v>
      </c>
      <c r="H23" s="1" t="str">
        <f>IF(G23&gt;=94, "A+", IF(G23&gt;=87, "A", IF(G23&gt;=80, "A-", IF(G23&gt;=77, "B+", IF(G23&gt;=73, "B", IF(G23&gt;=70, "B-", IF(G23&gt;=67, "C+", IF(G23&gt;=63, "C", IF(G23&gt;=60, "C-", "F")))))))))</f>
        <v>C-</v>
      </c>
    </row>
    <row r="24" spans="1:15">
      <c r="A24" s="1" t="s">
        <v>27</v>
      </c>
      <c r="B24" s="1">
        <v>36</v>
      </c>
      <c r="C24" s="1">
        <f xml:space="preserve"> ROUND((B24 * 1), 2)</f>
        <v>36</v>
      </c>
      <c r="D24" s="1">
        <f>C24 + (IF($C$29 &lt; 78, 78, $C$29) - $C$29)</f>
        <v>60.3</v>
      </c>
      <c r="E24" s="1">
        <f>IF(MAX($D$2:$D$25) &lt; 99.49, D24 + (99.49 - MAX($D$2:$D$25)), D24)</f>
        <v>60.3</v>
      </c>
      <c r="F24" s="1">
        <f>IF(AND(OR(B24=100), E24&gt;99.49), 100, IF(AND(B24&lt;100, E24&gt;99.49), 99,  IF(OR(AND(E24&gt;=54.5, E24&lt;=59.49), E24&gt;=59.5), IF(E24&gt;=59.5, IF(E24+1&gt;99.49, 99, E24+1), 60), IF(OR(B24=0), 0, E24))))</f>
        <v>61.3</v>
      </c>
      <c r="G24" s="1">
        <f>ROUND(F24,0)</f>
        <v>61</v>
      </c>
      <c r="H24" s="1" t="str">
        <f>IF(G24&gt;=94, "A+", IF(G24&gt;=87, "A", IF(G24&gt;=80, "A-", IF(G24&gt;=77, "B+", IF(G24&gt;=73, "B", IF(G24&gt;=70, "B-", IF(G24&gt;=67, "C+", IF(G24&gt;=63, "C", IF(G24&gt;=60, "C-", "F")))))))))</f>
        <v>C-</v>
      </c>
    </row>
    <row r="25" spans="1:15">
      <c r="A25" s="1" t="s">
        <v>14</v>
      </c>
      <c r="B25" s="1">
        <v>35</v>
      </c>
      <c r="C25" s="1">
        <f xml:space="preserve"> ROUND((B25 * 1), 2)</f>
        <v>35</v>
      </c>
      <c r="D25" s="1">
        <f>C25 + (IF($C$29 &lt; 78, 78, $C$29) - $C$29)</f>
        <v>59.3</v>
      </c>
      <c r="E25" s="1">
        <f>IF(MAX($D$2:$D$25) &lt; 99.49, D25 + (99.49 - MAX($D$2:$D$25)), D25)</f>
        <v>59.3</v>
      </c>
      <c r="F25" s="1">
        <f>IF(AND(OR(B25=100), E25&gt;99.49), 100, IF(AND(B25&lt;100, E25&gt;99.49), 99,  IF(OR(AND(E25&gt;=54.5, E25&lt;=59.49), E25&gt;=59.5), IF(E25&gt;=59.5, IF(E25+1&gt;99.49, 99, E25+1), 60), IF(OR(B25=0), 0, E25))))</f>
        <v>60</v>
      </c>
      <c r="G25" s="1">
        <f>ROUND(F25,0)</f>
        <v>60</v>
      </c>
      <c r="H25" s="1" t="str">
        <f>IF(G25&gt;=94, "A+", IF(G25&gt;=87, "A", IF(G25&gt;=80, "A-", IF(G25&gt;=77, "B+", IF(G25&gt;=73, "B", IF(G25&gt;=70, "B-", IF(G25&gt;=67, "C+", IF(G25&gt;=63, "C", IF(G25&gt;=60, "C-", "F")))))))))</f>
        <v>C-</v>
      </c>
    </row>
    <row r="26" spans="1:15">
      <c r="A26" s="1" t="s">
        <v>31</v>
      </c>
      <c r="B26" s="1">
        <v>35</v>
      </c>
      <c r="C26" s="1">
        <f xml:space="preserve"> ROUND((B26 * 1), 2)</f>
        <v>35</v>
      </c>
      <c r="D26" s="1">
        <f>C26 + (IF($C$29 &lt; 78, 78, $C$29) - $C$29)</f>
        <v>59.3</v>
      </c>
      <c r="E26" s="1">
        <f>IF(MAX($D$2:$D$25) &lt; 99.49, D26 + (99.49 - MAX($D$2:$D$25)), D26)</f>
        <v>59.3</v>
      </c>
      <c r="F26" s="1">
        <f>IF(AND(OR(B26=100), E26&gt;99.49), 100, IF(AND(B26&lt;100, E26&gt;99.49), 99,  IF(OR(AND(E26&gt;=54.5, E26&lt;=59.49), E26&gt;=59.5), IF(E26&gt;=59.5, IF(E26+1&gt;99.49, 99, E26+1), 60), IF(OR(B26=0), 0, E26))))</f>
        <v>60</v>
      </c>
      <c r="G26" s="1">
        <f>ROUND(F26,0)</f>
        <v>60</v>
      </c>
      <c r="H26" s="1" t="str">
        <f>IF(G26&gt;=94, "A+", IF(G26&gt;=87, "A", IF(G26&gt;=80, "A-", IF(G26&gt;=77, "B+", IF(G26&gt;=73, "B", IF(G26&gt;=70, "B-", IF(G26&gt;=67, "C+", IF(G26&gt;=63, "C", IF(G26&gt;=60, "C-", "F")))))))))</f>
        <v>C-</v>
      </c>
    </row>
    <row r="27" spans="1:15">
      <c r="A27" s="1" t="s">
        <v>30</v>
      </c>
      <c r="B27" s="1">
        <v>34</v>
      </c>
      <c r="C27" s="1">
        <f xml:space="preserve"> ROUND((B27 * 1), 2)</f>
        <v>34</v>
      </c>
      <c r="D27" s="1">
        <f>C27 + (IF($C$29 &lt; 78, 78, $C$29) - $C$29)</f>
        <v>58.3</v>
      </c>
      <c r="E27" s="1">
        <f>IF(MAX($D$2:$D$25) &lt; 99.49, D27 + (99.49 - MAX($D$2:$D$25)), D27)</f>
        <v>58.3</v>
      </c>
      <c r="F27" s="1">
        <f>IF(AND(OR(B27=100), E27&gt;99.49), 100, IF(AND(B27&lt;100, E27&gt;99.49), 99,  IF(OR(AND(E27&gt;=54.5, E27&lt;=59.49), E27&gt;=59.5), IF(E27&gt;=59.5, IF(E27+1&gt;99.49, 99, E27+1), 60), IF(OR(B27=0), 0, E27))))</f>
        <v>60</v>
      </c>
      <c r="G27" s="1">
        <f>ROUND(F27,0)</f>
        <v>60</v>
      </c>
      <c r="H27" s="1" t="str">
        <f>IF(G27&gt;=94, "A+", IF(G27&gt;=87, "A", IF(G27&gt;=80, "A-", IF(G27&gt;=77, "B+", IF(G27&gt;=73, "B", IF(G27&gt;=70, "B-", IF(G27&gt;=67, "C+", IF(G27&gt;=63, "C", IF(G27&gt;=60, "C-", "F")))))))))</f>
        <v>C-</v>
      </c>
    </row>
    <row r="28" spans="1:15">
      <c r="A28" s="1" t="s">
        <v>15</v>
      </c>
      <c r="B28" s="1">
        <v>34</v>
      </c>
      <c r="C28" s="1">
        <f xml:space="preserve"> ROUND((B28 * 1), 2)</f>
        <v>34</v>
      </c>
      <c r="D28" s="1">
        <f>C28 + (IF($C$29 &lt; 78, 78, $C$29) - $C$29)</f>
        <v>58.3</v>
      </c>
      <c r="E28" s="1">
        <f>IF(MAX($D$2:$D$25) &lt; 99.49, D28 + (99.49 - MAX($D$2:$D$25)), D28)</f>
        <v>58.3</v>
      </c>
      <c r="F28" s="1">
        <f>IF(AND(OR(B28=100), E28&gt;99.49), 100, IF(AND(B28&lt;100, E28&gt;99.49), 99,  IF(OR(AND(E28&gt;=54.5, E28&lt;=59.49), E28&gt;=59.5), IF(E28&gt;=59.5, IF(E28+1&gt;99.49, 99, E28+1), 60), IF(OR(B28=0), 0, E28))))</f>
        <v>60</v>
      </c>
      <c r="G28" s="1">
        <f>ROUND(F28,0)</f>
        <v>60</v>
      </c>
      <c r="H28" s="1" t="str">
        <f>IF(G28&gt;=94, "A+", IF(G28&gt;=87, "A", IF(G28&gt;=80, "A-", IF(G28&gt;=77, "B+", IF(G28&gt;=73, "B", IF(G28&gt;=70, "B-", IF(G28&gt;=67, "C+", IF(G28&gt;=63, "C", IF(G28&gt;=60, "C-", "F")))))))))</f>
        <v>C-</v>
      </c>
    </row>
    <row r="29" spans="1:15">
      <c r="A29" s="1" t="s">
        <v>12</v>
      </c>
      <c r="B29" s="1">
        <f t="shared" ref="B29:G29" si="0">ROUND(AVERAGE(B2:B28),2)</f>
        <v>53.7</v>
      </c>
      <c r="C29" s="1">
        <f t="shared" si="0"/>
        <v>53.7</v>
      </c>
      <c r="D29" s="1">
        <f t="shared" si="0"/>
        <v>78</v>
      </c>
      <c r="E29" s="1">
        <f t="shared" si="0"/>
        <v>78</v>
      </c>
      <c r="F29" s="1">
        <f t="shared" si="0"/>
        <v>77.56</v>
      </c>
      <c r="G29" s="1">
        <f t="shared" si="0"/>
        <v>77.33</v>
      </c>
      <c r="H29" s="1" t="str">
        <f>IF(G29&gt;=90, "A+", IF(G29&gt;=86, "A", IF(G29&gt;=80, "A-", IF(G29&gt;=77, "B+", IF(G29&gt;=73, "B", IF(G29&gt;=70, "B-", IF(G29&gt;=67, "C+", IF(G29&gt;=63, "C", IF(G29&gt;=60, "C-", "F")))))))))</f>
        <v>B+</v>
      </c>
    </row>
  </sheetData>
  <sortState xmlns:xlrd2="http://schemas.microsoft.com/office/spreadsheetml/2017/richdata2" ref="A2:H28">
    <sortCondition descending="1" ref="D2:D28"/>
  </sortState>
  <phoneticPr fontId="1" type="noConversion"/>
  <conditionalFormatting sqref="G2:H28">
    <cfRule type="expression" dxfId="0" priority="2">
      <formula>OR($G2&lt;60, TRIM($H2)="F")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學期成績</dc:title>
  <dc:creator>a</dc:creator>
  <cp:keywords>Grade.</cp:keywords>
  <cp:lastModifiedBy>Tzu-Chi Hsiao</cp:lastModifiedBy>
  <cp:lastPrinted>2025-03-21T00:48:28Z</cp:lastPrinted>
  <dcterms:created xsi:type="dcterms:W3CDTF">2025-01-03T04:39:08Z</dcterms:created>
  <dcterms:modified xsi:type="dcterms:W3CDTF">2025-06-18T13:45:53Z</dcterms:modified>
</cp:coreProperties>
</file>