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7"/>
  <workbookPr/>
  <mc:AlternateContent xmlns:mc="http://schemas.openxmlformats.org/markup-compatibility/2006">
    <mc:Choice Requires="x15">
      <x15ac:absPath xmlns:x15ac="http://schemas.microsoft.com/office/spreadsheetml/2010/11/ac" url="/Users/tom/github/ccp/grade/"/>
    </mc:Choice>
  </mc:AlternateContent>
  <xr:revisionPtr revIDLastSave="0" documentId="13_ncr:1_{2F267432-37C5-0444-80BB-6FF15700B24E}" xr6:coauthVersionLast="47" xr6:coauthVersionMax="47" xr10:uidLastSave="{00000000-0000-0000-0000-000000000000}"/>
  <bookViews>
    <workbookView xWindow="1440" yWindow="600" windowWidth="24800" windowHeight="16360" xr2:uid="{00000000-000D-0000-FFFF-FFFF00000000}"/>
  </bookViews>
  <sheets>
    <sheet name="工作表1" sheetId="1" r:id="rId1"/>
  </sheets>
  <calcPr calcId="191029"/>
  <webPublishing allowPng="1" targetScreenSize="1024x768" codePage="1000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  <c r="B29" i="1"/>
  <c r="C3" i="1"/>
  <c r="C4" i="1"/>
  <c r="C5" i="1"/>
  <c r="C9" i="1"/>
  <c r="C6" i="1"/>
  <c r="C7" i="1"/>
  <c r="C12" i="1"/>
  <c r="C17" i="1"/>
  <c r="C20" i="1"/>
  <c r="C15" i="1"/>
  <c r="C16" i="1"/>
  <c r="C19" i="1"/>
  <c r="C18" i="1"/>
  <c r="C21" i="1"/>
  <c r="C14" i="1"/>
  <c r="C24" i="1"/>
  <c r="C22" i="1"/>
  <c r="C26" i="1"/>
  <c r="C25" i="1"/>
  <c r="C28" i="1"/>
  <c r="C11" i="1"/>
  <c r="C23" i="1"/>
  <c r="C10" i="1"/>
  <c r="C8" i="1"/>
  <c r="C13" i="1"/>
  <c r="C27" i="1"/>
  <c r="C2" i="1"/>
  <c r="C29" i="1" l="1"/>
  <c r="D29" i="1" l="1"/>
  <c r="E7" i="1" s="1"/>
  <c r="G7" i="1" s="1"/>
  <c r="H7" i="1" s="1"/>
  <c r="E2" i="1" l="1"/>
  <c r="E4" i="1"/>
  <c r="G4" i="1" s="1"/>
  <c r="H4" i="1" s="1"/>
  <c r="E22" i="1"/>
  <c r="G22" i="1" s="1"/>
  <c r="H22" i="1" s="1"/>
  <c r="E28" i="1"/>
  <c r="G28" i="1" s="1"/>
  <c r="H28" i="1" s="1"/>
  <c r="E15" i="1"/>
  <c r="G15" i="1" s="1"/>
  <c r="H15" i="1" s="1"/>
  <c r="E19" i="1"/>
  <c r="G19" i="1" s="1"/>
  <c r="H19" i="1" s="1"/>
  <c r="E26" i="1"/>
  <c r="G26" i="1" s="1"/>
  <c r="H26" i="1" s="1"/>
  <c r="E18" i="1"/>
  <c r="G18" i="1" s="1"/>
  <c r="H18" i="1" s="1"/>
  <c r="E24" i="1"/>
  <c r="G24" i="1" s="1"/>
  <c r="H24" i="1" s="1"/>
  <c r="E9" i="1"/>
  <c r="G9" i="1" s="1"/>
  <c r="H9" i="1" s="1"/>
  <c r="E23" i="1"/>
  <c r="G23" i="1" s="1"/>
  <c r="H23" i="1" s="1"/>
  <c r="E20" i="1"/>
  <c r="G20" i="1" s="1"/>
  <c r="H20" i="1" s="1"/>
  <c r="E11" i="1"/>
  <c r="G11" i="1" s="1"/>
  <c r="H11" i="1" s="1"/>
  <c r="E13" i="1"/>
  <c r="G13" i="1" s="1"/>
  <c r="H13" i="1" s="1"/>
  <c r="E27" i="1"/>
  <c r="G27" i="1" s="1"/>
  <c r="H27" i="1" s="1"/>
  <c r="E25" i="1"/>
  <c r="G25" i="1" s="1"/>
  <c r="H25" i="1" s="1"/>
  <c r="E10" i="1"/>
  <c r="G10" i="1" s="1"/>
  <c r="H10" i="1" s="1"/>
  <c r="E6" i="1"/>
  <c r="G6" i="1" s="1"/>
  <c r="H6" i="1" s="1"/>
  <c r="E3" i="1"/>
  <c r="G3" i="1" s="1"/>
  <c r="H3" i="1" s="1"/>
  <c r="E5" i="1"/>
  <c r="G5" i="1" s="1"/>
  <c r="H5" i="1" s="1"/>
  <c r="E12" i="1"/>
  <c r="G12" i="1" s="1"/>
  <c r="H12" i="1" s="1"/>
  <c r="E17" i="1"/>
  <c r="G17" i="1" s="1"/>
  <c r="H17" i="1" s="1"/>
  <c r="E16" i="1"/>
  <c r="G16" i="1" s="1"/>
  <c r="H16" i="1" s="1"/>
  <c r="E21" i="1"/>
  <c r="G21" i="1" s="1"/>
  <c r="H21" i="1" s="1"/>
  <c r="E14" i="1"/>
  <c r="G14" i="1" s="1"/>
  <c r="H14" i="1" s="1"/>
  <c r="E8" i="1"/>
  <c r="G8" i="1" s="1"/>
  <c r="G2" i="1"/>
  <c r="F29" i="1" l="1"/>
  <c r="E29" i="1"/>
  <c r="H2" i="1"/>
  <c r="K10" i="1" s="1"/>
  <c r="K4" i="1"/>
  <c r="K3" i="1"/>
  <c r="K2" i="1"/>
  <c r="K7" i="1"/>
  <c r="K6" i="1"/>
  <c r="K5" i="1"/>
  <c r="G29" i="1"/>
  <c r="H29" i="1" s="1"/>
  <c r="L6" i="1" l="1"/>
  <c r="L5" i="1"/>
  <c r="L7" i="1"/>
  <c r="L2" i="1"/>
  <c r="L3" i="1"/>
  <c r="L4" i="1"/>
  <c r="K19" i="1"/>
  <c r="K16" i="1"/>
  <c r="K17" i="1"/>
  <c r="K11" i="1"/>
  <c r="K13" i="1"/>
  <c r="K15" i="1"/>
  <c r="K18" i="1"/>
  <c r="K14" i="1"/>
  <c r="K12" i="1"/>
  <c r="L15" i="1" l="1"/>
  <c r="L13" i="1"/>
  <c r="L11" i="1"/>
  <c r="L16" i="1"/>
  <c r="L17" i="1"/>
  <c r="L19" i="1"/>
  <c r="L10" i="1"/>
  <c r="L12" i="1"/>
  <c r="L14" i="1"/>
  <c r="L18" i="1"/>
</calcChain>
</file>

<file path=xl/sharedStrings.xml><?xml version="1.0" encoding="utf-8"?>
<sst xmlns="http://schemas.openxmlformats.org/spreadsheetml/2006/main" count="53" uniqueCount="49">
  <si>
    <t>ID</t>
    <phoneticPr fontId="1" type="noConversion"/>
  </si>
  <si>
    <t>Grade</t>
    <phoneticPr fontId="1" type="noConversion"/>
  </si>
  <si>
    <t>423__01</t>
    <phoneticPr fontId="1" type="noConversion"/>
  </si>
  <si>
    <t>423__02</t>
  </si>
  <si>
    <t>423__03</t>
  </si>
  <si>
    <t>423__04</t>
  </si>
  <si>
    <t>423__05</t>
  </si>
  <si>
    <t>GP</t>
    <phoneticPr fontId="1" type="noConversion"/>
  </si>
  <si>
    <t>Average</t>
    <phoneticPr fontId="1" type="noConversion"/>
  </si>
  <si>
    <t>423__06</t>
  </si>
  <si>
    <t>423__07</t>
  </si>
  <si>
    <t>423__08</t>
  </si>
  <si>
    <t>423__09</t>
    <phoneticPr fontId="1" type="noConversion"/>
  </si>
  <si>
    <t>423__10</t>
  </si>
  <si>
    <t>423__11</t>
  </si>
  <si>
    <t>423__12</t>
    <phoneticPr fontId="1" type="noConversion"/>
  </si>
  <si>
    <t>423__14</t>
  </si>
  <si>
    <t>423__14</t>
    <phoneticPr fontId="1" type="noConversion"/>
  </si>
  <si>
    <t>423__13</t>
    <phoneticPr fontId="1" type="noConversion"/>
  </si>
  <si>
    <t>423__15</t>
  </si>
  <si>
    <t>423__16</t>
  </si>
  <si>
    <t>423__17</t>
    <phoneticPr fontId="1" type="noConversion"/>
  </si>
  <si>
    <t>423__18</t>
  </si>
  <si>
    <t>423__19</t>
    <phoneticPr fontId="1" type="noConversion"/>
  </si>
  <si>
    <t>423__20</t>
    <phoneticPr fontId="1" type="noConversion"/>
  </si>
  <si>
    <t>423__21</t>
    <phoneticPr fontId="1" type="noConversion"/>
  </si>
  <si>
    <t>423__22</t>
    <phoneticPr fontId="1" type="noConversion"/>
  </si>
  <si>
    <t>423__23</t>
    <phoneticPr fontId="1" type="noConversion"/>
  </si>
  <si>
    <t>423__24</t>
    <phoneticPr fontId="1" type="noConversion"/>
  </si>
  <si>
    <t>423__25</t>
    <phoneticPr fontId="1" type="noConversion"/>
  </si>
  <si>
    <t>423__29</t>
    <phoneticPr fontId="1" type="noConversion"/>
  </si>
  <si>
    <t>Exam</t>
    <phoneticPr fontId="1" type="noConversion"/>
  </si>
  <si>
    <t>A+</t>
    <phoneticPr fontId="1" type="noConversion"/>
  </si>
  <si>
    <t>A</t>
    <phoneticPr fontId="1" type="noConversion"/>
  </si>
  <si>
    <t>A-</t>
    <phoneticPr fontId="1" type="noConversion"/>
  </si>
  <si>
    <t>B+</t>
    <phoneticPr fontId="1" type="noConversion"/>
  </si>
  <si>
    <t>B</t>
    <phoneticPr fontId="1" type="noConversion"/>
  </si>
  <si>
    <t>B-</t>
    <phoneticPr fontId="1" type="noConversion"/>
  </si>
  <si>
    <t>C+</t>
    <phoneticPr fontId="1" type="noConversion"/>
  </si>
  <si>
    <t>C-</t>
    <phoneticPr fontId="1" type="noConversion"/>
  </si>
  <si>
    <t>C</t>
    <phoneticPr fontId="1" type="noConversion"/>
  </si>
  <si>
    <t>F</t>
    <phoneticPr fontId="1" type="noConversion"/>
  </si>
  <si>
    <t>0 - 59</t>
    <phoneticPr fontId="1" type="noConversion"/>
  </si>
  <si>
    <t>90 - 99</t>
    <phoneticPr fontId="1" type="noConversion"/>
  </si>
  <si>
    <t>80 - 89</t>
    <phoneticPr fontId="1" type="noConversion"/>
  </si>
  <si>
    <t>70 - 79</t>
    <phoneticPr fontId="1" type="noConversion"/>
  </si>
  <si>
    <t>60 - 69</t>
    <phoneticPr fontId="1" type="noConversion"/>
  </si>
  <si>
    <t>Sum</t>
    <phoneticPr fontId="1" type="noConversion"/>
  </si>
  <si>
    <t>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</si>
</sst>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3"/>
      <color theme="1"/>
      <name val="Times New Roman"/>
      <family val="1"/>
    </font>
    <font>
      <sz val="13"/>
      <color theme="1"/>
      <name val="BiauKaiTC Regular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</cellXfs>
  <cellStyles count="2">
    <cellStyle name="一般" xfId="0" builtinId="0"/>
    <cellStyle name="百分比" xfId="1" builtinId="5"/>
  </cellStyles>
  <dxfs count="1">
    <dxf>
      <font>
        <strike val="0"/>
        <u val="none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workbookViewId="0">
      <selection activeCell="A2" sqref="A2"/>
    </sheetView>
  </sheetViews>
  <sheetFormatPr baseColWidth="10" defaultColWidth="8.83203125" defaultRowHeight="17"/>
  <cols>
    <col min="1" max="1" width="8.83203125" style="1"/>
    <col min="2" max="2" width="9.83203125" style="1" bestFit="1" customWidth="1"/>
    <col min="3" max="8" width="8.83203125" style="1"/>
    <col min="9" max="9" width="9.6640625" style="1" bestFit="1" customWidth="1"/>
    <col min="10" max="10" width="8.83203125" style="1"/>
    <col min="11" max="11" width="9.83203125" style="1" bestFit="1" customWidth="1"/>
    <col min="12" max="13" width="8.83203125" style="1"/>
    <col min="14" max="14" width="10.5" style="1" bestFit="1" customWidth="1"/>
    <col min="15" max="16384" width="8.83203125" style="1"/>
  </cols>
  <sheetData>
    <row r="1" spans="1:15">
      <c r="A1" s="1" t="s">
        <v>0</v>
      </c>
      <c r="B1" s="1" t="s">
        <v>31</v>
      </c>
      <c r="G1" s="1" t="s">
        <v>1</v>
      </c>
      <c r="H1" s="1" t="s">
        <v>7</v>
      </c>
      <c r="J1" s="1" t="s">
        <v>1</v>
      </c>
      <c r="K1" s="1" t="s">
        <v>47</v>
      </c>
      <c r="L1" s="1" t="s">
        <v>48</v>
      </c>
      <c r="N1" s="2"/>
      <c r="O1" s="2"/>
    </row>
    <row r="2" spans="1:15">
      <c r="A2" s="1" t="s">
        <v>5</v>
      </c>
      <c r="B2" s="1">
        <v>91</v>
      </c>
      <c r="C2" s="1">
        <f xml:space="preserve"> ROUND((B2 * 1), 2)</f>
        <v>91</v>
      </c>
      <c r="D2" s="1">
        <f>C2 + (IF($C$29 &lt; 75.04, 75.04, $C$29) - $C$29)</f>
        <v>98</v>
      </c>
      <c r="E2" s="1">
        <f>IF(D2&lt;&gt;"", IF(MAX(D:D)&lt;99, D2+(99-MAX(D:D)), D2), "")</f>
        <v>99</v>
      </c>
      <c r="F2" s="1">
        <f>IF(AND(OR(B2=100), E2&gt;99.49), 100, IF(AND(B2&lt;100, E2&gt;99.49), 99,  IF(OR(AND(E2&gt;54.5, E2&lt;=59.49), E2&gt;=59.5), IF(E2&gt;=59.5, IF(E2+1&gt;99.49, 99, E2+1), 60), IF(OR(B2=0), 0, E2))))</f>
        <v>99</v>
      </c>
      <c r="G2" s="1">
        <f>ROUND(F2,0)</f>
        <v>99</v>
      </c>
      <c r="H2" s="1" t="str">
        <f>IF(G2&gt;=92, "A+", IF(G2&gt;=86, "A", IF(G2&gt;=80, "A-", IF(G2&gt;=76, "B+", IF(G2&gt;=72, "B", IF(G2&gt;=68, "B-", IF(G2&gt;=64, "C+", IF(G2&gt;=61, "C", IF(G2&gt;=60, "C-", "F")))))))))</f>
        <v>A+</v>
      </c>
      <c r="I2" s="4"/>
      <c r="J2" s="1">
        <v>100</v>
      </c>
      <c r="K2" s="1">
        <f>COUNTIF(G2:G28, "&gt;=100")</f>
        <v>0</v>
      </c>
      <c r="L2" s="1" t="str">
        <f>ROUND(K2/SUM($K$2:$K$7), 2) * 100 &amp; "%"</f>
        <v>0%</v>
      </c>
      <c r="O2" s="3"/>
    </row>
    <row r="3" spans="1:15">
      <c r="A3" s="1" t="s">
        <v>23</v>
      </c>
      <c r="B3" s="1">
        <v>88</v>
      </c>
      <c r="C3" s="1">
        <f xml:space="preserve"> ROUND((B3 * 1), 2)</f>
        <v>88</v>
      </c>
      <c r="D3" s="1">
        <f t="shared" ref="D3:D28" si="0">C3 + (IF($C$29 &lt; 75.04, 75.04, $C$29) - $C$29)</f>
        <v>95</v>
      </c>
      <c r="E3" s="1">
        <f t="shared" ref="E3:E28" si="1">IF(D3&lt;&gt;"", IF(MAX(D:D)&lt;99, D3+(99-MAX(D:D)), D3), "")</f>
        <v>96</v>
      </c>
      <c r="F3" s="1">
        <f t="shared" ref="F3:F28" si="2">IF(AND(OR(B3=100), E3&gt;99.49), 100, IF(AND(B3&lt;100, E3&gt;99.49), 99,  IF(OR(AND(E3&gt;54.5, E3&lt;=59.49), E3&gt;=59.5), IF(E3&gt;=59.5, IF(E3+1&gt;99.49, 99, E3+1), 60), IF(OR(B3=0), 0, E3))))</f>
        <v>97</v>
      </c>
      <c r="G3" s="1">
        <f>ROUND(F3,0)</f>
        <v>97</v>
      </c>
      <c r="H3" s="1" t="str">
        <f>IF(G3&gt;=92, "A+", IF(G3&gt;=86, "A", IF(G3&gt;=80, "A-", IF(G3&gt;=76, "B+", IF(G3&gt;=72, "B", IF(G3&gt;=68, "B-", IF(G3&gt;=64, "C+", IF(G3&gt;=61, "C", IF(G3&gt;=60, "C-", "F")))))))))</f>
        <v>A+</v>
      </c>
      <c r="J3" s="1" t="s">
        <v>43</v>
      </c>
      <c r="K3" s="1">
        <f>COUNTIFS(G2:G28, "&gt;=90", G2:G28, "&lt;100")</f>
        <v>5</v>
      </c>
      <c r="L3" s="1" t="str">
        <f>ROUND(K3/SUM($K$2:$K$7), 2) * 100 &amp; "%"</f>
        <v>19%</v>
      </c>
      <c r="O3" s="3"/>
    </row>
    <row r="4" spans="1:15">
      <c r="A4" s="1" t="s">
        <v>2</v>
      </c>
      <c r="B4" s="1">
        <v>83</v>
      </c>
      <c r="C4" s="1">
        <f xml:space="preserve"> ROUND((B4 * 1), 2)</f>
        <v>83</v>
      </c>
      <c r="D4" s="1">
        <f t="shared" si="0"/>
        <v>90</v>
      </c>
      <c r="E4" s="1">
        <f t="shared" si="1"/>
        <v>91</v>
      </c>
      <c r="F4" s="1">
        <f t="shared" si="2"/>
        <v>92</v>
      </c>
      <c r="G4" s="1">
        <f>ROUND(F4,0)</f>
        <v>92</v>
      </c>
      <c r="H4" s="1" t="str">
        <f>IF(G4&gt;=92, "A+", IF(G4&gt;=86, "A", IF(G4&gt;=80, "A-", IF(G4&gt;=76, "B+", IF(G4&gt;=72, "B", IF(G4&gt;=68, "B-", IF(G4&gt;=64, "C+", IF(G4&gt;=61, "C", IF(G4&gt;=60, "C-", "F")))))))))</f>
        <v>A+</v>
      </c>
      <c r="J4" s="1" t="s">
        <v>44</v>
      </c>
      <c r="K4" s="1">
        <f>COUNTIFS(G2:G28, "&gt;=80", G2:G28, "&lt;90")</f>
        <v>7</v>
      </c>
      <c r="L4" s="1" t="str">
        <f>ROUND(K4/SUM($K$2:$K$7), 2) * 100 &amp; "%"</f>
        <v>26%</v>
      </c>
      <c r="O4" s="3"/>
    </row>
    <row r="5" spans="1:15">
      <c r="A5" s="1" t="s">
        <v>16</v>
      </c>
      <c r="B5" s="1">
        <v>82</v>
      </c>
      <c r="C5" s="1">
        <f xml:space="preserve"> ROUND((B5 * 1), 2)</f>
        <v>82</v>
      </c>
      <c r="D5" s="1">
        <f t="shared" si="0"/>
        <v>89</v>
      </c>
      <c r="E5" s="1">
        <f t="shared" si="1"/>
        <v>90</v>
      </c>
      <c r="F5" s="1">
        <f t="shared" si="2"/>
        <v>91</v>
      </c>
      <c r="G5" s="1">
        <f>ROUND(F5,0)</f>
        <v>91</v>
      </c>
      <c r="H5" s="1" t="str">
        <f>IF(G5&gt;=92, "A+", IF(G5&gt;=86, "A", IF(G5&gt;=80, "A-", IF(G5&gt;=76, "B+", IF(G5&gt;=72, "B", IF(G5&gt;=68, "B-", IF(G5&gt;=64, "C+", IF(G5&gt;=61, "C", IF(G5&gt;=60, "C-", "F")))))))))</f>
        <v>A</v>
      </c>
      <c r="J5" s="1" t="s">
        <v>45</v>
      </c>
      <c r="K5" s="1">
        <f>COUNTIFS(G2:G28, "&gt;=70", G2:G28, "&lt;80")</f>
        <v>6</v>
      </c>
      <c r="L5" s="1" t="str">
        <f>ROUND(K5/SUM($K$2:$K$7), 2) * 100 &amp; "%"</f>
        <v>22%</v>
      </c>
      <c r="O5" s="3"/>
    </row>
    <row r="6" spans="1:15">
      <c r="A6" s="1" t="s">
        <v>6</v>
      </c>
      <c r="B6" s="1">
        <v>82</v>
      </c>
      <c r="C6" s="1">
        <f xml:space="preserve"> ROUND((B6 * 1), 2)</f>
        <v>82</v>
      </c>
      <c r="D6" s="1">
        <f t="shared" si="0"/>
        <v>89</v>
      </c>
      <c r="E6" s="1">
        <f t="shared" si="1"/>
        <v>90</v>
      </c>
      <c r="F6" s="1">
        <f t="shared" si="2"/>
        <v>91</v>
      </c>
      <c r="G6" s="1">
        <f>ROUND(F6,0)</f>
        <v>91</v>
      </c>
      <c r="H6" s="1" t="str">
        <f>IF(G6&gt;=92, "A+", IF(G6&gt;=86, "A", IF(G6&gt;=80, "A-", IF(G6&gt;=76, "B+", IF(G6&gt;=72, "B", IF(G6&gt;=68, "B-", IF(G6&gt;=64, "C+", IF(G6&gt;=61, "C", IF(G6&gt;=60, "C-", "F")))))))))</f>
        <v>A</v>
      </c>
      <c r="J6" s="1" t="s">
        <v>46</v>
      </c>
      <c r="K6" s="1">
        <f>COUNTIFS(G2:G28, "&gt;=60", G2:G28, "&lt;70")</f>
        <v>9</v>
      </c>
      <c r="L6" s="1" t="str">
        <f>ROUND(K6/SUM($K$2:$K$7), 2) * 100 &amp; "%"</f>
        <v>33%</v>
      </c>
      <c r="O6" s="3"/>
    </row>
    <row r="7" spans="1:15">
      <c r="A7" s="1" t="s">
        <v>4</v>
      </c>
      <c r="B7" s="1">
        <v>79</v>
      </c>
      <c r="C7" s="1">
        <f xml:space="preserve"> ROUND((B7 * 1), 2)</f>
        <v>79</v>
      </c>
      <c r="D7" s="1">
        <f t="shared" si="0"/>
        <v>86</v>
      </c>
      <c r="E7" s="1">
        <f t="shared" si="1"/>
        <v>87</v>
      </c>
      <c r="F7" s="1">
        <f t="shared" si="2"/>
        <v>88</v>
      </c>
      <c r="G7" s="1">
        <f>ROUND(F7,0)</f>
        <v>88</v>
      </c>
      <c r="H7" s="1" t="str">
        <f>IF(G7&gt;=92, "A+", IF(G7&gt;=86, "A", IF(G7&gt;=80, "A-", IF(G7&gt;=76, "B+", IF(G7&gt;=72, "B", IF(G7&gt;=68, "B-", IF(G7&gt;=64, "C+", IF(G7&gt;=61, "C", IF(G7&gt;=60, "C-", "F")))))))))</f>
        <v>A</v>
      </c>
      <c r="J7" s="1" t="s">
        <v>42</v>
      </c>
      <c r="K7" s="1">
        <f>COUNTIFS(G2:G28, "&gt;=0", G2:G28, "&lt;60")</f>
        <v>0</v>
      </c>
      <c r="L7" s="1" t="str">
        <f>ROUND(K7/SUM($K$2:$K$7), 2) * 100 &amp; "%"</f>
        <v>0%</v>
      </c>
      <c r="O7" s="3"/>
    </row>
    <row r="8" spans="1:15">
      <c r="A8" s="1" t="s">
        <v>22</v>
      </c>
      <c r="B8" s="1">
        <v>78</v>
      </c>
      <c r="C8" s="1">
        <f xml:space="preserve"> ROUND((B8 * 1), 2)</f>
        <v>78</v>
      </c>
      <c r="D8" s="1">
        <f t="shared" si="0"/>
        <v>85</v>
      </c>
      <c r="E8" s="1">
        <f t="shared" si="1"/>
        <v>86</v>
      </c>
      <c r="F8" s="1">
        <f t="shared" si="2"/>
        <v>87</v>
      </c>
      <c r="G8" s="1">
        <f>ROUND(F8,0)</f>
        <v>87</v>
      </c>
      <c r="H8" s="1" t="str">
        <f>IF(G8&gt;=92, "A+", IF(G8&gt;=86, "A", IF(G8&gt;=80, "A-", IF(G8&gt;=76, "B+", IF(G8&gt;=72, "B", IF(G8&gt;=68, "B-", IF(G8&gt;=64, "C+", IF(G8&gt;=61, "C", IF(G8&gt;=60, "C-", "F")))))))))</f>
        <v>A</v>
      </c>
    </row>
    <row r="9" spans="1:15">
      <c r="A9" s="1" t="s">
        <v>18</v>
      </c>
      <c r="B9" s="1">
        <v>77</v>
      </c>
      <c r="C9" s="1">
        <f xml:space="preserve"> ROUND((B9 * 1), 2)</f>
        <v>77</v>
      </c>
      <c r="D9" s="1">
        <f t="shared" si="0"/>
        <v>84</v>
      </c>
      <c r="E9" s="1">
        <f t="shared" si="1"/>
        <v>85</v>
      </c>
      <c r="F9" s="1">
        <f t="shared" si="2"/>
        <v>86</v>
      </c>
      <c r="G9" s="1">
        <f>ROUND(F9,0)</f>
        <v>86</v>
      </c>
      <c r="H9" s="1" t="str">
        <f>IF(G9&gt;=92, "A+", IF(G9&gt;=86, "A", IF(G9&gt;=80, "A-", IF(G9&gt;=76, "B+", IF(G9&gt;=72, "B", IF(G9&gt;=68, "B-", IF(G9&gt;=64, "C+", IF(G9&gt;=61, "C", IF(G9&gt;=60, "C-", "F")))))))))</f>
        <v>A</v>
      </c>
      <c r="J9" s="1" t="s">
        <v>7</v>
      </c>
      <c r="K9" s="1" t="s">
        <v>47</v>
      </c>
      <c r="L9" s="1" t="s">
        <v>48</v>
      </c>
      <c r="N9" s="2"/>
      <c r="O9" s="2"/>
    </row>
    <row r="10" spans="1:15">
      <c r="A10" s="1" t="s">
        <v>26</v>
      </c>
      <c r="B10" s="1">
        <v>76</v>
      </c>
      <c r="C10" s="1">
        <f xml:space="preserve"> ROUND((B10 * 1), 2)</f>
        <v>76</v>
      </c>
      <c r="D10" s="1">
        <f t="shared" si="0"/>
        <v>83</v>
      </c>
      <c r="E10" s="1">
        <f t="shared" si="1"/>
        <v>84</v>
      </c>
      <c r="F10" s="1">
        <f t="shared" si="2"/>
        <v>85</v>
      </c>
      <c r="G10" s="1">
        <f>ROUND(F10,0)</f>
        <v>85</v>
      </c>
      <c r="H10" s="1" t="str">
        <f>IF(G10&gt;=92, "A+", IF(G10&gt;=86, "A", IF(G10&gt;=80, "A-", IF(G10&gt;=76, "B+", IF(G10&gt;=72, "B", IF(G10&gt;=68, "B-", IF(G10&gt;=64, "C+", IF(G10&gt;=61, "C", IF(G10&gt;=60, "C-", "F")))))))))</f>
        <v>A-</v>
      </c>
      <c r="J10" s="1" t="s">
        <v>32</v>
      </c>
      <c r="K10" s="1">
        <f>COUNTIF(H2:H28, J10)</f>
        <v>3</v>
      </c>
      <c r="L10" s="1" t="str">
        <f>ROUND(K10/SUM($K$10:$K$19), 2) * 100 &amp; "%"</f>
        <v>11%</v>
      </c>
      <c r="O10" s="3"/>
    </row>
    <row r="11" spans="1:15">
      <c r="A11" s="1" t="s">
        <v>25</v>
      </c>
      <c r="B11" s="1">
        <v>75</v>
      </c>
      <c r="C11" s="1">
        <f xml:space="preserve"> ROUND((B11 * 1), 2)</f>
        <v>75</v>
      </c>
      <c r="D11" s="1">
        <f t="shared" si="0"/>
        <v>82</v>
      </c>
      <c r="E11" s="1">
        <f t="shared" si="1"/>
        <v>83</v>
      </c>
      <c r="F11" s="1">
        <f t="shared" si="2"/>
        <v>84</v>
      </c>
      <c r="G11" s="1">
        <f>ROUND(F11,0)</f>
        <v>84</v>
      </c>
      <c r="H11" s="1" t="str">
        <f>IF(G11&gt;=92, "A+", IF(G11&gt;=86, "A", IF(G11&gt;=80, "A-", IF(G11&gt;=76, "B+", IF(G11&gt;=72, "B", IF(G11&gt;=68, "B-", IF(G11&gt;=64, "C+", IF(G11&gt;=61, "C", IF(G11&gt;=60, "C-", "F")))))))))</f>
        <v>A-</v>
      </c>
      <c r="J11" s="1" t="s">
        <v>33</v>
      </c>
      <c r="K11" s="1">
        <f t="shared" ref="K11:K19" si="3">COUNTIF(H3:H29, J11)</f>
        <v>5</v>
      </c>
      <c r="L11" s="1" t="str">
        <f t="shared" ref="L11:L19" si="4">ROUND(K11/SUM($K$10:$K$19), 2) * 100 &amp; "%"</f>
        <v>18%</v>
      </c>
      <c r="O11" s="3"/>
    </row>
    <row r="12" spans="1:15">
      <c r="A12" s="1" t="s">
        <v>27</v>
      </c>
      <c r="B12" s="1">
        <v>72</v>
      </c>
      <c r="C12" s="1">
        <f xml:space="preserve"> ROUND((B12 * 1), 2)</f>
        <v>72</v>
      </c>
      <c r="D12" s="1">
        <f t="shared" si="0"/>
        <v>79</v>
      </c>
      <c r="E12" s="1">
        <f t="shared" si="1"/>
        <v>80</v>
      </c>
      <c r="F12" s="1">
        <f t="shared" si="2"/>
        <v>81</v>
      </c>
      <c r="G12" s="1">
        <f>ROUND(F12,0)</f>
        <v>81</v>
      </c>
      <c r="H12" s="1" t="str">
        <f>IF(G12&gt;=92, "A+", IF(G12&gt;=86, "A", IF(G12&gt;=80, "A-", IF(G12&gt;=76, "B+", IF(G12&gt;=72, "B", IF(G12&gt;=68, "B-", IF(G12&gt;=64, "C+", IF(G12&gt;=61, "C", IF(G12&gt;=60, "C-", "F")))))))))</f>
        <v>A-</v>
      </c>
      <c r="J12" s="1" t="s">
        <v>34</v>
      </c>
      <c r="K12" s="1">
        <f t="shared" si="3"/>
        <v>4</v>
      </c>
      <c r="L12" s="1" t="str">
        <f t="shared" si="4"/>
        <v>14%</v>
      </c>
      <c r="O12" s="3"/>
    </row>
    <row r="13" spans="1:15">
      <c r="A13" s="1" t="s">
        <v>10</v>
      </c>
      <c r="B13" s="1">
        <v>71</v>
      </c>
      <c r="C13" s="1">
        <f xml:space="preserve"> ROUND((B13 * 1), 2)</f>
        <v>71</v>
      </c>
      <c r="D13" s="1">
        <f t="shared" si="0"/>
        <v>78</v>
      </c>
      <c r="E13" s="1">
        <f t="shared" si="1"/>
        <v>79</v>
      </c>
      <c r="F13" s="1">
        <f t="shared" si="2"/>
        <v>80</v>
      </c>
      <c r="G13" s="1">
        <f>ROUND(F13,0)</f>
        <v>80</v>
      </c>
      <c r="H13" s="1" t="str">
        <f>IF(G13&gt;=92, "A+", IF(G13&gt;=86, "A", IF(G13&gt;=80, "A-", IF(G13&gt;=76, "B+", IF(G13&gt;=72, "B", IF(G13&gt;=68, "B-", IF(G13&gt;=64, "C+", IF(G13&gt;=61, "C", IF(G13&gt;=60, "C-", "F")))))))))</f>
        <v>A-</v>
      </c>
      <c r="J13" s="1" t="s">
        <v>35</v>
      </c>
      <c r="K13" s="1">
        <f t="shared" si="3"/>
        <v>2</v>
      </c>
      <c r="L13" s="1" t="str">
        <f t="shared" si="4"/>
        <v>7%</v>
      </c>
      <c r="O13" s="3"/>
    </row>
    <row r="14" spans="1:15">
      <c r="A14" s="1" t="s">
        <v>11</v>
      </c>
      <c r="B14" s="1">
        <v>67</v>
      </c>
      <c r="C14" s="1">
        <f xml:space="preserve"> ROUND((B14 * 1), 2)</f>
        <v>67</v>
      </c>
      <c r="D14" s="1">
        <f t="shared" si="0"/>
        <v>74</v>
      </c>
      <c r="E14" s="1">
        <f t="shared" si="1"/>
        <v>75</v>
      </c>
      <c r="F14" s="1">
        <f t="shared" si="2"/>
        <v>76</v>
      </c>
      <c r="G14" s="1">
        <f>ROUND(F14,0)</f>
        <v>76</v>
      </c>
      <c r="H14" s="1" t="str">
        <f>IF(G14&gt;=92, "A+", IF(G14&gt;=86, "A", IF(G14&gt;=80, "A-", IF(G14&gt;=76, "B+", IF(G14&gt;=72, "B", IF(G14&gt;=68, "B-", IF(G14&gt;=64, "C+", IF(G14&gt;=61, "C", IF(G14&gt;=60, "C-", "F")))))))))</f>
        <v>B+</v>
      </c>
      <c r="J14" s="1" t="s">
        <v>36</v>
      </c>
      <c r="K14" s="1">
        <f t="shared" si="3"/>
        <v>4</v>
      </c>
      <c r="L14" s="1" t="str">
        <f t="shared" si="4"/>
        <v>14%</v>
      </c>
      <c r="O14" s="3"/>
    </row>
    <row r="15" spans="1:15">
      <c r="A15" s="1" t="s">
        <v>17</v>
      </c>
      <c r="B15" s="1">
        <v>66</v>
      </c>
      <c r="C15" s="1">
        <f xml:space="preserve"> ROUND((B15 * 1), 2)</f>
        <v>66</v>
      </c>
      <c r="D15" s="1">
        <f t="shared" si="0"/>
        <v>73</v>
      </c>
      <c r="E15" s="1">
        <f t="shared" si="1"/>
        <v>74</v>
      </c>
      <c r="F15" s="1">
        <f t="shared" si="2"/>
        <v>75</v>
      </c>
      <c r="G15" s="1">
        <f>ROUND(F15,0)</f>
        <v>75</v>
      </c>
      <c r="H15" s="1" t="str">
        <f>IF(G15&gt;=92, "A+", IF(G15&gt;=86, "A", IF(G15&gt;=80, "A-", IF(G15&gt;=76, "B+", IF(G15&gt;=72, "B", IF(G15&gt;=68, "B-", IF(G15&gt;=64, "C+", IF(G15&gt;=61, "C", IF(G15&gt;=60, "C-", "F")))))))))</f>
        <v>B</v>
      </c>
      <c r="J15" s="1" t="s">
        <v>37</v>
      </c>
      <c r="K15" s="1">
        <f t="shared" si="3"/>
        <v>3</v>
      </c>
      <c r="L15" s="1" t="str">
        <f t="shared" si="4"/>
        <v>11%</v>
      </c>
      <c r="O15" s="3"/>
    </row>
    <row r="16" spans="1:15">
      <c r="A16" s="1" t="s">
        <v>12</v>
      </c>
      <c r="B16" s="1">
        <v>66</v>
      </c>
      <c r="C16" s="1">
        <f xml:space="preserve"> ROUND((B16 * 1), 2)</f>
        <v>66</v>
      </c>
      <c r="D16" s="1">
        <f t="shared" si="0"/>
        <v>73</v>
      </c>
      <c r="E16" s="1">
        <f t="shared" si="1"/>
        <v>74</v>
      </c>
      <c r="F16" s="1">
        <f t="shared" si="2"/>
        <v>75</v>
      </c>
      <c r="G16" s="1">
        <f>ROUND(F16,0)</f>
        <v>75</v>
      </c>
      <c r="H16" s="1" t="str">
        <f>IF(G16&gt;=92, "A+", IF(G16&gt;=86, "A", IF(G16&gt;=80, "A-", IF(G16&gt;=76, "B+", IF(G16&gt;=72, "B", IF(G16&gt;=68, "B-", IF(G16&gt;=64, "C+", IF(G16&gt;=61, "C", IF(G16&gt;=60, "C-", "F")))))))))</f>
        <v>B</v>
      </c>
      <c r="J16" s="1" t="s">
        <v>38</v>
      </c>
      <c r="K16" s="1">
        <f t="shared" si="3"/>
        <v>4</v>
      </c>
      <c r="L16" s="1" t="str">
        <f t="shared" si="4"/>
        <v>14%</v>
      </c>
      <c r="O16" s="3"/>
    </row>
    <row r="17" spans="1:15">
      <c r="A17" s="1" t="s">
        <v>3</v>
      </c>
      <c r="B17" s="1">
        <v>63</v>
      </c>
      <c r="C17" s="1">
        <f xml:space="preserve"> ROUND((B17 * 1), 2)</f>
        <v>63</v>
      </c>
      <c r="D17" s="1">
        <f t="shared" si="0"/>
        <v>70</v>
      </c>
      <c r="E17" s="1">
        <f t="shared" si="1"/>
        <v>71</v>
      </c>
      <c r="F17" s="1">
        <f t="shared" si="2"/>
        <v>72</v>
      </c>
      <c r="G17" s="1">
        <f>ROUND(F17,0)</f>
        <v>72</v>
      </c>
      <c r="H17" s="1" t="str">
        <f>IF(G17&gt;=92, "A+", IF(G17&gt;=86, "A", IF(G17&gt;=80, "A-", IF(G17&gt;=76, "B+", IF(G17&gt;=72, "B", IF(G17&gt;=68, "B-", IF(G17&gt;=64, "C+", IF(G17&gt;=61, "C", IF(G17&gt;=60, "C-", "F")))))))))</f>
        <v>B</v>
      </c>
      <c r="J17" s="1" t="s">
        <v>40</v>
      </c>
      <c r="K17" s="1">
        <f t="shared" si="3"/>
        <v>1</v>
      </c>
      <c r="L17" s="1" t="str">
        <f t="shared" si="4"/>
        <v>4%</v>
      </c>
      <c r="O17" s="3"/>
    </row>
    <row r="18" spans="1:15">
      <c r="A18" s="1" t="s">
        <v>15</v>
      </c>
      <c r="B18" s="1">
        <v>63</v>
      </c>
      <c r="C18" s="1">
        <f xml:space="preserve"> ROUND((B18 * 1), 2)</f>
        <v>63</v>
      </c>
      <c r="D18" s="1">
        <f t="shared" si="0"/>
        <v>70</v>
      </c>
      <c r="E18" s="1">
        <f t="shared" si="1"/>
        <v>71</v>
      </c>
      <c r="F18" s="1">
        <f t="shared" si="2"/>
        <v>72</v>
      </c>
      <c r="G18" s="1">
        <f>ROUND(F18,0)</f>
        <v>72</v>
      </c>
      <c r="H18" s="1" t="str">
        <f>IF(G18&gt;=92, "A+", IF(G18&gt;=86, "A", IF(G18&gt;=80, "A-", IF(G18&gt;=76, "B+", IF(G18&gt;=72, "B", IF(G18&gt;=68, "B-", IF(G18&gt;=64, "C+", IF(G18&gt;=61, "C", IF(G18&gt;=60, "C-", "F")))))))))</f>
        <v>B</v>
      </c>
      <c r="J18" s="1" t="s">
        <v>39</v>
      </c>
      <c r="K18" s="1">
        <f t="shared" si="3"/>
        <v>2</v>
      </c>
      <c r="L18" s="1" t="str">
        <f t="shared" si="4"/>
        <v>7%</v>
      </c>
      <c r="O18" s="3"/>
    </row>
    <row r="19" spans="1:15">
      <c r="A19" s="1" t="s">
        <v>24</v>
      </c>
      <c r="B19" s="1">
        <v>62</v>
      </c>
      <c r="C19" s="1">
        <f xml:space="preserve"> ROUND((B19 * 1), 2)</f>
        <v>62</v>
      </c>
      <c r="D19" s="1">
        <f t="shared" si="0"/>
        <v>69</v>
      </c>
      <c r="E19" s="1">
        <f t="shared" si="1"/>
        <v>70</v>
      </c>
      <c r="F19" s="1">
        <f t="shared" si="2"/>
        <v>71</v>
      </c>
      <c r="G19" s="1">
        <f>ROUND(F19,0)</f>
        <v>71</v>
      </c>
      <c r="H19" s="1" t="str">
        <f>IF(G19&gt;=92, "A+", IF(G19&gt;=86, "A", IF(G19&gt;=80, "A-", IF(G19&gt;=76, "B+", IF(G19&gt;=72, "B", IF(G19&gt;=68, "B-", IF(G19&gt;=64, "C+", IF(G19&gt;=61, "C", IF(G19&gt;=60, "C-", "F")))))))))</f>
        <v>B-</v>
      </c>
      <c r="J19" s="1" t="s">
        <v>41</v>
      </c>
      <c r="K19" s="1">
        <f t="shared" si="3"/>
        <v>0</v>
      </c>
      <c r="L19" s="1" t="str">
        <f t="shared" si="4"/>
        <v>0%</v>
      </c>
      <c r="O19" s="3"/>
    </row>
    <row r="20" spans="1:15">
      <c r="A20" s="1" t="s">
        <v>20</v>
      </c>
      <c r="B20" s="1">
        <v>60</v>
      </c>
      <c r="C20" s="1">
        <f xml:space="preserve"> ROUND((B20 * 1), 2)</f>
        <v>60</v>
      </c>
      <c r="D20" s="1">
        <f t="shared" si="0"/>
        <v>67</v>
      </c>
      <c r="E20" s="1">
        <f t="shared" si="1"/>
        <v>68</v>
      </c>
      <c r="F20" s="1">
        <f t="shared" si="2"/>
        <v>69</v>
      </c>
      <c r="G20" s="1">
        <f>ROUND(F20,0)</f>
        <v>69</v>
      </c>
      <c r="H20" s="1" t="str">
        <f>IF(G20&gt;=92, "A+", IF(G20&gt;=86, "A", IF(G20&gt;=80, "A-", IF(G20&gt;=76, "B+", IF(G20&gt;=72, "B", IF(G20&gt;=68, "B-", IF(G20&gt;=64, "C+", IF(G20&gt;=61, "C", IF(G20&gt;=60, "C-", "F")))))))))</f>
        <v>B-</v>
      </c>
    </row>
    <row r="21" spans="1:15">
      <c r="A21" s="1" t="s">
        <v>28</v>
      </c>
      <c r="B21" s="1">
        <v>59</v>
      </c>
      <c r="C21" s="1">
        <f xml:space="preserve"> ROUND((B21 * 1), 2)</f>
        <v>59</v>
      </c>
      <c r="D21" s="1">
        <f t="shared" si="0"/>
        <v>66</v>
      </c>
      <c r="E21" s="1">
        <f t="shared" si="1"/>
        <v>67</v>
      </c>
      <c r="F21" s="1">
        <f t="shared" si="2"/>
        <v>68</v>
      </c>
      <c r="G21" s="1">
        <f>ROUND(F21,0)</f>
        <v>68</v>
      </c>
      <c r="H21" s="1" t="str">
        <f>IF(G21&gt;=92, "A+", IF(G21&gt;=86, "A", IF(G21&gt;=80, "A-", IF(G21&gt;=76, "B+", IF(G21&gt;=72, "B", IF(G21&gt;=68, "B-", IF(G21&gt;=64, "C+", IF(G21&gt;=61, "C", IF(G21&gt;=60, "C-", "F")))))))))</f>
        <v>B-</v>
      </c>
    </row>
    <row r="22" spans="1:15">
      <c r="A22" s="1" t="s">
        <v>19</v>
      </c>
      <c r="B22" s="1">
        <v>57</v>
      </c>
      <c r="C22" s="1">
        <f xml:space="preserve"> ROUND((B22 * 1), 2)</f>
        <v>57</v>
      </c>
      <c r="D22" s="1">
        <f t="shared" si="0"/>
        <v>64</v>
      </c>
      <c r="E22" s="1">
        <f t="shared" si="1"/>
        <v>65</v>
      </c>
      <c r="F22" s="1">
        <f t="shared" si="2"/>
        <v>66</v>
      </c>
      <c r="G22" s="1">
        <f>ROUND(F22,0)</f>
        <v>66</v>
      </c>
      <c r="H22" s="1" t="str">
        <f>IF(G22&gt;=92, "A+", IF(G22&gt;=86, "A", IF(G22&gt;=80, "A-", IF(G22&gt;=76, "B+", IF(G22&gt;=72, "B", IF(G22&gt;=68, "B-", IF(G22&gt;=64, "C+", IF(G22&gt;=61, "C", IF(G22&gt;=60, "C-", "F")))))))))</f>
        <v>C+</v>
      </c>
    </row>
    <row r="23" spans="1:15">
      <c r="A23" s="1" t="s">
        <v>14</v>
      </c>
      <c r="B23" s="1">
        <v>56</v>
      </c>
      <c r="C23" s="1">
        <f xml:space="preserve"> ROUND((B23 * 1), 2)</f>
        <v>56</v>
      </c>
      <c r="D23" s="1">
        <f t="shared" si="0"/>
        <v>63</v>
      </c>
      <c r="E23" s="1">
        <f t="shared" si="1"/>
        <v>64</v>
      </c>
      <c r="F23" s="1">
        <f t="shared" si="2"/>
        <v>65</v>
      </c>
      <c r="G23" s="1">
        <f>ROUND(F23,0)</f>
        <v>65</v>
      </c>
      <c r="H23" s="1" t="str">
        <f>IF(G23&gt;=92, "A+", IF(G23&gt;=86, "A", IF(G23&gt;=80, "A-", IF(G23&gt;=76, "B+", IF(G23&gt;=72, "B", IF(G23&gt;=68, "B-", IF(G23&gt;=64, "C+", IF(G23&gt;=61, "C", IF(G23&gt;=60, "C-", "F")))))))))</f>
        <v>C+</v>
      </c>
    </row>
    <row r="24" spans="1:15">
      <c r="A24" s="1" t="s">
        <v>29</v>
      </c>
      <c r="B24" s="1">
        <v>55</v>
      </c>
      <c r="C24" s="1">
        <f xml:space="preserve"> ROUND((B24 * 1), 2)</f>
        <v>55</v>
      </c>
      <c r="D24" s="1">
        <f t="shared" si="0"/>
        <v>62</v>
      </c>
      <c r="E24" s="1">
        <f t="shared" si="1"/>
        <v>63</v>
      </c>
      <c r="F24" s="1">
        <f t="shared" si="2"/>
        <v>64</v>
      </c>
      <c r="G24" s="1">
        <f>ROUND(F24,0)</f>
        <v>64</v>
      </c>
      <c r="H24" s="1" t="str">
        <f>IF(G24&gt;=92, "A+", IF(G24&gt;=86, "A", IF(G24&gt;=80, "A-", IF(G24&gt;=76, "B+", IF(G24&gt;=72, "B", IF(G24&gt;=68, "B-", IF(G24&gt;=64, "C+", IF(G24&gt;=61, "C", IF(G24&gt;=60, "C-", "F")))))))))</f>
        <v>C+</v>
      </c>
    </row>
    <row r="25" spans="1:15">
      <c r="A25" s="1" t="s">
        <v>21</v>
      </c>
      <c r="B25" s="1">
        <v>55</v>
      </c>
      <c r="C25" s="1">
        <f xml:space="preserve"> ROUND((B25 * 1), 2)</f>
        <v>55</v>
      </c>
      <c r="D25" s="1">
        <f t="shared" si="0"/>
        <v>62</v>
      </c>
      <c r="E25" s="1">
        <f t="shared" si="1"/>
        <v>63</v>
      </c>
      <c r="F25" s="1">
        <f t="shared" si="2"/>
        <v>64</v>
      </c>
      <c r="G25" s="1">
        <f>ROUND(F25,0)</f>
        <v>64</v>
      </c>
      <c r="H25" s="1" t="str">
        <f>IF(G25&gt;=92, "A+", IF(G25&gt;=86, "A", IF(G25&gt;=80, "A-", IF(G25&gt;=76, "B+", IF(G25&gt;=72, "B", IF(G25&gt;=68, "B-", IF(G25&gt;=64, "C+", IF(G25&gt;=61, "C", IF(G25&gt;=60, "C-", "F")))))))))</f>
        <v>C+</v>
      </c>
    </row>
    <row r="26" spans="1:15">
      <c r="A26" s="1" t="s">
        <v>13</v>
      </c>
      <c r="B26" s="1">
        <v>53</v>
      </c>
      <c r="C26" s="1">
        <f xml:space="preserve"> ROUND((B26 * 1), 2)</f>
        <v>53</v>
      </c>
      <c r="D26" s="1">
        <f t="shared" si="0"/>
        <v>60</v>
      </c>
      <c r="E26" s="1">
        <f t="shared" si="1"/>
        <v>61</v>
      </c>
      <c r="F26" s="1">
        <f t="shared" si="2"/>
        <v>62</v>
      </c>
      <c r="G26" s="1">
        <f>ROUND(F26,0)</f>
        <v>62</v>
      </c>
      <c r="H26" s="1" t="str">
        <f>IF(G26&gt;=92, "A+", IF(G26&gt;=86, "A", IF(G26&gt;=80, "A-", IF(G26&gt;=76, "B+", IF(G26&gt;=72, "B", IF(G26&gt;=68, "B-", IF(G26&gt;=64, "C+", IF(G26&gt;=61, "C", IF(G26&gt;=60, "C-", "F")))))))))</f>
        <v>C</v>
      </c>
    </row>
    <row r="27" spans="1:15">
      <c r="A27" s="1" t="s">
        <v>30</v>
      </c>
      <c r="B27" s="1">
        <v>51</v>
      </c>
      <c r="C27" s="1">
        <f xml:space="preserve"> ROUND((B27 * 1), 2)</f>
        <v>51</v>
      </c>
      <c r="D27" s="1">
        <f t="shared" si="0"/>
        <v>58</v>
      </c>
      <c r="E27" s="1">
        <f t="shared" si="1"/>
        <v>59</v>
      </c>
      <c r="F27" s="1">
        <f t="shared" si="2"/>
        <v>60</v>
      </c>
      <c r="G27" s="1">
        <f>ROUND(F27,0)</f>
        <v>60</v>
      </c>
      <c r="H27" s="1" t="str">
        <f>IF(G27&gt;=92, "A+", IF(G27&gt;=86, "A", IF(G27&gt;=80, "A-", IF(G27&gt;=76, "B+", IF(G27&gt;=72, "B", IF(G27&gt;=68, "B-", IF(G27&gt;=64, "C+", IF(G27&gt;=61, "C", IF(G27&gt;=60, "C-", "F")))))))))</f>
        <v>C-</v>
      </c>
    </row>
    <row r="28" spans="1:15">
      <c r="A28" s="1" t="s">
        <v>9</v>
      </c>
      <c r="B28" s="1">
        <v>50</v>
      </c>
      <c r="C28" s="1">
        <f xml:space="preserve"> ROUND((B28 * 1), 2)</f>
        <v>50</v>
      </c>
      <c r="D28" s="1">
        <f t="shared" si="0"/>
        <v>57</v>
      </c>
      <c r="E28" s="1">
        <f t="shared" si="1"/>
        <v>58</v>
      </c>
      <c r="F28" s="1">
        <f t="shared" si="2"/>
        <v>60</v>
      </c>
      <c r="G28" s="1">
        <f>ROUND(F28,0)</f>
        <v>60</v>
      </c>
      <c r="H28" s="1" t="str">
        <f>IF(G28&gt;=92, "A+", IF(G28&gt;=86, "A", IF(G28&gt;=80, "A-", IF(G28&gt;=76, "B+", IF(G28&gt;=72, "B", IF(G28&gt;=68, "B-", IF(G28&gt;=64, "C+", IF(G28&gt;=61, "C", IF(G28&gt;=60, "C-", "F")))))))))</f>
        <v>C-</v>
      </c>
    </row>
    <row r="29" spans="1:15">
      <c r="A29" s="1" t="s">
        <v>8</v>
      </c>
      <c r="B29" s="1">
        <f>ROUND(AVERAGE(B2:B28),2)</f>
        <v>68.040000000000006</v>
      </c>
      <c r="C29" s="1">
        <f t="shared" ref="B29:C29" si="5">ROUND(AVERAGE(C2:C28),2)</f>
        <v>68.040000000000006</v>
      </c>
      <c r="D29" s="1">
        <f>ROUND(AVERAGE(D2:D28),2)</f>
        <v>75.040000000000006</v>
      </c>
      <c r="E29" s="1">
        <f>ROUND(AVERAGE(E2:E28),2)</f>
        <v>76.040000000000006</v>
      </c>
      <c r="F29" s="1">
        <f>ROUND(AVERAGE(F2:F28),2)</f>
        <v>77.040000000000006</v>
      </c>
      <c r="G29" s="1">
        <f>ROUND(AVERAGE(G2:G28),2)</f>
        <v>77.040000000000006</v>
      </c>
      <c r="H29" s="1" t="str">
        <f>IF(G29&gt;=90, "A+", IF(G29&gt;=86, "A", IF(G29&gt;=80, "A-", IF(G29&gt;=77, "B+", IF(G29&gt;=73, "B", IF(G29&gt;=70, "B-", IF(G29&gt;=67, "C+", IF(G29&gt;=63, "C", IF(G29&gt;=60, "C-", "F")))))))))</f>
        <v>B+</v>
      </c>
    </row>
  </sheetData>
  <sortState xmlns:xlrd2="http://schemas.microsoft.com/office/spreadsheetml/2017/richdata2" ref="A2:H28">
    <sortCondition descending="1" ref="E2:E28"/>
  </sortState>
  <phoneticPr fontId="1" type="noConversion"/>
  <conditionalFormatting sqref="G2:H28">
    <cfRule type="expression" dxfId="0" priority="6">
      <formula>OR($G2&lt;60, TRIM($H2)="F")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Semester grade</dc:title>
  <dc:creator>Tzu-Chi Hsiao</dc:creator>
  <cp:keywords>Grade</cp:keywords>
  <cp:lastModifiedBy>Tzu-Chi Hsiao</cp:lastModifiedBy>
  <cp:lastPrinted>2025-03-21T00:48:28Z</cp:lastPrinted>
  <dcterms:created xsi:type="dcterms:W3CDTF">2025-01-03T04:39:08Z</dcterms:created>
  <dcterms:modified xsi:type="dcterms:W3CDTF">2025-08-21T14:19:31Z</dcterms:modified>
</cp:coreProperties>
</file>