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480" windowHeight="92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N64" i="1" l="1"/>
  <c r="N51" i="1" l="1"/>
  <c r="O51" i="1" s="1"/>
  <c r="N49" i="1" l="1"/>
  <c r="H48" i="1" l="1"/>
  <c r="N48" i="1" s="1"/>
  <c r="H50" i="1"/>
  <c r="N50" i="1" s="1"/>
  <c r="H53" i="1"/>
  <c r="H54" i="1"/>
  <c r="H59" i="1"/>
  <c r="N59" i="1" s="1"/>
  <c r="O59" i="1" s="1"/>
  <c r="N52" i="1"/>
  <c r="N53" i="1"/>
  <c r="N54" i="1"/>
  <c r="N55" i="1"/>
  <c r="O55" i="1" s="1"/>
  <c r="N56" i="1"/>
  <c r="N57" i="1"/>
  <c r="N58" i="1"/>
  <c r="N60" i="1"/>
  <c r="N61" i="1"/>
  <c r="N62" i="1"/>
  <c r="H47" i="1"/>
  <c r="N47" i="1" s="1"/>
  <c r="O60" i="1" l="1"/>
  <c r="O47" i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N63" i="1"/>
  <c r="O61" i="1"/>
  <c r="O62" i="1" s="1"/>
  <c r="O56" i="1"/>
  <c r="O57" i="1" s="1"/>
  <c r="O58" i="1" s="1"/>
  <c r="O52" i="1"/>
  <c r="O53" i="1" s="1"/>
  <c r="O54" i="1" s="1"/>
  <c r="B26" i="1" a="1"/>
  <c r="B26" i="1" s="1"/>
  <c r="Q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B20" i="1"/>
  <c r="O48" i="1" l="1"/>
  <c r="O49" i="1" s="1"/>
  <c r="O50" i="1" s="1"/>
  <c r="E41" i="1"/>
  <c r="E40" i="1"/>
  <c r="E39" i="1"/>
  <c r="E38" i="1"/>
  <c r="Q36" i="1"/>
  <c r="Q41" i="1"/>
  <c r="Q40" i="1"/>
  <c r="Q39" i="1"/>
  <c r="Q38" i="1"/>
  <c r="Q37" i="1"/>
  <c r="M41" i="1"/>
  <c r="M40" i="1"/>
  <c r="M39" i="1"/>
  <c r="M38" i="1"/>
  <c r="M37" i="1"/>
  <c r="I41" i="1"/>
  <c r="I40" i="1"/>
  <c r="I39" i="1"/>
  <c r="I38" i="1"/>
  <c r="I37" i="1"/>
  <c r="I36" i="1"/>
  <c r="M35" i="1"/>
  <c r="E35" i="1"/>
  <c r="I34" i="1"/>
  <c r="M33" i="1"/>
  <c r="E33" i="1"/>
  <c r="I32" i="1"/>
  <c r="M31" i="1"/>
  <c r="Q30" i="1"/>
  <c r="E30" i="1"/>
  <c r="M29" i="1"/>
  <c r="E29" i="1"/>
  <c r="M28" i="1"/>
  <c r="I28" i="1"/>
  <c r="E28" i="1"/>
  <c r="Q27" i="1"/>
  <c r="M27" i="1"/>
  <c r="I27" i="1"/>
  <c r="M26" i="1"/>
  <c r="I26" i="1"/>
  <c r="E26" i="1"/>
  <c r="P41" i="1"/>
  <c r="L41" i="1"/>
  <c r="H41" i="1"/>
  <c r="D41" i="1"/>
  <c r="P40" i="1"/>
  <c r="L40" i="1"/>
  <c r="H40" i="1"/>
  <c r="D40" i="1"/>
  <c r="P39" i="1"/>
  <c r="L39" i="1"/>
  <c r="H39" i="1"/>
  <c r="D39" i="1"/>
  <c r="P38" i="1"/>
  <c r="L38" i="1"/>
  <c r="H38" i="1"/>
  <c r="D38" i="1"/>
  <c r="P37" i="1"/>
  <c r="L37" i="1"/>
  <c r="H37" i="1"/>
  <c r="D37" i="1"/>
  <c r="P36" i="1"/>
  <c r="L36" i="1"/>
  <c r="H36" i="1"/>
  <c r="D36" i="1"/>
  <c r="P35" i="1"/>
  <c r="L35" i="1"/>
  <c r="H35" i="1"/>
  <c r="D35" i="1"/>
  <c r="P34" i="1"/>
  <c r="L34" i="1"/>
  <c r="H34" i="1"/>
  <c r="D34" i="1"/>
  <c r="P33" i="1"/>
  <c r="L33" i="1"/>
  <c r="H33" i="1"/>
  <c r="D33" i="1"/>
  <c r="P32" i="1"/>
  <c r="L32" i="1"/>
  <c r="H32" i="1"/>
  <c r="D32" i="1"/>
  <c r="P31" i="1"/>
  <c r="L31" i="1"/>
  <c r="H31" i="1"/>
  <c r="D31" i="1"/>
  <c r="P30" i="1"/>
  <c r="L30" i="1"/>
  <c r="H30" i="1"/>
  <c r="D30" i="1"/>
  <c r="P29" i="1"/>
  <c r="L29" i="1"/>
  <c r="H29" i="1"/>
  <c r="D29" i="1"/>
  <c r="P28" i="1"/>
  <c r="L28" i="1"/>
  <c r="H28" i="1"/>
  <c r="D28" i="1"/>
  <c r="P27" i="1"/>
  <c r="L27" i="1"/>
  <c r="H27" i="1"/>
  <c r="D27" i="1"/>
  <c r="P26" i="1"/>
  <c r="L26" i="1"/>
  <c r="H26" i="1"/>
  <c r="D26" i="1"/>
  <c r="M36" i="1"/>
  <c r="Q35" i="1"/>
  <c r="Q34" i="1"/>
  <c r="Q33" i="1"/>
  <c r="Q32" i="1"/>
  <c r="E32" i="1"/>
  <c r="I31" i="1"/>
  <c r="M30" i="1"/>
  <c r="I29" i="1"/>
  <c r="E27" i="1"/>
  <c r="K41" i="1"/>
  <c r="O40" i="1"/>
  <c r="G40" i="1"/>
  <c r="C40" i="1"/>
  <c r="O39" i="1"/>
  <c r="G39" i="1"/>
  <c r="C39" i="1"/>
  <c r="O38" i="1"/>
  <c r="K38" i="1"/>
  <c r="G38" i="1"/>
  <c r="C38" i="1"/>
  <c r="O37" i="1"/>
  <c r="K37" i="1"/>
  <c r="G37" i="1"/>
  <c r="C37" i="1"/>
  <c r="O36" i="1"/>
  <c r="K36" i="1"/>
  <c r="G36" i="1"/>
  <c r="C36" i="1"/>
  <c r="O35" i="1"/>
  <c r="K35" i="1"/>
  <c r="G35" i="1"/>
  <c r="C35" i="1"/>
  <c r="O34" i="1"/>
  <c r="K34" i="1"/>
  <c r="G34" i="1"/>
  <c r="C34" i="1"/>
  <c r="O33" i="1"/>
  <c r="K33" i="1"/>
  <c r="G33" i="1"/>
  <c r="C33" i="1"/>
  <c r="O32" i="1"/>
  <c r="K32" i="1"/>
  <c r="G32" i="1"/>
  <c r="C32" i="1"/>
  <c r="O31" i="1"/>
  <c r="K31" i="1"/>
  <c r="G31" i="1"/>
  <c r="C31" i="1"/>
  <c r="O30" i="1"/>
  <c r="K30" i="1"/>
  <c r="G30" i="1"/>
  <c r="C30" i="1"/>
  <c r="O29" i="1"/>
  <c r="K29" i="1"/>
  <c r="G29" i="1"/>
  <c r="C29" i="1"/>
  <c r="O28" i="1"/>
  <c r="K28" i="1"/>
  <c r="G28" i="1"/>
  <c r="C28" i="1"/>
  <c r="O27" i="1"/>
  <c r="K27" i="1"/>
  <c r="G27" i="1"/>
  <c r="C27" i="1"/>
  <c r="O26" i="1"/>
  <c r="K26" i="1"/>
  <c r="G26" i="1"/>
  <c r="C26" i="1"/>
  <c r="E37" i="1"/>
  <c r="E36" i="1"/>
  <c r="I35" i="1"/>
  <c r="M34" i="1"/>
  <c r="E34" i="1"/>
  <c r="I33" i="1"/>
  <c r="M32" i="1"/>
  <c r="Q31" i="1"/>
  <c r="E31" i="1"/>
  <c r="I30" i="1"/>
  <c r="Q29" i="1"/>
  <c r="Q28" i="1"/>
  <c r="Q26" i="1"/>
  <c r="O41" i="1"/>
  <c r="G41" i="1"/>
  <c r="C41" i="1"/>
  <c r="K40" i="1"/>
  <c r="K39" i="1"/>
  <c r="N41" i="1"/>
  <c r="J41" i="1"/>
  <c r="F41" i="1"/>
  <c r="B41" i="1"/>
  <c r="N40" i="1"/>
  <c r="J40" i="1"/>
  <c r="F40" i="1"/>
  <c r="B40" i="1"/>
  <c r="N39" i="1"/>
  <c r="J39" i="1"/>
  <c r="F39" i="1"/>
  <c r="B39" i="1"/>
  <c r="N38" i="1"/>
  <c r="J38" i="1"/>
  <c r="F38" i="1"/>
  <c r="B38" i="1"/>
  <c r="N37" i="1"/>
  <c r="J37" i="1"/>
  <c r="F37" i="1"/>
  <c r="B37" i="1"/>
  <c r="N36" i="1"/>
  <c r="J36" i="1"/>
  <c r="F36" i="1"/>
  <c r="B36" i="1"/>
  <c r="N35" i="1"/>
  <c r="J35" i="1"/>
  <c r="F35" i="1"/>
  <c r="B35" i="1"/>
  <c r="N34" i="1"/>
  <c r="J34" i="1"/>
  <c r="F34" i="1"/>
  <c r="B34" i="1"/>
  <c r="N33" i="1"/>
  <c r="J33" i="1"/>
  <c r="F33" i="1"/>
  <c r="B33" i="1"/>
  <c r="N32" i="1"/>
  <c r="J32" i="1"/>
  <c r="F32" i="1"/>
  <c r="B32" i="1"/>
  <c r="N31" i="1"/>
  <c r="J31" i="1"/>
  <c r="F31" i="1"/>
  <c r="B31" i="1"/>
  <c r="N30" i="1"/>
  <c r="J30" i="1"/>
  <c r="F30" i="1"/>
  <c r="B30" i="1"/>
  <c r="N29" i="1"/>
  <c r="J29" i="1"/>
  <c r="F29" i="1"/>
  <c r="B29" i="1"/>
  <c r="N28" i="1"/>
  <c r="J28" i="1"/>
  <c r="F28" i="1"/>
  <c r="B28" i="1"/>
  <c r="N27" i="1"/>
  <c r="J27" i="1"/>
  <c r="F27" i="1"/>
  <c r="B27" i="1"/>
  <c r="N26" i="1"/>
  <c r="J26" i="1"/>
  <c r="F26" i="1"/>
  <c r="R26" i="1" l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 l="1"/>
  <c r="S26" i="1" s="1"/>
  <c r="S29" i="1"/>
  <c r="S33" i="1" l="1"/>
  <c r="S31" i="1"/>
  <c r="S36" i="1"/>
  <c r="S35" i="1"/>
  <c r="S37" i="1"/>
  <c r="S34" i="1"/>
  <c r="S38" i="1"/>
  <c r="S28" i="1"/>
  <c r="S40" i="1"/>
  <c r="S39" i="1"/>
  <c r="S41" i="1"/>
  <c r="S30" i="1"/>
  <c r="S27" i="1"/>
  <c r="S32" i="1"/>
  <c r="S42" i="1" l="1"/>
</calcChain>
</file>

<file path=xl/sharedStrings.xml><?xml version="1.0" encoding="utf-8"?>
<sst xmlns="http://schemas.openxmlformats.org/spreadsheetml/2006/main" count="107" uniqueCount="38">
  <si>
    <t>BKLG01</t>
  </si>
  <si>
    <t>BKLG02</t>
  </si>
  <si>
    <t>BKLG03</t>
  </si>
  <si>
    <t>BKLG04</t>
  </si>
  <si>
    <t>BKLG05</t>
  </si>
  <si>
    <t>BKLG06</t>
  </si>
  <si>
    <t>BKLG07</t>
  </si>
  <si>
    <t>BKLG08</t>
  </si>
  <si>
    <t>BKLG09</t>
  </si>
  <si>
    <t>BKLG10</t>
  </si>
  <si>
    <t>BKLG11</t>
  </si>
  <si>
    <t>BKLG12</t>
  </si>
  <si>
    <t>BKLG13</t>
  </si>
  <si>
    <t>SUMA</t>
  </si>
  <si>
    <t>BKLG14</t>
  </si>
  <si>
    <t>BKLG15</t>
  </si>
  <si>
    <t>BKLG16</t>
  </si>
  <si>
    <t>Ranking</t>
  </si>
  <si>
    <t>Priorizacion de Caracteristicas usando AHP 0.1</t>
  </si>
  <si>
    <t>REQ</t>
  </si>
  <si>
    <t>UI</t>
  </si>
  <si>
    <t>BC</t>
  </si>
  <si>
    <t>BE</t>
  </si>
  <si>
    <t>DAC</t>
  </si>
  <si>
    <t>DISEÑO</t>
  </si>
  <si>
    <t>CP</t>
  </si>
  <si>
    <t>IMPLEMENTACION</t>
  </si>
  <si>
    <t>Esfuerzo</t>
  </si>
  <si>
    <t>Total Horas</t>
  </si>
  <si>
    <t>Disponibilidad</t>
  </si>
  <si>
    <t>Numero Personas</t>
  </si>
  <si>
    <t>Horas x semanapromedio</t>
  </si>
  <si>
    <t>Num semanas</t>
  </si>
  <si>
    <t>Horas Acumuladas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</si>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</sst>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1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0" borderId="0"/>
    <xf numFmtId="0" fontId="8" fillId="6" borderId="0" applyNumberFormat="0" applyBorder="0" applyAlignment="0" applyProtection="0"/>
    <xf numFmtId="0" fontId="13" fillId="4" borderId="5" applyNumberFormat="0" applyAlignment="0" applyProtection="0"/>
    <xf numFmtId="0" fontId="14" fillId="11" borderId="6" applyNumberFormat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1" fillId="2" borderId="2" xfId="1" applyFont="1" applyBorder="1" applyAlignment="1">
      <alignment vertical="center"/>
    </xf>
    <xf numFmtId="0" fontId="1" fillId="2" borderId="2" xfId="1" applyBorder="1" applyAlignment="1">
      <alignment vertical="center"/>
    </xf>
    <xf numFmtId="0" fontId="4" fillId="5" borderId="3" xfId="4" applyFill="1" applyBorder="1" applyAlignment="1">
      <alignment vertical="center"/>
    </xf>
    <xf numFmtId="2" fontId="3" fillId="4" borderId="1" xfId="3" applyNumberFormat="1" applyFont="1" applyAlignment="1">
      <alignment vertical="center"/>
    </xf>
    <xf numFmtId="2" fontId="3" fillId="4" borderId="1" xfId="3" applyNumberFormat="1" applyFont="1" applyAlignment="1">
      <alignment horizontal="right" vertical="center"/>
    </xf>
    <xf numFmtId="2" fontId="5" fillId="4" borderId="1" xfId="3" applyNumberFormat="1" applyFont="1" applyAlignment="1">
      <alignment vertical="center"/>
    </xf>
    <xf numFmtId="2" fontId="2" fillId="3" borderId="1" xfId="2" applyNumberFormat="1" applyFont="1" applyAlignment="1">
      <alignment vertical="center"/>
    </xf>
    <xf numFmtId="2" fontId="0" fillId="0" borderId="0" xfId="0" applyNumberFormat="1"/>
    <xf numFmtId="2" fontId="3" fillId="0" borderId="0" xfId="3" applyNumberFormat="1" applyFont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2" fontId="2" fillId="0" borderId="0" xfId="2" applyNumberFormat="1" applyFont="1" applyFill="1" applyBorder="1" applyAlignment="1">
      <alignment vertical="center"/>
    </xf>
    <xf numFmtId="0" fontId="4" fillId="0" borderId="0" xfId="4" applyFill="1" applyBorder="1" applyAlignment="1">
      <alignment vertical="center"/>
    </xf>
    <xf numFmtId="2" fontId="3" fillId="0" borderId="0" xfId="3" applyNumberFormat="1" applyFont="1" applyFill="1" applyBorder="1" applyAlignment="1">
      <alignment horizontal="center" vertical="center"/>
    </xf>
    <xf numFmtId="0" fontId="1" fillId="2" borderId="4" xfId="1" applyBorder="1" applyAlignment="1">
      <alignment vertical="center"/>
    </xf>
    <xf numFmtId="2" fontId="10" fillId="7" borderId="2" xfId="3" applyNumberFormat="1" applyFont="1" applyFill="1" applyBorder="1" applyAlignment="1">
      <alignment horizontal="center" vertical="center"/>
    </xf>
    <xf numFmtId="2" fontId="7" fillId="9" borderId="2" xfId="3" applyNumberFormat="1" applyFont="1" applyFill="1" applyBorder="1" applyAlignment="1">
      <alignment horizontal="center" vertical="center"/>
    </xf>
    <xf numFmtId="2" fontId="11" fillId="8" borderId="2" xfId="3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2" fontId="9" fillId="0" borderId="2" xfId="5" applyNumberFormat="1" applyFont="1" applyFill="1" applyBorder="1"/>
    <xf numFmtId="2" fontId="10" fillId="7" borderId="4" xfId="3" applyNumberFormat="1" applyFont="1" applyFill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2" fontId="0" fillId="10" borderId="2" xfId="0" applyNumberFormat="1" applyFill="1" applyBorder="1"/>
    <xf numFmtId="0" fontId="6" fillId="0" borderId="0" xfId="0" applyFont="1" applyAlignment="1">
      <alignment horizontal="center"/>
    </xf>
    <xf numFmtId="0" fontId="9" fillId="7" borderId="2" xfId="0" applyFont="1" applyFill="1" applyBorder="1" applyAlignment="1">
      <alignment horizontal="center"/>
    </xf>
    <xf numFmtId="2" fontId="2" fillId="3" borderId="1" xfId="2" applyNumberFormat="1" applyAlignment="1">
      <alignment vertical="center"/>
    </xf>
    <xf numFmtId="2" fontId="13" fillId="4" borderId="5" xfId="6" applyNumberFormat="1" applyAlignment="1">
      <alignment vertical="center"/>
    </xf>
    <xf numFmtId="0" fontId="14" fillId="11" borderId="7" xfId="7" applyBorder="1" applyAlignment="1">
      <alignment horizontal="center" vertical="center" wrapText="1"/>
    </xf>
    <xf numFmtId="0" fontId="14" fillId="11" borderId="8" xfId="7" applyBorder="1" applyAlignment="1">
      <alignment horizontal="center" vertical="center" wrapText="1"/>
    </xf>
    <xf numFmtId="0" fontId="14" fillId="11" borderId="9" xfId="7" applyBorder="1" applyAlignment="1">
      <alignment horizontal="center" vertical="center" wrapText="1"/>
    </xf>
    <xf numFmtId="0" fontId="14" fillId="11" borderId="7" xfId="7" applyBorder="1" applyAlignment="1">
      <alignment horizontal="center" vertical="center"/>
    </xf>
    <xf numFmtId="0" fontId="14" fillId="11" borderId="8" xfId="7" applyBorder="1" applyAlignment="1">
      <alignment horizontal="center" vertical="center"/>
    </xf>
    <xf numFmtId="0" fontId="14" fillId="11" borderId="9" xfId="7" applyBorder="1" applyAlignment="1">
      <alignment horizontal="center" vertical="center"/>
    </xf>
    <xf numFmtId="2" fontId="14" fillId="11" borderId="7" xfId="7" applyNumberFormat="1" applyBorder="1" applyAlignment="1">
      <alignment horizontal="center" vertical="center"/>
    </xf>
    <xf numFmtId="2" fontId="14" fillId="11" borderId="8" xfId="7" applyNumberFormat="1" applyBorder="1" applyAlignment="1">
      <alignment horizontal="center" vertical="center"/>
    </xf>
    <xf numFmtId="2" fontId="14" fillId="11" borderId="9" xfId="7" applyNumberFormat="1" applyBorder="1" applyAlignment="1">
      <alignment horizontal="center" vertical="center"/>
    </xf>
  </cellXfs>
  <cellStyles count="8">
    <cellStyle name="Buena" xfId="1" builtinId="26"/>
    <cellStyle name="Cálculo" xfId="3" builtinId="22"/>
    <cellStyle name="Celda de comprobación" xfId="7" builtinId="23"/>
    <cellStyle name="Entrada" xfId="2" builtinId="20"/>
    <cellStyle name="Incorrecto" xfId="5" builtinId="27"/>
    <cellStyle name="Normal" xfId="0" builtinId="0"/>
    <cellStyle name="Normal_Hoja1" xfId="4"/>
    <cellStyle name="Salida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41" zoomScaleNormal="100" workbookViewId="0">
      <selection activeCell="A51" sqref="A47:A51"/>
    </sheetView>
  </sheetViews>
  <sheetFormatPr baseColWidth="10" defaultRowHeight="15" x14ac:dyDescent="0.25"/>
  <cols>
    <col min="2" max="9" width="10.7109375" style="1" customWidth="1"/>
    <col min="10" max="10" width="23.5703125" style="1" customWidth="1"/>
    <col min="11" max="12" width="10.7109375" style="1" customWidth="1"/>
    <col min="13" max="13" width="18.42578125" style="1" customWidth="1"/>
    <col min="14" max="15" width="10.7109375" style="1" customWidth="1"/>
    <col min="18" max="18" width="17" customWidth="1"/>
  </cols>
  <sheetData>
    <row r="1" spans="1:17" x14ac:dyDescent="0.25">
      <c r="F1" s="28" t="s">
        <v>18</v>
      </c>
      <c r="G1" s="28"/>
      <c r="H1" s="28"/>
      <c r="I1" s="28"/>
      <c r="J1" s="28"/>
      <c r="K1" s="28"/>
      <c r="L1" s="28"/>
    </row>
    <row r="3" spans="1:17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14</v>
      </c>
      <c r="P3" s="3" t="s">
        <v>15</v>
      </c>
      <c r="Q3" s="3" t="s">
        <v>16</v>
      </c>
    </row>
    <row r="4" spans="1:17" ht="15" customHeight="1" x14ac:dyDescent="0.25">
      <c r="A4" s="4" t="s">
        <v>0</v>
      </c>
      <c r="B4" s="6">
        <v>1</v>
      </c>
      <c r="C4" s="6">
        <v>3</v>
      </c>
      <c r="D4" s="6">
        <v>0.16666666666666666</v>
      </c>
      <c r="E4" s="6">
        <v>0.16666666666666666</v>
      </c>
      <c r="F4" s="6">
        <v>4</v>
      </c>
      <c r="G4" s="6">
        <v>7</v>
      </c>
      <c r="H4" s="6">
        <v>8</v>
      </c>
      <c r="I4" s="6">
        <v>7</v>
      </c>
      <c r="J4" s="6">
        <v>3</v>
      </c>
      <c r="K4" s="6">
        <v>9</v>
      </c>
      <c r="L4" s="6">
        <v>9</v>
      </c>
      <c r="M4" s="6">
        <v>3</v>
      </c>
      <c r="N4" s="6">
        <v>5</v>
      </c>
      <c r="O4" s="6">
        <v>6</v>
      </c>
      <c r="P4" s="6">
        <v>3</v>
      </c>
      <c r="Q4" s="6">
        <v>5</v>
      </c>
    </row>
    <row r="5" spans="1:17" ht="15" customHeight="1" x14ac:dyDescent="0.25">
      <c r="A5" s="4" t="s">
        <v>1</v>
      </c>
      <c r="B5" s="7">
        <v>0.33333333333333298</v>
      </c>
      <c r="C5" s="6">
        <v>1</v>
      </c>
      <c r="D5" s="6">
        <v>3</v>
      </c>
      <c r="E5" s="6">
        <v>0.14285714285714285</v>
      </c>
      <c r="F5" s="6">
        <v>5</v>
      </c>
      <c r="G5" s="6">
        <v>4</v>
      </c>
      <c r="H5" s="6">
        <v>5</v>
      </c>
      <c r="I5" s="6">
        <v>5</v>
      </c>
      <c r="J5" s="6">
        <v>3</v>
      </c>
      <c r="K5" s="6">
        <v>7</v>
      </c>
      <c r="L5" s="6">
        <v>7</v>
      </c>
      <c r="M5" s="6">
        <v>0.2</v>
      </c>
      <c r="N5" s="6">
        <v>4</v>
      </c>
      <c r="O5" s="6">
        <v>6</v>
      </c>
      <c r="P5" s="6">
        <v>1</v>
      </c>
      <c r="Q5" s="6">
        <v>0.14285714285714285</v>
      </c>
    </row>
    <row r="6" spans="1:17" x14ac:dyDescent="0.25">
      <c r="A6" s="4" t="s">
        <v>2</v>
      </c>
      <c r="B6" s="6">
        <v>6</v>
      </c>
      <c r="C6" s="6">
        <v>0.33333333333333331</v>
      </c>
      <c r="D6" s="6">
        <v>1</v>
      </c>
      <c r="E6" s="6">
        <v>1</v>
      </c>
      <c r="F6" s="6">
        <v>7</v>
      </c>
      <c r="G6" s="6">
        <v>9</v>
      </c>
      <c r="H6" s="6">
        <v>9</v>
      </c>
      <c r="I6" s="6">
        <v>9</v>
      </c>
      <c r="J6" s="6">
        <v>5</v>
      </c>
      <c r="K6" s="6">
        <v>9</v>
      </c>
      <c r="L6" s="6">
        <v>9</v>
      </c>
      <c r="M6" s="6">
        <v>6</v>
      </c>
      <c r="N6" s="6">
        <v>9</v>
      </c>
      <c r="O6" s="6">
        <v>9</v>
      </c>
      <c r="P6" s="6">
        <v>7</v>
      </c>
      <c r="Q6" s="6">
        <v>7</v>
      </c>
    </row>
    <row r="7" spans="1:17" x14ac:dyDescent="0.25">
      <c r="A7" s="4" t="s">
        <v>3</v>
      </c>
      <c r="B7" s="6">
        <v>6</v>
      </c>
      <c r="C7" s="6">
        <v>7</v>
      </c>
      <c r="D7" s="6">
        <v>1</v>
      </c>
      <c r="E7" s="6">
        <v>1</v>
      </c>
      <c r="F7" s="6">
        <v>8</v>
      </c>
      <c r="G7" s="6">
        <v>9</v>
      </c>
      <c r="H7" s="6">
        <v>9</v>
      </c>
      <c r="I7" s="6">
        <v>8</v>
      </c>
      <c r="J7" s="6">
        <v>9</v>
      </c>
      <c r="K7" s="6">
        <v>9</v>
      </c>
      <c r="L7" s="6">
        <v>9</v>
      </c>
      <c r="M7" s="6">
        <v>7</v>
      </c>
      <c r="N7" s="6">
        <v>9</v>
      </c>
      <c r="O7" s="6">
        <v>9</v>
      </c>
      <c r="P7" s="6">
        <v>7</v>
      </c>
      <c r="Q7" s="6">
        <v>7</v>
      </c>
    </row>
    <row r="8" spans="1:17" x14ac:dyDescent="0.25">
      <c r="A8" s="4" t="s">
        <v>4</v>
      </c>
      <c r="B8" s="6">
        <v>0.25</v>
      </c>
      <c r="C8" s="6">
        <v>0.2</v>
      </c>
      <c r="D8" s="6">
        <v>0.14285714285714285</v>
      </c>
      <c r="E8" s="6">
        <v>0.125</v>
      </c>
      <c r="F8" s="6">
        <v>1</v>
      </c>
      <c r="G8" s="6">
        <v>3</v>
      </c>
      <c r="H8" s="6">
        <v>3</v>
      </c>
      <c r="I8" s="6">
        <v>2</v>
      </c>
      <c r="J8" s="6">
        <v>3</v>
      </c>
      <c r="K8" s="6">
        <v>7</v>
      </c>
      <c r="L8" s="6">
        <v>9</v>
      </c>
      <c r="M8" s="6">
        <v>2</v>
      </c>
      <c r="N8" s="6">
        <v>7</v>
      </c>
      <c r="O8" s="6">
        <v>3</v>
      </c>
      <c r="P8" s="6">
        <v>1</v>
      </c>
      <c r="Q8" s="6">
        <v>0.14285714285714285</v>
      </c>
    </row>
    <row r="9" spans="1:17" x14ac:dyDescent="0.25">
      <c r="A9" s="4" t="s">
        <v>5</v>
      </c>
      <c r="B9" s="6">
        <v>0.14285714285714285</v>
      </c>
      <c r="C9" s="6">
        <v>0.25</v>
      </c>
      <c r="D9" s="6">
        <v>0.1111111111111111</v>
      </c>
      <c r="E9" s="6">
        <v>0.1111111111111111</v>
      </c>
      <c r="F9" s="6">
        <v>0.33333333333333331</v>
      </c>
      <c r="G9" s="6">
        <v>1</v>
      </c>
      <c r="H9" s="6">
        <v>1</v>
      </c>
      <c r="I9" s="6">
        <v>0.2</v>
      </c>
      <c r="J9" s="6">
        <v>1</v>
      </c>
      <c r="K9" s="6">
        <v>1</v>
      </c>
      <c r="L9" s="6">
        <v>7</v>
      </c>
      <c r="M9" s="6">
        <v>0.25</v>
      </c>
      <c r="N9" s="6">
        <v>0.2</v>
      </c>
      <c r="O9" s="6">
        <v>1</v>
      </c>
      <c r="P9" s="6">
        <v>5</v>
      </c>
      <c r="Q9" s="6">
        <v>0.1111111111111111</v>
      </c>
    </row>
    <row r="10" spans="1:17" x14ac:dyDescent="0.25">
      <c r="A10" s="4" t="s">
        <v>6</v>
      </c>
      <c r="B10" s="6">
        <v>0.125</v>
      </c>
      <c r="C10" s="6">
        <v>0.2</v>
      </c>
      <c r="D10" s="6">
        <v>0.1111111111111111</v>
      </c>
      <c r="E10" s="6">
        <v>0.1111111111111111</v>
      </c>
      <c r="F10" s="6">
        <v>0.33333333333333331</v>
      </c>
      <c r="G10" s="6">
        <v>1</v>
      </c>
      <c r="H10" s="6">
        <v>1</v>
      </c>
      <c r="I10" s="6">
        <v>0.2</v>
      </c>
      <c r="J10" s="6">
        <v>0.33333333333333331</v>
      </c>
      <c r="K10" s="6">
        <v>1</v>
      </c>
      <c r="L10" s="6">
        <v>5</v>
      </c>
      <c r="M10" s="6">
        <v>0.2</v>
      </c>
      <c r="N10" s="6">
        <v>3</v>
      </c>
      <c r="O10" s="6">
        <v>1</v>
      </c>
      <c r="P10" s="6">
        <v>0.2</v>
      </c>
      <c r="Q10" s="6">
        <v>0.1111111111111111</v>
      </c>
    </row>
    <row r="11" spans="1:17" x14ac:dyDescent="0.25">
      <c r="A11" s="4" t="s">
        <v>7</v>
      </c>
      <c r="B11" s="6">
        <v>0.14285714285714285</v>
      </c>
      <c r="C11" s="6">
        <v>0.2</v>
      </c>
      <c r="D11" s="6">
        <v>0.1111111111111111</v>
      </c>
      <c r="E11" s="6">
        <v>0.125</v>
      </c>
      <c r="F11" s="6">
        <v>0.5</v>
      </c>
      <c r="G11" s="6">
        <v>5</v>
      </c>
      <c r="H11" s="6">
        <v>5</v>
      </c>
      <c r="I11" s="6">
        <v>1</v>
      </c>
      <c r="J11" s="6">
        <v>3</v>
      </c>
      <c r="K11" s="6">
        <v>6</v>
      </c>
      <c r="L11" s="6">
        <v>7</v>
      </c>
      <c r="M11" s="6">
        <v>0.5</v>
      </c>
      <c r="N11" s="6">
        <v>1</v>
      </c>
      <c r="O11" s="6">
        <v>4</v>
      </c>
      <c r="P11" s="6">
        <v>0.33333333333333331</v>
      </c>
      <c r="Q11" s="6">
        <v>0.33333333333333331</v>
      </c>
    </row>
    <row r="12" spans="1:17" x14ac:dyDescent="0.25">
      <c r="A12" s="4" t="s">
        <v>8</v>
      </c>
      <c r="B12" s="6">
        <v>0.33333333333333331</v>
      </c>
      <c r="C12" s="6">
        <v>0.33333333333333331</v>
      </c>
      <c r="D12" s="6">
        <v>0.2</v>
      </c>
      <c r="E12" s="6">
        <v>0.1111111111111111</v>
      </c>
      <c r="F12" s="6">
        <v>0.33333333333333331</v>
      </c>
      <c r="G12" s="6">
        <v>1</v>
      </c>
      <c r="H12" s="6">
        <v>3</v>
      </c>
      <c r="I12" s="6">
        <v>0.33333333333333331</v>
      </c>
      <c r="J12" s="6">
        <v>1</v>
      </c>
      <c r="K12" s="6">
        <v>4</v>
      </c>
      <c r="L12" s="6">
        <v>9</v>
      </c>
      <c r="M12" s="6">
        <v>1</v>
      </c>
      <c r="N12" s="6">
        <v>2</v>
      </c>
      <c r="O12" s="6">
        <v>5</v>
      </c>
      <c r="P12" s="6">
        <v>0.16666666666666666</v>
      </c>
      <c r="Q12" s="6">
        <v>0.14285714285714285</v>
      </c>
    </row>
    <row r="13" spans="1:17" x14ac:dyDescent="0.25">
      <c r="A13" s="4" t="s">
        <v>9</v>
      </c>
      <c r="B13" s="6">
        <v>0.1111111111111111</v>
      </c>
      <c r="C13" s="6">
        <v>0.14285714285714285</v>
      </c>
      <c r="D13" s="6">
        <v>0.1111111111111111</v>
      </c>
      <c r="E13" s="6">
        <v>0.1111111111111111</v>
      </c>
      <c r="F13" s="6">
        <v>0.14285714285714285</v>
      </c>
      <c r="G13" s="6">
        <v>1</v>
      </c>
      <c r="H13" s="6">
        <v>1</v>
      </c>
      <c r="I13" s="6">
        <v>0.16666666666666666</v>
      </c>
      <c r="J13" s="6">
        <v>0.25</v>
      </c>
      <c r="K13" s="6">
        <v>1</v>
      </c>
      <c r="L13" s="6">
        <v>5</v>
      </c>
      <c r="M13" s="6">
        <v>0.14285714285714285</v>
      </c>
      <c r="N13" s="6">
        <v>0.2</v>
      </c>
      <c r="O13" s="6">
        <v>1</v>
      </c>
      <c r="P13" s="6">
        <v>0.14285714285714285</v>
      </c>
      <c r="Q13" s="6">
        <v>0.14285714285714285</v>
      </c>
    </row>
    <row r="14" spans="1:17" x14ac:dyDescent="0.25">
      <c r="A14" s="4" t="s">
        <v>10</v>
      </c>
      <c r="B14" s="6">
        <v>0.1111111111111111</v>
      </c>
      <c r="C14" s="6">
        <v>0.14285714285714285</v>
      </c>
      <c r="D14" s="6">
        <v>0.1111111111111111</v>
      </c>
      <c r="E14" s="6">
        <v>0.1111111111111111</v>
      </c>
      <c r="F14" s="6">
        <v>0.1111111111111111</v>
      </c>
      <c r="G14" s="6">
        <v>0.14285714285714285</v>
      </c>
      <c r="H14" s="6">
        <v>0.2</v>
      </c>
      <c r="I14" s="6">
        <v>0.14285714285714285</v>
      </c>
      <c r="J14" s="6">
        <v>0.1111111111111111</v>
      </c>
      <c r="K14" s="6">
        <v>0.2</v>
      </c>
      <c r="L14" s="6">
        <v>1</v>
      </c>
      <c r="M14" s="6">
        <v>0.1111111111111111</v>
      </c>
      <c r="N14" s="6">
        <v>0.1111111111111111</v>
      </c>
      <c r="O14" s="6">
        <v>0.1111111111111111</v>
      </c>
      <c r="P14" s="6">
        <v>0.1111111111111111</v>
      </c>
      <c r="Q14" s="6">
        <v>0.14285714285714285</v>
      </c>
    </row>
    <row r="15" spans="1:17" x14ac:dyDescent="0.25">
      <c r="A15" s="4" t="s">
        <v>11</v>
      </c>
      <c r="B15" s="6">
        <v>0.33333333333333331</v>
      </c>
      <c r="C15" s="6">
        <v>5</v>
      </c>
      <c r="D15" s="6">
        <v>0.16666666666666666</v>
      </c>
      <c r="E15" s="6">
        <v>0.14285714285714285</v>
      </c>
      <c r="F15" s="6">
        <v>0.5</v>
      </c>
      <c r="G15" s="6">
        <v>4</v>
      </c>
      <c r="H15" s="6">
        <v>5</v>
      </c>
      <c r="I15" s="6">
        <v>2</v>
      </c>
      <c r="J15" s="6">
        <v>1</v>
      </c>
      <c r="K15" s="6">
        <v>7</v>
      </c>
      <c r="L15" s="6">
        <v>9</v>
      </c>
      <c r="M15" s="6">
        <v>1</v>
      </c>
      <c r="N15" s="6">
        <v>1</v>
      </c>
      <c r="O15" s="6">
        <v>5</v>
      </c>
      <c r="P15" s="6">
        <v>1</v>
      </c>
      <c r="Q15" s="6">
        <v>0.2</v>
      </c>
    </row>
    <row r="16" spans="1:17" x14ac:dyDescent="0.25">
      <c r="A16" s="4" t="s">
        <v>12</v>
      </c>
      <c r="B16" s="6">
        <v>0.2</v>
      </c>
      <c r="C16" s="6">
        <v>0.25</v>
      </c>
      <c r="D16" s="6">
        <v>0.1111111111111111</v>
      </c>
      <c r="E16" s="6">
        <v>0.1111111111111111</v>
      </c>
      <c r="F16" s="6">
        <v>0.14285714285714285</v>
      </c>
      <c r="G16" s="6">
        <v>5</v>
      </c>
      <c r="H16" s="6">
        <v>0.33333333333333331</v>
      </c>
      <c r="I16" s="6">
        <v>1</v>
      </c>
      <c r="J16" s="6">
        <v>0.5</v>
      </c>
      <c r="K16" s="6">
        <v>5</v>
      </c>
      <c r="L16" s="6">
        <v>9</v>
      </c>
      <c r="M16" s="6">
        <v>1</v>
      </c>
      <c r="N16" s="6">
        <v>1</v>
      </c>
      <c r="O16" s="6">
        <v>3</v>
      </c>
      <c r="P16" s="6">
        <v>1</v>
      </c>
      <c r="Q16" s="6">
        <v>0.33333333333333331</v>
      </c>
    </row>
    <row r="17" spans="1:19" x14ac:dyDescent="0.25">
      <c r="A17" s="4" t="s">
        <v>14</v>
      </c>
      <c r="B17" s="6">
        <v>0.16666666666666666</v>
      </c>
      <c r="C17" s="6">
        <v>0.16666666666666666</v>
      </c>
      <c r="D17" s="6">
        <v>0.1111111111111111</v>
      </c>
      <c r="E17" s="6">
        <v>0.1111111111111111</v>
      </c>
      <c r="F17" s="6">
        <v>0.33333333333333331</v>
      </c>
      <c r="G17" s="6">
        <v>1</v>
      </c>
      <c r="H17" s="6">
        <v>1</v>
      </c>
      <c r="I17" s="6">
        <v>0.25</v>
      </c>
      <c r="J17" s="6">
        <v>0.2</v>
      </c>
      <c r="K17" s="6">
        <v>1</v>
      </c>
      <c r="L17" s="6">
        <v>9</v>
      </c>
      <c r="M17" s="6">
        <v>0.2</v>
      </c>
      <c r="N17" s="6">
        <v>0.33333333333333331</v>
      </c>
      <c r="O17" s="6">
        <v>1</v>
      </c>
      <c r="P17" s="6">
        <v>0.14285714285714285</v>
      </c>
      <c r="Q17" s="6">
        <v>0.14285714285714285</v>
      </c>
    </row>
    <row r="18" spans="1:19" x14ac:dyDescent="0.25">
      <c r="A18" s="4" t="s">
        <v>15</v>
      </c>
      <c r="B18" s="6">
        <v>0.33333333333333331</v>
      </c>
      <c r="C18" s="6">
        <v>1</v>
      </c>
      <c r="D18" s="6">
        <v>0.14285714285714285</v>
      </c>
      <c r="E18" s="6">
        <v>0.14285714285714285</v>
      </c>
      <c r="F18" s="8">
        <v>1</v>
      </c>
      <c r="G18" s="6">
        <v>0.2</v>
      </c>
      <c r="H18" s="6">
        <v>5</v>
      </c>
      <c r="I18" s="6">
        <v>3</v>
      </c>
      <c r="J18" s="6">
        <v>6</v>
      </c>
      <c r="K18" s="6">
        <v>7</v>
      </c>
      <c r="L18" s="6">
        <v>9</v>
      </c>
      <c r="M18" s="6">
        <v>1</v>
      </c>
      <c r="N18" s="6">
        <v>1</v>
      </c>
      <c r="O18" s="6">
        <v>7</v>
      </c>
      <c r="P18" s="6">
        <v>1</v>
      </c>
      <c r="Q18" s="6">
        <v>0.14285714285714285</v>
      </c>
    </row>
    <row r="19" spans="1:19" x14ac:dyDescent="0.25">
      <c r="A19" s="4" t="s">
        <v>16</v>
      </c>
      <c r="B19" s="6">
        <v>0.2</v>
      </c>
      <c r="C19" s="6">
        <v>7</v>
      </c>
      <c r="D19" s="6">
        <v>0.14285714285714285</v>
      </c>
      <c r="E19" s="6">
        <v>0.14285714285714285</v>
      </c>
      <c r="F19" s="6">
        <v>7</v>
      </c>
      <c r="G19" s="6">
        <v>9</v>
      </c>
      <c r="H19" s="6">
        <v>9</v>
      </c>
      <c r="I19" s="6">
        <v>3</v>
      </c>
      <c r="J19" s="6">
        <v>7</v>
      </c>
      <c r="K19" s="6">
        <v>7</v>
      </c>
      <c r="L19" s="6">
        <v>7</v>
      </c>
      <c r="M19" s="6">
        <v>5</v>
      </c>
      <c r="N19" s="6">
        <v>3</v>
      </c>
      <c r="O19" s="6">
        <v>7</v>
      </c>
      <c r="P19" s="6">
        <v>7</v>
      </c>
      <c r="Q19" s="6">
        <v>1</v>
      </c>
    </row>
    <row r="20" spans="1:19" x14ac:dyDescent="0.25">
      <c r="A20" s="5" t="s">
        <v>13</v>
      </c>
      <c r="B20" s="9">
        <f>SUM(B4:B19)</f>
        <v>15.782936507936505</v>
      </c>
      <c r="C20" s="9">
        <f t="shared" ref="C20:P20" si="0">SUM(C4:C19)</f>
        <v>26.219047619047618</v>
      </c>
      <c r="D20" s="9">
        <f t="shared" si="0"/>
        <v>6.7396825396825379</v>
      </c>
      <c r="E20" s="9">
        <f t="shared" si="0"/>
        <v>3.7658730158730158</v>
      </c>
      <c r="F20" s="9">
        <f t="shared" si="0"/>
        <v>35.73015873015872</v>
      </c>
      <c r="G20" s="9">
        <f t="shared" si="0"/>
        <v>60.342857142857149</v>
      </c>
      <c r="H20" s="9">
        <f t="shared" si="0"/>
        <v>65.533333333333331</v>
      </c>
      <c r="I20" s="9">
        <f t="shared" si="0"/>
        <v>42.292857142857144</v>
      </c>
      <c r="J20" s="9">
        <f t="shared" si="0"/>
        <v>43.394444444444446</v>
      </c>
      <c r="K20" s="9">
        <f t="shared" si="0"/>
        <v>81.2</v>
      </c>
      <c r="L20" s="9">
        <f t="shared" si="0"/>
        <v>120</v>
      </c>
      <c r="M20" s="9">
        <f t="shared" si="0"/>
        <v>28.603968253968251</v>
      </c>
      <c r="N20" s="9">
        <f t="shared" si="0"/>
        <v>46.844444444444456</v>
      </c>
      <c r="O20" s="9">
        <f t="shared" si="0"/>
        <v>68.111111111111114</v>
      </c>
      <c r="P20" s="9">
        <f t="shared" si="0"/>
        <v>35.096825396825395</v>
      </c>
      <c r="Q20" s="9">
        <f>SUM(Q4:Q19)</f>
        <v>22.088888888888881</v>
      </c>
    </row>
    <row r="25" spans="1:19" x14ac:dyDescent="0.25">
      <c r="A25" s="2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12</v>
      </c>
      <c r="O25" s="3" t="s">
        <v>14</v>
      </c>
      <c r="P25" s="3" t="s">
        <v>15</v>
      </c>
      <c r="Q25" s="3" t="s">
        <v>16</v>
      </c>
    </row>
    <row r="26" spans="1:19" x14ac:dyDescent="0.25">
      <c r="A26" s="4" t="s">
        <v>0</v>
      </c>
      <c r="B26" s="6">
        <f t="array" ref="B26:Q41">MMULT(B4:Q19,B4:Q19)</f>
        <v>16</v>
      </c>
      <c r="C26" s="6">
        <v>71.593650793650795</v>
      </c>
      <c r="D26" s="6">
        <v>17.980952380952381</v>
      </c>
      <c r="E26" s="6">
        <v>9.0972222222222214</v>
      </c>
      <c r="F26" s="6">
        <v>79.5</v>
      </c>
      <c r="G26" s="6">
        <v>185.88571428571427</v>
      </c>
      <c r="H26" s="6">
        <v>190.46666666666667</v>
      </c>
      <c r="I26" s="6">
        <v>83.11904761904762</v>
      </c>
      <c r="J26" s="6">
        <v>122.95</v>
      </c>
      <c r="K26" s="6">
        <v>248.8</v>
      </c>
      <c r="L26" s="6">
        <v>476</v>
      </c>
      <c r="M26" s="6">
        <v>63.102380952380955</v>
      </c>
      <c r="N26" s="6">
        <v>117.2</v>
      </c>
      <c r="O26" s="6">
        <v>199</v>
      </c>
      <c r="P26" s="6">
        <v>100.9095238095238</v>
      </c>
      <c r="Q26" s="6">
        <v>23.885714285714283</v>
      </c>
      <c r="R26" s="10">
        <f>SUM(B26:Q26)</f>
        <v>2005.4908730158731</v>
      </c>
      <c r="S26" s="10">
        <f>+R26/$R$42</f>
        <v>0.11213464929679144</v>
      </c>
    </row>
    <row r="27" spans="1:19" x14ac:dyDescent="0.25">
      <c r="A27" s="4" t="s">
        <v>1</v>
      </c>
      <c r="B27" s="6">
        <v>27.468650793650795</v>
      </c>
      <c r="C27" s="6">
        <v>16</v>
      </c>
      <c r="D27" s="6">
        <v>11.931519274376416</v>
      </c>
      <c r="E27" s="6">
        <v>8.7831065759637177</v>
      </c>
      <c r="F27" s="6">
        <v>46.425396825396824</v>
      </c>
      <c r="G27" s="6">
        <v>122.90476190476191</v>
      </c>
      <c r="H27" s="6">
        <v>116.97142857142858</v>
      </c>
      <c r="I27" s="6">
        <v>64.771428571428558</v>
      </c>
      <c r="J27" s="6">
        <v>71.880158730158726</v>
      </c>
      <c r="K27" s="6">
        <v>168.08571428571429</v>
      </c>
      <c r="L27" s="6">
        <v>342.08571428571429</v>
      </c>
      <c r="M27" s="6">
        <v>46.592063492063502</v>
      </c>
      <c r="N27" s="6">
        <v>105.55873015873016</v>
      </c>
      <c r="O27" s="6">
        <v>130.06349206349205</v>
      </c>
      <c r="P27" s="6">
        <v>61.0015873015873</v>
      </c>
      <c r="Q27" s="6">
        <v>32.135238095238094</v>
      </c>
      <c r="R27" s="10">
        <f t="shared" ref="R27:R41" si="1">SUM(B27:Q27)</f>
        <v>1372.6589909297052</v>
      </c>
      <c r="S27" s="10">
        <f t="shared" ref="S27:S41" si="2">+R27/$R$42</f>
        <v>7.675060336750375E-2</v>
      </c>
    </row>
    <row r="28" spans="1:19" x14ac:dyDescent="0.25">
      <c r="A28" s="4" t="s">
        <v>2</v>
      </c>
      <c r="B28" s="6">
        <v>36.257539682539687</v>
      </c>
      <c r="C28" s="6">
        <v>126.9047619047619</v>
      </c>
      <c r="D28" s="6">
        <v>16</v>
      </c>
      <c r="E28" s="6">
        <v>14.46031746031746</v>
      </c>
      <c r="F28" s="6">
        <v>125.40476190476191</v>
      </c>
      <c r="G28" s="6">
        <v>303.01904761904763</v>
      </c>
      <c r="H28" s="6">
        <v>317.4666666666667</v>
      </c>
      <c r="I28" s="6">
        <v>156.96904761904761</v>
      </c>
      <c r="J28" s="6">
        <v>204.55</v>
      </c>
      <c r="K28" s="6">
        <v>420.13333333333333</v>
      </c>
      <c r="L28" s="6">
        <v>735.33333333333337</v>
      </c>
      <c r="M28" s="6">
        <v>119.70238095238095</v>
      </c>
      <c r="N28" s="6">
        <v>194.93333333333334</v>
      </c>
      <c r="O28" s="6">
        <v>330</v>
      </c>
      <c r="P28" s="6">
        <v>164.53809523809525</v>
      </c>
      <c r="Q28" s="6">
        <v>66.819047619047623</v>
      </c>
      <c r="R28" s="10">
        <f t="shared" si="1"/>
        <v>3332.4916666666663</v>
      </c>
      <c r="S28" s="10">
        <f t="shared" si="2"/>
        <v>0.18633232858556567</v>
      </c>
    </row>
    <row r="29" spans="1:19" x14ac:dyDescent="0.25">
      <c r="A29" s="4" t="s">
        <v>3</v>
      </c>
      <c r="B29" s="6">
        <v>40.253571428571419</v>
      </c>
      <c r="C29" s="6">
        <v>139.9047619047619</v>
      </c>
      <c r="D29" s="6">
        <v>36.9984126984127</v>
      </c>
      <c r="E29" s="6">
        <v>16</v>
      </c>
      <c r="F29" s="6">
        <v>161.07142857142858</v>
      </c>
      <c r="G29" s="6">
        <v>335.68571428571425</v>
      </c>
      <c r="H29" s="6">
        <v>365.8</v>
      </c>
      <c r="I29" s="6">
        <v>194.6357142857143</v>
      </c>
      <c r="J29" s="6">
        <v>229.55</v>
      </c>
      <c r="K29" s="6">
        <v>490.8</v>
      </c>
      <c r="L29" s="6">
        <v>829</v>
      </c>
      <c r="M29" s="6">
        <v>127.53571428571428</v>
      </c>
      <c r="N29" s="6">
        <v>236.60000000000002</v>
      </c>
      <c r="O29" s="6">
        <v>394</v>
      </c>
      <c r="P29" s="6">
        <v>173.53809523809525</v>
      </c>
      <c r="Q29" s="6">
        <v>68.35238095238094</v>
      </c>
      <c r="R29" s="10">
        <f t="shared" si="1"/>
        <v>3839.7257936507931</v>
      </c>
      <c r="S29" s="10">
        <f t="shared" si="2"/>
        <v>0.21469372464377601</v>
      </c>
    </row>
    <row r="30" spans="1:19" x14ac:dyDescent="0.25">
      <c r="A30" s="4" t="s">
        <v>4</v>
      </c>
      <c r="B30" s="6">
        <v>8.969444444444445</v>
      </c>
      <c r="C30" s="6">
        <v>21.358333333333334</v>
      </c>
      <c r="D30" s="6">
        <v>5.9267573696145117</v>
      </c>
      <c r="E30" s="6">
        <v>5.0509637188208609</v>
      </c>
      <c r="F30" s="6">
        <v>16</v>
      </c>
      <c r="G30" s="6">
        <v>82.732142857142861</v>
      </c>
      <c r="H30" s="6">
        <v>63.829761904761902</v>
      </c>
      <c r="I30" s="6">
        <v>28.866666666666664</v>
      </c>
      <c r="J30" s="6">
        <v>35.039285714285711</v>
      </c>
      <c r="K30" s="6">
        <v>111.86071428571428</v>
      </c>
      <c r="L30" s="6">
        <v>254.06071428571428</v>
      </c>
      <c r="M30" s="6">
        <v>23.186428571428571</v>
      </c>
      <c r="N30" s="6">
        <v>42.889285714285712</v>
      </c>
      <c r="O30" s="6">
        <v>87.110714285714295</v>
      </c>
      <c r="P30" s="6">
        <v>34.020238095238099</v>
      </c>
      <c r="Q30" s="6">
        <v>10.791666666666666</v>
      </c>
      <c r="R30" s="10">
        <f t="shared" si="1"/>
        <v>831.69311791383222</v>
      </c>
      <c r="S30" s="10">
        <f t="shared" si="2"/>
        <v>4.6503136640843955E-2</v>
      </c>
    </row>
    <row r="31" spans="1:19" x14ac:dyDescent="0.25">
      <c r="A31" s="4" t="s">
        <v>5</v>
      </c>
      <c r="B31" s="6">
        <v>5.1403968253968246</v>
      </c>
      <c r="C31" s="6">
        <v>10.77068783068783</v>
      </c>
      <c r="D31" s="6">
        <v>3.2821428571428566</v>
      </c>
      <c r="E31" s="6">
        <v>2.4698412698412699</v>
      </c>
      <c r="F31" s="6">
        <v>12.106746031746031</v>
      </c>
      <c r="G31" s="6">
        <v>16</v>
      </c>
      <c r="H31" s="6">
        <v>42.109523809523807</v>
      </c>
      <c r="I31" s="6">
        <v>23.18888888888889</v>
      </c>
      <c r="J31" s="6">
        <v>39.023015873015872</v>
      </c>
      <c r="K31" s="6">
        <v>56.496825396825393</v>
      </c>
      <c r="L31" s="6">
        <v>101.26349206349205</v>
      </c>
      <c r="M31" s="6">
        <v>11.265873015873016</v>
      </c>
      <c r="N31" s="6">
        <v>18.542063492063487</v>
      </c>
      <c r="O31" s="6">
        <v>53.562698412698417</v>
      </c>
      <c r="P31" s="6">
        <v>15.292063492063491</v>
      </c>
      <c r="Q31" s="6">
        <v>5.0126984126984127</v>
      </c>
      <c r="R31" s="10">
        <f t="shared" si="1"/>
        <v>415.52695767195763</v>
      </c>
      <c r="S31" s="10">
        <f t="shared" si="2"/>
        <v>2.3233698192721159E-2</v>
      </c>
    </row>
    <row r="32" spans="1:19" x14ac:dyDescent="0.25">
      <c r="A32" s="4" t="s">
        <v>6</v>
      </c>
      <c r="B32" s="6">
        <v>3.6047619047619044</v>
      </c>
      <c r="C32" s="6">
        <v>5.809179894179894</v>
      </c>
      <c r="D32" s="6">
        <v>2.3906746031746033</v>
      </c>
      <c r="E32" s="6">
        <v>1.7816798941798939</v>
      </c>
      <c r="F32" s="6">
        <v>6.9158730158730153</v>
      </c>
      <c r="G32" s="6">
        <v>27.562619047619044</v>
      </c>
      <c r="H32" s="6">
        <v>16</v>
      </c>
      <c r="I32" s="6">
        <v>10.605952380952381</v>
      </c>
      <c r="J32" s="6">
        <v>10.480555555555554</v>
      </c>
      <c r="K32" s="6">
        <v>32.969444444444449</v>
      </c>
      <c r="L32" s="6">
        <v>74.302777777777763</v>
      </c>
      <c r="M32" s="6">
        <v>8.263412698412699</v>
      </c>
      <c r="N32" s="6">
        <v>14.647222222222219</v>
      </c>
      <c r="O32" s="6">
        <v>24.15</v>
      </c>
      <c r="P32" s="6">
        <v>12.805158730158727</v>
      </c>
      <c r="Q32" s="6">
        <v>4.7729365079365076</v>
      </c>
      <c r="R32" s="10">
        <f t="shared" si="1"/>
        <v>257.06224867724865</v>
      </c>
      <c r="S32" s="10">
        <f t="shared" si="2"/>
        <v>1.4373331482441364E-2</v>
      </c>
    </row>
    <row r="33" spans="1:19" x14ac:dyDescent="0.25">
      <c r="A33" s="4" t="s">
        <v>7</v>
      </c>
      <c r="B33" s="6">
        <v>6.8888888888888884</v>
      </c>
      <c r="C33" s="6">
        <v>13.031084656084655</v>
      </c>
      <c r="D33" s="6">
        <v>4.9321428571428561</v>
      </c>
      <c r="E33" s="6">
        <v>4.0871031746031745</v>
      </c>
      <c r="F33" s="6">
        <v>14.710317460317459</v>
      </c>
      <c r="G33" s="6">
        <v>44.491666666666667</v>
      </c>
      <c r="H33" s="6">
        <v>48.667857142857137</v>
      </c>
      <c r="I33" s="6">
        <v>16</v>
      </c>
      <c r="J33" s="6">
        <v>25.286904761904761</v>
      </c>
      <c r="K33" s="6">
        <v>60.877380952380953</v>
      </c>
      <c r="L33" s="6">
        <v>195.14404761904763</v>
      </c>
      <c r="M33" s="6">
        <v>14.695158730158731</v>
      </c>
      <c r="N33" s="6">
        <v>36.283730158730158</v>
      </c>
      <c r="O33" s="6">
        <v>55.626587301587307</v>
      </c>
      <c r="P33" s="6">
        <v>35.987698412698414</v>
      </c>
      <c r="Q33" s="6">
        <v>7.5829365079365063</v>
      </c>
      <c r="R33" s="10">
        <f t="shared" si="1"/>
        <v>584.29350529100532</v>
      </c>
      <c r="S33" s="10">
        <f t="shared" si="2"/>
        <v>3.2670080020693895E-2</v>
      </c>
    </row>
    <row r="34" spans="1:19" x14ac:dyDescent="0.25">
      <c r="A34" s="4" t="s">
        <v>8</v>
      </c>
      <c r="B34" s="6">
        <v>6.3884920634920626</v>
      </c>
      <c r="C34" s="6">
        <v>12.851587301587301</v>
      </c>
      <c r="D34" s="6">
        <v>4.5288737717309147</v>
      </c>
      <c r="E34" s="6">
        <v>3.4624716553287982</v>
      </c>
      <c r="F34" s="6">
        <v>12.646031746031746</v>
      </c>
      <c r="G34" s="6">
        <v>39.738095238095234</v>
      </c>
      <c r="H34" s="6">
        <v>35.385714285714286</v>
      </c>
      <c r="I34" s="6">
        <v>16.953174603174602</v>
      </c>
      <c r="J34" s="6">
        <v>16</v>
      </c>
      <c r="K34" s="6">
        <v>50.43333333333333</v>
      </c>
      <c r="L34" s="6">
        <v>147.96666666666667</v>
      </c>
      <c r="M34" s="6">
        <v>12.180158730158729</v>
      </c>
      <c r="N34" s="6">
        <v>26.728571428571428</v>
      </c>
      <c r="O34" s="6">
        <v>41.3</v>
      </c>
      <c r="P34" s="6">
        <v>16.17460317460317</v>
      </c>
      <c r="Q34" s="6">
        <v>8.242857142857142</v>
      </c>
      <c r="R34" s="10">
        <f t="shared" si="1"/>
        <v>450.98063114134538</v>
      </c>
      <c r="S34" s="10">
        <f t="shared" si="2"/>
        <v>2.5216048396486602E-2</v>
      </c>
    </row>
    <row r="35" spans="1:19" x14ac:dyDescent="0.25">
      <c r="A35" s="4" t="s">
        <v>9</v>
      </c>
      <c r="B35" s="6">
        <v>2.8999206349206346</v>
      </c>
      <c r="C35" s="6">
        <v>4.8171957671957664</v>
      </c>
      <c r="D35" s="6">
        <v>1.8450869236583523</v>
      </c>
      <c r="E35" s="6">
        <v>1.4110638699924416</v>
      </c>
      <c r="F35" s="6">
        <v>6.0761904761904759</v>
      </c>
      <c r="G35" s="6">
        <v>12.461111111111109</v>
      </c>
      <c r="H35" s="6">
        <v>13.396031746031742</v>
      </c>
      <c r="I35" s="6">
        <v>6.7904761904761912</v>
      </c>
      <c r="J35" s="6">
        <v>7.9349206349206343</v>
      </c>
      <c r="K35" s="6">
        <v>16</v>
      </c>
      <c r="L35" s="6">
        <v>45.073809523809523</v>
      </c>
      <c r="M35" s="6">
        <v>4.9738095238095239</v>
      </c>
      <c r="N35" s="6">
        <v>9.9968253968253951</v>
      </c>
      <c r="O35" s="6">
        <v>13.738888888888889</v>
      </c>
      <c r="P35" s="6">
        <v>9.7988095238095223</v>
      </c>
      <c r="Q35" s="6">
        <v>3.7239229024943303</v>
      </c>
      <c r="R35" s="10">
        <f t="shared" si="1"/>
        <v>160.93806311413454</v>
      </c>
      <c r="S35" s="10">
        <f t="shared" si="2"/>
        <v>8.9986613794305337E-3</v>
      </c>
    </row>
    <row r="36" spans="1:19" x14ac:dyDescent="0.25">
      <c r="A36" s="4" t="s">
        <v>10</v>
      </c>
      <c r="B36" s="6">
        <v>1.8994142101284954</v>
      </c>
      <c r="C36" s="6">
        <v>3.3389417989417987</v>
      </c>
      <c r="D36" s="6">
        <v>0.9742000503905266</v>
      </c>
      <c r="E36" s="6">
        <v>0.55351473922902494</v>
      </c>
      <c r="F36" s="6">
        <v>4.518518518518519</v>
      </c>
      <c r="G36" s="6">
        <v>7.6126984126984123</v>
      </c>
      <c r="H36" s="6">
        <v>8.2719576719576722</v>
      </c>
      <c r="I36" s="6">
        <v>5.1508465608465608</v>
      </c>
      <c r="J36" s="6">
        <v>5.4166666666666661</v>
      </c>
      <c r="K36" s="6">
        <v>10.044444444444444</v>
      </c>
      <c r="L36" s="6">
        <v>16</v>
      </c>
      <c r="M36" s="6">
        <v>3.4963492063492065</v>
      </c>
      <c r="N36" s="6">
        <v>5.8484656084656077</v>
      </c>
      <c r="O36" s="6">
        <v>8.4158730158730144</v>
      </c>
      <c r="P36" s="6">
        <v>4.4521693121693122</v>
      </c>
      <c r="Q36" s="6">
        <v>2.6542705971277392</v>
      </c>
      <c r="R36" s="10">
        <f t="shared" si="1"/>
        <v>88.648330813806993</v>
      </c>
      <c r="S36" s="10">
        <f t="shared" si="2"/>
        <v>4.956666530026895E-3</v>
      </c>
    </row>
    <row r="37" spans="1:19" x14ac:dyDescent="0.25">
      <c r="A37" s="4" t="s">
        <v>11</v>
      </c>
      <c r="B37" s="6">
        <v>9.3153968253968227</v>
      </c>
      <c r="C37" s="6">
        <v>20.657936507936505</v>
      </c>
      <c r="D37" s="6">
        <v>19.641269841269843</v>
      </c>
      <c r="E37" s="6">
        <v>5.2617063492063494</v>
      </c>
      <c r="F37" s="6">
        <v>40.185714285714283</v>
      </c>
      <c r="G37" s="6">
        <v>70.904761904761898</v>
      </c>
      <c r="H37" s="6">
        <v>79.885714285714272</v>
      </c>
      <c r="I37" s="6">
        <v>45.411904761904765</v>
      </c>
      <c r="J37" s="6">
        <v>44.935714285714283</v>
      </c>
      <c r="K37" s="6">
        <v>103.48571428571428</v>
      </c>
      <c r="L37" s="6">
        <v>238.68571428571428</v>
      </c>
      <c r="M37" s="6">
        <v>16</v>
      </c>
      <c r="N37" s="6">
        <v>55.419047619047618</v>
      </c>
      <c r="O37" s="6">
        <v>87.685714285714283</v>
      </c>
      <c r="P37" s="6">
        <v>37.614285714285714</v>
      </c>
      <c r="Q37" s="6">
        <v>10.304761904761904</v>
      </c>
      <c r="R37" s="10">
        <f t="shared" si="1"/>
        <v>885.39535714285728</v>
      </c>
      <c r="S37" s="10">
        <f t="shared" si="2"/>
        <v>4.9505833807619574E-2</v>
      </c>
    </row>
    <row r="38" spans="1:19" x14ac:dyDescent="0.25">
      <c r="A38" s="4" t="s">
        <v>12</v>
      </c>
      <c r="B38" s="6">
        <v>5.7067460317460306</v>
      </c>
      <c r="C38" s="6">
        <v>14.460052910052909</v>
      </c>
      <c r="D38" s="6">
        <v>4.1868102796674229</v>
      </c>
      <c r="E38" s="6">
        <v>3.4156084656084653</v>
      </c>
      <c r="F38" s="6">
        <v>12.994444444444444</v>
      </c>
      <c r="G38" s="6">
        <v>37.147619047619052</v>
      </c>
      <c r="H38" s="6">
        <v>40.245238095238093</v>
      </c>
      <c r="I38" s="6">
        <v>16.926984126984127</v>
      </c>
      <c r="J38" s="6">
        <v>24.628571428571426</v>
      </c>
      <c r="K38" s="6">
        <v>51.016666666666673</v>
      </c>
      <c r="L38" s="6">
        <v>145.33571428571429</v>
      </c>
      <c r="M38" s="6">
        <v>11.677777777777777</v>
      </c>
      <c r="N38" s="6">
        <v>16</v>
      </c>
      <c r="O38" s="6">
        <v>43.295238095238098</v>
      </c>
      <c r="P38" s="6">
        <v>35.507936507936506</v>
      </c>
      <c r="Q38" s="6">
        <v>7.0471277399848828</v>
      </c>
      <c r="R38" s="10">
        <f t="shared" si="1"/>
        <v>469.59253590325028</v>
      </c>
      <c r="S38" s="10">
        <f t="shared" si="2"/>
        <v>2.6256711029911096E-2</v>
      </c>
    </row>
    <row r="39" spans="1:19" x14ac:dyDescent="0.25">
      <c r="A39" s="4" t="s">
        <v>14</v>
      </c>
      <c r="B39" s="6">
        <v>3.4964285714285714</v>
      </c>
      <c r="C39" s="6">
        <v>5.9362433862433859</v>
      </c>
      <c r="D39" s="6">
        <v>2.4210279667422525</v>
      </c>
      <c r="E39" s="6">
        <v>1.919817649281935</v>
      </c>
      <c r="F39" s="6">
        <v>7.125</v>
      </c>
      <c r="G39" s="6">
        <v>15.349999999999998</v>
      </c>
      <c r="H39" s="6">
        <v>15.927777777777777</v>
      </c>
      <c r="I39" s="6">
        <v>8.5650793650793648</v>
      </c>
      <c r="J39" s="6">
        <v>9.5126984126984127</v>
      </c>
      <c r="K39" s="6">
        <v>20.166666666666668</v>
      </c>
      <c r="L39" s="6">
        <v>53.30238095238095</v>
      </c>
      <c r="M39" s="6">
        <v>6.1527777777777786</v>
      </c>
      <c r="N39" s="6">
        <v>12.321428571428571</v>
      </c>
      <c r="O39" s="6">
        <v>16</v>
      </c>
      <c r="P39" s="6">
        <v>10.834126984126982</v>
      </c>
      <c r="Q39" s="6">
        <v>4.6802494331065763</v>
      </c>
      <c r="R39" s="10">
        <f t="shared" si="1"/>
        <v>193.71170351473924</v>
      </c>
      <c r="S39" s="10">
        <f t="shared" si="2"/>
        <v>1.0831160705131467E-2</v>
      </c>
    </row>
    <row r="40" spans="1:19" x14ac:dyDescent="0.25">
      <c r="A40" s="4" t="s">
        <v>15</v>
      </c>
      <c r="B40" s="6">
        <v>9.5527777777777754</v>
      </c>
      <c r="C40" s="6">
        <v>17.600000000000001</v>
      </c>
      <c r="D40" s="6">
        <v>8.5918367346938762</v>
      </c>
      <c r="E40" s="6">
        <v>5.2013605442176871</v>
      </c>
      <c r="F40" s="6">
        <v>21.685714285714283</v>
      </c>
      <c r="G40" s="6">
        <v>63.876190476190473</v>
      </c>
      <c r="H40" s="6">
        <v>78.857142857142861</v>
      </c>
      <c r="I40" s="6">
        <v>28.432857142857138</v>
      </c>
      <c r="J40" s="6">
        <v>38.516666666666666</v>
      </c>
      <c r="K40" s="6">
        <v>102.57142857142857</v>
      </c>
      <c r="L40" s="6">
        <v>257.97142857142853</v>
      </c>
      <c r="M40" s="6">
        <v>20.721428571428572</v>
      </c>
      <c r="N40" s="6">
        <v>53.44</v>
      </c>
      <c r="O40" s="6">
        <v>91.771428571428572</v>
      </c>
      <c r="P40" s="6">
        <v>16</v>
      </c>
      <c r="Q40" s="6">
        <v>10.49206349206349</v>
      </c>
      <c r="R40" s="10">
        <f t="shared" si="1"/>
        <v>825.28232426303839</v>
      </c>
      <c r="S40" s="10">
        <f t="shared" si="2"/>
        <v>4.6144684699018453E-2</v>
      </c>
    </row>
    <row r="41" spans="1:19" x14ac:dyDescent="0.25">
      <c r="A41" s="4" t="s">
        <v>16</v>
      </c>
      <c r="B41" s="6">
        <v>18.692460317460316</v>
      </c>
      <c r="C41" s="6">
        <v>59.94761904761905</v>
      </c>
      <c r="D41" s="6">
        <v>30.695238095238093</v>
      </c>
      <c r="E41" s="6">
        <v>9.8706349206349202</v>
      </c>
      <c r="F41" s="6">
        <v>75.815873015873024</v>
      </c>
      <c r="G41" s="6">
        <v>153.37142857142857</v>
      </c>
      <c r="H41" s="6">
        <v>199.57142857142858</v>
      </c>
      <c r="I41" s="6">
        <v>102.67857142857142</v>
      </c>
      <c r="J41" s="6">
        <v>132.02777777777777</v>
      </c>
      <c r="K41" s="6">
        <v>287.7714285714286</v>
      </c>
      <c r="L41" s="6">
        <v>555.37142857142862</v>
      </c>
      <c r="M41" s="6">
        <v>53.584920634920636</v>
      </c>
      <c r="N41" s="6">
        <v>148.88253968253969</v>
      </c>
      <c r="O41" s="6">
        <v>236.54920634920634</v>
      </c>
      <c r="P41" s="6">
        <v>90.344444444444449</v>
      </c>
      <c r="Q41" s="6">
        <v>16</v>
      </c>
      <c r="R41" s="10">
        <f t="shared" si="1"/>
        <v>2171.1750000000002</v>
      </c>
      <c r="S41" s="10">
        <f t="shared" si="2"/>
        <v>0.12139868122203824</v>
      </c>
    </row>
    <row r="42" spans="1:19" x14ac:dyDescent="0.25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>
        <f>SUM(R26:R41)</f>
        <v>17884.667099710252</v>
      </c>
      <c r="S42" s="10">
        <f>SUM(S26:S41)</f>
        <v>1</v>
      </c>
    </row>
    <row r="45" spans="1:19" x14ac:dyDescent="0.25">
      <c r="C45" s="29" t="s">
        <v>24</v>
      </c>
      <c r="D45" s="29"/>
      <c r="E45" s="29"/>
      <c r="F45" s="29"/>
      <c r="G45" s="29"/>
      <c r="H45" s="29"/>
      <c r="I45" s="29" t="s">
        <v>26</v>
      </c>
      <c r="J45" s="29"/>
      <c r="K45" s="29"/>
      <c r="L45" s="29"/>
      <c r="M45" s="29"/>
    </row>
    <row r="46" spans="1:19" ht="15.75" thickBot="1" x14ac:dyDescent="0.3">
      <c r="B46" s="16" t="s">
        <v>17</v>
      </c>
      <c r="C46" s="21" t="s">
        <v>19</v>
      </c>
      <c r="D46" s="21" t="s">
        <v>20</v>
      </c>
      <c r="E46" s="21" t="s">
        <v>21</v>
      </c>
      <c r="F46" s="21" t="s">
        <v>22</v>
      </c>
      <c r="G46" s="21" t="s">
        <v>23</v>
      </c>
      <c r="H46" s="21" t="s">
        <v>25</v>
      </c>
      <c r="I46" s="22" t="s">
        <v>20</v>
      </c>
      <c r="J46" s="22" t="s">
        <v>21</v>
      </c>
      <c r="K46" s="22" t="s">
        <v>22</v>
      </c>
      <c r="L46" s="22" t="s">
        <v>23</v>
      </c>
      <c r="M46" s="22" t="s">
        <v>25</v>
      </c>
      <c r="N46" s="20" t="s">
        <v>27</v>
      </c>
      <c r="R46" s="25" t="s">
        <v>33</v>
      </c>
    </row>
    <row r="47" spans="1:19" ht="15.75" thickTop="1" x14ac:dyDescent="0.25">
      <c r="A47" s="4" t="s">
        <v>3</v>
      </c>
      <c r="B47" s="23">
        <v>0.20244794325682977</v>
      </c>
      <c r="C47" s="19">
        <v>2</v>
      </c>
      <c r="D47" s="19">
        <v>2</v>
      </c>
      <c r="E47" s="19">
        <v>2</v>
      </c>
      <c r="F47" s="19">
        <v>0</v>
      </c>
      <c r="G47" s="19">
        <v>3</v>
      </c>
      <c r="H47" s="19">
        <f>2*0.5</f>
        <v>1</v>
      </c>
      <c r="I47" s="18">
        <v>3</v>
      </c>
      <c r="J47" s="18">
        <v>2</v>
      </c>
      <c r="K47" s="18">
        <v>0</v>
      </c>
      <c r="L47" s="18">
        <v>2</v>
      </c>
      <c r="M47" s="18">
        <v>2</v>
      </c>
      <c r="N47" s="17">
        <f>SUM(C47:M47)</f>
        <v>19</v>
      </c>
      <c r="O47" s="30">
        <f>+O46+N47</f>
        <v>19</v>
      </c>
      <c r="P47" s="32" t="s">
        <v>34</v>
      </c>
      <c r="Q47" s="11"/>
      <c r="R47" s="26">
        <f>O47</f>
        <v>19</v>
      </c>
    </row>
    <row r="48" spans="1:19" x14ac:dyDescent="0.25">
      <c r="A48" s="4" t="s">
        <v>2</v>
      </c>
      <c r="B48" s="23">
        <v>0.17833863950604661</v>
      </c>
      <c r="C48" s="19">
        <v>3</v>
      </c>
      <c r="D48" s="19">
        <v>2</v>
      </c>
      <c r="E48" s="19">
        <v>4</v>
      </c>
      <c r="F48" s="19">
        <v>1</v>
      </c>
      <c r="G48" s="19">
        <v>3</v>
      </c>
      <c r="H48" s="19">
        <f t="shared" ref="H48:H59" si="3">2*0.5</f>
        <v>1</v>
      </c>
      <c r="I48" s="18">
        <v>2</v>
      </c>
      <c r="J48" s="18">
        <v>4</v>
      </c>
      <c r="K48" s="18">
        <v>0.5</v>
      </c>
      <c r="L48" s="18">
        <v>2</v>
      </c>
      <c r="M48" s="18">
        <v>2</v>
      </c>
      <c r="N48" s="17">
        <f>SUM(C48:M48)</f>
        <v>24.5</v>
      </c>
      <c r="O48" s="30">
        <f t="shared" ref="O48:O49" si="4">+O47+N48</f>
        <v>43.5</v>
      </c>
      <c r="P48" s="33"/>
      <c r="Q48" s="11"/>
      <c r="R48" s="26">
        <f>R47+N48</f>
        <v>43.5</v>
      </c>
    </row>
    <row r="49" spans="1:18" x14ac:dyDescent="0.25">
      <c r="A49" s="4" t="s">
        <v>16</v>
      </c>
      <c r="B49" s="23">
        <v>0.11151879797334967</v>
      </c>
      <c r="C49" s="19">
        <v>5</v>
      </c>
      <c r="D49" s="19">
        <v>4</v>
      </c>
      <c r="E49" s="19">
        <v>6</v>
      </c>
      <c r="F49" s="19">
        <v>2</v>
      </c>
      <c r="G49" s="19">
        <v>5</v>
      </c>
      <c r="H49" s="19">
        <v>3</v>
      </c>
      <c r="I49" s="18">
        <v>4</v>
      </c>
      <c r="J49" s="18">
        <v>5</v>
      </c>
      <c r="K49" s="18">
        <v>3</v>
      </c>
      <c r="L49" s="18">
        <v>5</v>
      </c>
      <c r="M49" s="18">
        <v>3</v>
      </c>
      <c r="N49" s="17">
        <f>SUM(C49:M49)</f>
        <v>45</v>
      </c>
      <c r="O49" s="30">
        <f t="shared" si="4"/>
        <v>88.5</v>
      </c>
      <c r="P49" s="33"/>
      <c r="Q49" s="11"/>
      <c r="R49" s="26">
        <f t="shared" ref="R49:R50" si="5">R48+N49</f>
        <v>88.5</v>
      </c>
    </row>
    <row r="50" spans="1:18" x14ac:dyDescent="0.25">
      <c r="A50" s="4" t="s">
        <v>0</v>
      </c>
      <c r="B50" s="23">
        <v>0.1018014492776461</v>
      </c>
      <c r="C50" s="19">
        <v>2</v>
      </c>
      <c r="D50" s="19">
        <v>2</v>
      </c>
      <c r="E50" s="19">
        <v>2</v>
      </c>
      <c r="F50" s="19">
        <v>1</v>
      </c>
      <c r="G50" s="19">
        <v>2</v>
      </c>
      <c r="H50" s="19">
        <f t="shared" si="3"/>
        <v>1</v>
      </c>
      <c r="I50" s="18">
        <v>2</v>
      </c>
      <c r="J50" s="18">
        <v>3</v>
      </c>
      <c r="K50" s="18">
        <v>1</v>
      </c>
      <c r="L50" s="18">
        <v>2</v>
      </c>
      <c r="M50" s="18">
        <v>1</v>
      </c>
      <c r="N50" s="24">
        <f t="shared" ref="N50:N62" si="6">SUM(C50:M50)</f>
        <v>19</v>
      </c>
      <c r="O50" s="30">
        <f>+O49+N50</f>
        <v>107.5</v>
      </c>
      <c r="P50" s="33"/>
      <c r="Q50" s="11"/>
      <c r="R50" s="26">
        <f t="shared" si="5"/>
        <v>107.5</v>
      </c>
    </row>
    <row r="51" spans="1:18" ht="15.75" thickBot="1" x14ac:dyDescent="0.3">
      <c r="A51" s="4" t="s">
        <v>1</v>
      </c>
      <c r="B51" s="23">
        <v>8.5760714640054359E-2</v>
      </c>
      <c r="C51" s="19">
        <v>2</v>
      </c>
      <c r="D51" s="19">
        <v>2</v>
      </c>
      <c r="E51" s="19">
        <v>2</v>
      </c>
      <c r="F51" s="19">
        <v>1</v>
      </c>
      <c r="G51" s="19">
        <v>4</v>
      </c>
      <c r="H51" s="19">
        <v>1</v>
      </c>
      <c r="I51" s="18">
        <v>3</v>
      </c>
      <c r="J51" s="18">
        <v>4</v>
      </c>
      <c r="K51" s="18">
        <v>1</v>
      </c>
      <c r="L51" s="18">
        <v>5</v>
      </c>
      <c r="M51" s="18">
        <v>2</v>
      </c>
      <c r="N51" s="17">
        <f>SUM(C51:M51)</f>
        <v>27</v>
      </c>
      <c r="O51" s="31">
        <f>+N51</f>
        <v>27</v>
      </c>
      <c r="P51" s="34"/>
      <c r="Q51" s="11"/>
      <c r="R51" s="26">
        <f>R50+N51</f>
        <v>134.5</v>
      </c>
    </row>
    <row r="52" spans="1:18" ht="15.75" thickTop="1" x14ac:dyDescent="0.25">
      <c r="A52" s="4" t="s">
        <v>11</v>
      </c>
      <c r="B52" s="23">
        <v>5.1866743682377023E-2</v>
      </c>
      <c r="C52" s="19">
        <v>2.5</v>
      </c>
      <c r="D52" s="19">
        <v>4</v>
      </c>
      <c r="E52" s="19">
        <v>3</v>
      </c>
      <c r="F52" s="19">
        <v>1.5</v>
      </c>
      <c r="G52" s="19">
        <v>6</v>
      </c>
      <c r="H52" s="19">
        <v>1</v>
      </c>
      <c r="I52" s="18">
        <v>4</v>
      </c>
      <c r="J52" s="18">
        <v>5</v>
      </c>
      <c r="K52" s="18">
        <v>2</v>
      </c>
      <c r="L52" s="18">
        <v>6</v>
      </c>
      <c r="M52" s="18">
        <v>1</v>
      </c>
      <c r="N52" s="17">
        <f t="shared" si="6"/>
        <v>36</v>
      </c>
      <c r="O52" s="30">
        <f>+N52+O51</f>
        <v>63</v>
      </c>
      <c r="P52" s="35" t="s">
        <v>35</v>
      </c>
      <c r="Q52" s="11"/>
      <c r="R52" s="27">
        <f>R51+N52</f>
        <v>170.5</v>
      </c>
    </row>
    <row r="53" spans="1:18" x14ac:dyDescent="0.25">
      <c r="A53" s="4" t="s">
        <v>15</v>
      </c>
      <c r="B53" s="23">
        <v>4.940238917877169E-2</v>
      </c>
      <c r="C53" s="19">
        <v>2.5</v>
      </c>
      <c r="D53" s="19">
        <v>2</v>
      </c>
      <c r="E53" s="19">
        <v>3</v>
      </c>
      <c r="F53" s="19">
        <v>0</v>
      </c>
      <c r="G53" s="19">
        <v>4</v>
      </c>
      <c r="H53" s="19">
        <f t="shared" si="3"/>
        <v>1</v>
      </c>
      <c r="I53" s="18">
        <v>2</v>
      </c>
      <c r="J53" s="18">
        <v>5</v>
      </c>
      <c r="K53" s="18">
        <v>0</v>
      </c>
      <c r="L53" s="18">
        <v>5</v>
      </c>
      <c r="M53" s="18">
        <v>1</v>
      </c>
      <c r="N53" s="17">
        <f t="shared" si="6"/>
        <v>25.5</v>
      </c>
      <c r="O53" s="30">
        <f t="shared" ref="O53:O54" si="7">+N53+O52</f>
        <v>88.5</v>
      </c>
      <c r="P53" s="36"/>
      <c r="Q53" s="11"/>
      <c r="R53" s="26">
        <f t="shared" ref="R53:R61" si="8">R52+N53</f>
        <v>196</v>
      </c>
    </row>
    <row r="54" spans="1:18" x14ac:dyDescent="0.25">
      <c r="A54" s="4" t="s">
        <v>4</v>
      </c>
      <c r="B54" s="23">
        <v>4.8582820898930297E-2</v>
      </c>
      <c r="C54" s="19">
        <v>2</v>
      </c>
      <c r="D54" s="19">
        <v>3</v>
      </c>
      <c r="E54" s="19">
        <v>3</v>
      </c>
      <c r="F54" s="19">
        <v>0</v>
      </c>
      <c r="G54" s="19">
        <v>6</v>
      </c>
      <c r="H54" s="19">
        <f t="shared" si="3"/>
        <v>1</v>
      </c>
      <c r="I54" s="18">
        <v>3</v>
      </c>
      <c r="J54" s="18">
        <v>4</v>
      </c>
      <c r="K54" s="18">
        <v>0</v>
      </c>
      <c r="L54" s="18">
        <v>6</v>
      </c>
      <c r="M54" s="18">
        <v>1</v>
      </c>
      <c r="N54" s="24">
        <f t="shared" si="6"/>
        <v>29</v>
      </c>
      <c r="O54" s="30">
        <f t="shared" si="7"/>
        <v>117.5</v>
      </c>
      <c r="P54" s="36"/>
      <c r="Q54" s="11"/>
      <c r="R54" s="26">
        <f t="shared" si="8"/>
        <v>225</v>
      </c>
    </row>
    <row r="55" spans="1:18" ht="15.75" thickBot="1" x14ac:dyDescent="0.3">
      <c r="A55" s="4" t="s">
        <v>7</v>
      </c>
      <c r="B55" s="23">
        <v>3.6665931390740904E-2</v>
      </c>
      <c r="C55" s="19">
        <v>3</v>
      </c>
      <c r="D55" s="19">
        <v>2</v>
      </c>
      <c r="E55" s="19">
        <v>4</v>
      </c>
      <c r="F55" s="19">
        <v>0.5</v>
      </c>
      <c r="G55" s="19">
        <v>5</v>
      </c>
      <c r="H55" s="19">
        <v>1.5</v>
      </c>
      <c r="I55" s="18">
        <v>2</v>
      </c>
      <c r="J55" s="18">
        <v>4</v>
      </c>
      <c r="K55" s="18">
        <v>0.5</v>
      </c>
      <c r="L55" s="18">
        <v>4</v>
      </c>
      <c r="M55" s="18">
        <v>0.75</v>
      </c>
      <c r="N55" s="17">
        <f t="shared" si="6"/>
        <v>27.25</v>
      </c>
      <c r="O55" s="31">
        <f>+N55</f>
        <v>27.25</v>
      </c>
      <c r="P55" s="37"/>
      <c r="Q55" s="11"/>
      <c r="R55" s="26">
        <f t="shared" si="8"/>
        <v>252.25</v>
      </c>
    </row>
    <row r="56" spans="1:18" ht="15.75" thickTop="1" x14ac:dyDescent="0.25">
      <c r="A56" s="4" t="s">
        <v>8</v>
      </c>
      <c r="B56" s="23">
        <v>3.0134982597422675E-2</v>
      </c>
      <c r="C56" s="19">
        <v>4</v>
      </c>
      <c r="D56" s="19">
        <v>2</v>
      </c>
      <c r="E56" s="19">
        <v>3</v>
      </c>
      <c r="F56" s="19">
        <v>0.5</v>
      </c>
      <c r="G56" s="19">
        <v>4</v>
      </c>
      <c r="H56" s="19">
        <v>2</v>
      </c>
      <c r="I56" s="18">
        <v>1</v>
      </c>
      <c r="J56" s="18">
        <v>3</v>
      </c>
      <c r="K56" s="18">
        <v>2.5</v>
      </c>
      <c r="L56" s="18">
        <v>3</v>
      </c>
      <c r="M56" s="18">
        <v>1.5</v>
      </c>
      <c r="N56" s="17">
        <f t="shared" si="6"/>
        <v>26.5</v>
      </c>
      <c r="O56" s="30">
        <f>O55+N56</f>
        <v>53.75</v>
      </c>
      <c r="P56" s="38" t="s">
        <v>36</v>
      </c>
      <c r="Q56" s="11"/>
      <c r="R56" s="26">
        <f t="shared" si="8"/>
        <v>278.75</v>
      </c>
    </row>
    <row r="57" spans="1:18" x14ac:dyDescent="0.25">
      <c r="A57" s="4" t="s">
        <v>12</v>
      </c>
      <c r="B57" s="23">
        <v>2.9738864611841824E-2</v>
      </c>
      <c r="C57" s="19">
        <v>2.5</v>
      </c>
      <c r="D57" s="19">
        <v>4.5</v>
      </c>
      <c r="E57" s="19">
        <v>3</v>
      </c>
      <c r="F57" s="19">
        <v>0.5</v>
      </c>
      <c r="G57" s="19">
        <v>5</v>
      </c>
      <c r="H57" s="19">
        <v>1.5</v>
      </c>
      <c r="I57" s="18">
        <v>2</v>
      </c>
      <c r="J57" s="18">
        <v>2</v>
      </c>
      <c r="K57" s="18">
        <v>0.5</v>
      </c>
      <c r="L57" s="18">
        <v>4</v>
      </c>
      <c r="M57" s="18">
        <v>1</v>
      </c>
      <c r="N57" s="17">
        <f t="shared" si="6"/>
        <v>26.5</v>
      </c>
      <c r="O57" s="30">
        <f>O56+N57</f>
        <v>80.25</v>
      </c>
      <c r="P57" s="39"/>
      <c r="Q57" s="11"/>
      <c r="R57" s="26">
        <f t="shared" si="8"/>
        <v>305.25</v>
      </c>
    </row>
    <row r="58" spans="1:18" x14ac:dyDescent="0.25">
      <c r="A58" s="4" t="s">
        <v>5</v>
      </c>
      <c r="B58" s="23">
        <v>2.370902429000319E-2</v>
      </c>
      <c r="C58" s="19">
        <v>3</v>
      </c>
      <c r="D58" s="19">
        <v>1</v>
      </c>
      <c r="E58" s="19">
        <v>2</v>
      </c>
      <c r="F58" s="19">
        <v>0</v>
      </c>
      <c r="G58" s="19">
        <v>2</v>
      </c>
      <c r="H58" s="19">
        <v>2</v>
      </c>
      <c r="I58" s="18">
        <v>0.5</v>
      </c>
      <c r="J58" s="18">
        <v>1.5</v>
      </c>
      <c r="K58" s="18">
        <v>0</v>
      </c>
      <c r="L58" s="18">
        <v>1.5</v>
      </c>
      <c r="M58" s="18">
        <v>1</v>
      </c>
      <c r="N58" s="17">
        <f t="shared" si="6"/>
        <v>14.5</v>
      </c>
      <c r="O58" s="30">
        <f>O57+N58</f>
        <v>94.75</v>
      </c>
      <c r="P58" s="39"/>
      <c r="Q58" s="11"/>
      <c r="R58" s="26">
        <f t="shared" si="8"/>
        <v>319.75</v>
      </c>
    </row>
    <row r="59" spans="1:18" x14ac:dyDescent="0.25">
      <c r="A59" s="4" t="s">
        <v>6</v>
      </c>
      <c r="B59" s="23">
        <v>1.6596007586819572E-2</v>
      </c>
      <c r="C59" s="19">
        <v>2</v>
      </c>
      <c r="D59" s="19">
        <v>1</v>
      </c>
      <c r="E59" s="19">
        <v>3</v>
      </c>
      <c r="F59" s="19">
        <v>1</v>
      </c>
      <c r="G59" s="19">
        <v>0.5</v>
      </c>
      <c r="H59" s="19">
        <f t="shared" si="3"/>
        <v>1</v>
      </c>
      <c r="I59" s="18">
        <v>1.5</v>
      </c>
      <c r="J59" s="18">
        <v>4</v>
      </c>
      <c r="K59" s="18">
        <v>2</v>
      </c>
      <c r="L59" s="18">
        <v>1</v>
      </c>
      <c r="M59" s="18">
        <v>1</v>
      </c>
      <c r="N59" s="17">
        <f t="shared" si="6"/>
        <v>18</v>
      </c>
      <c r="O59" s="30">
        <f>N59</f>
        <v>18</v>
      </c>
      <c r="P59" s="39"/>
      <c r="Q59" s="11"/>
      <c r="R59" s="26">
        <f t="shared" si="8"/>
        <v>337.75</v>
      </c>
    </row>
    <row r="60" spans="1:18" ht="15.75" thickBot="1" x14ac:dyDescent="0.3">
      <c r="A60" s="4" t="s">
        <v>14</v>
      </c>
      <c r="B60" s="23">
        <v>1.5076924285217017E-2</v>
      </c>
      <c r="C60" s="19">
        <v>2</v>
      </c>
      <c r="D60" s="19">
        <v>3</v>
      </c>
      <c r="E60" s="19">
        <v>3</v>
      </c>
      <c r="F60" s="19">
        <v>1</v>
      </c>
      <c r="G60" s="19">
        <v>5</v>
      </c>
      <c r="H60" s="19">
        <v>1</v>
      </c>
      <c r="I60" s="18">
        <v>4</v>
      </c>
      <c r="J60" s="18">
        <v>3</v>
      </c>
      <c r="K60" s="18">
        <v>1</v>
      </c>
      <c r="L60" s="18">
        <v>6</v>
      </c>
      <c r="M60" s="18">
        <v>1</v>
      </c>
      <c r="N60" s="17">
        <f t="shared" si="6"/>
        <v>30</v>
      </c>
      <c r="O60" s="31">
        <f>N60+O59</f>
        <v>48</v>
      </c>
      <c r="P60" s="40"/>
      <c r="Q60" s="11"/>
      <c r="R60" s="26">
        <f t="shared" si="8"/>
        <v>367.75</v>
      </c>
    </row>
    <row r="61" spans="1:18" ht="15.75" thickTop="1" x14ac:dyDescent="0.25">
      <c r="A61" s="4" t="s">
        <v>9</v>
      </c>
      <c r="B61" s="23">
        <v>1.2029763988421739E-2</v>
      </c>
      <c r="C61" s="19">
        <v>2</v>
      </c>
      <c r="D61" s="19">
        <v>3</v>
      </c>
      <c r="E61" s="19">
        <v>3</v>
      </c>
      <c r="F61" s="19">
        <v>1</v>
      </c>
      <c r="G61" s="19">
        <v>4</v>
      </c>
      <c r="H61" s="19">
        <v>1</v>
      </c>
      <c r="I61" s="18">
        <v>3</v>
      </c>
      <c r="J61" s="18">
        <v>4</v>
      </c>
      <c r="K61" s="18">
        <v>1</v>
      </c>
      <c r="L61" s="18">
        <v>4</v>
      </c>
      <c r="M61" s="18">
        <v>1</v>
      </c>
      <c r="N61" s="17">
        <f t="shared" si="6"/>
        <v>27</v>
      </c>
      <c r="O61" s="30">
        <f t="shared" ref="O61" si="9">N61+O60</f>
        <v>75</v>
      </c>
      <c r="P61" s="35" t="s">
        <v>37</v>
      </c>
      <c r="Q61" s="11"/>
      <c r="R61" s="26">
        <f t="shared" si="8"/>
        <v>394.75</v>
      </c>
    </row>
    <row r="62" spans="1:18" ht="15.75" thickBot="1" x14ac:dyDescent="0.3">
      <c r="A62" s="4" t="s">
        <v>10</v>
      </c>
      <c r="B62" s="23">
        <v>6.3290028355276213E-3</v>
      </c>
      <c r="C62" s="19">
        <v>2</v>
      </c>
      <c r="D62" s="19">
        <v>4</v>
      </c>
      <c r="E62" s="19">
        <v>3</v>
      </c>
      <c r="F62" s="19">
        <v>2</v>
      </c>
      <c r="G62" s="19">
        <v>5</v>
      </c>
      <c r="H62" s="19">
        <v>2</v>
      </c>
      <c r="I62" s="18">
        <v>4</v>
      </c>
      <c r="J62" s="18">
        <v>4</v>
      </c>
      <c r="K62" s="18">
        <v>2</v>
      </c>
      <c r="L62" s="18">
        <v>5</v>
      </c>
      <c r="M62" s="18">
        <v>2</v>
      </c>
      <c r="N62" s="17">
        <f t="shared" si="6"/>
        <v>35</v>
      </c>
      <c r="O62" s="30">
        <f>N62+O61</f>
        <v>110</v>
      </c>
      <c r="P62" s="37"/>
      <c r="Q62" s="11"/>
      <c r="R62" s="26">
        <f>R61+N62</f>
        <v>429.75</v>
      </c>
    </row>
    <row r="63" spans="1:18" ht="15.75" thickTop="1" x14ac:dyDescent="0.2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28</v>
      </c>
      <c r="N63" s="13">
        <f>SUM(N47:N62)</f>
        <v>429.75</v>
      </c>
      <c r="O63" s="13"/>
      <c r="P63" s="13"/>
      <c r="Q63" s="13"/>
      <c r="R63" s="10"/>
    </row>
    <row r="64" spans="1:18" x14ac:dyDescent="0.25">
      <c r="A64" s="14"/>
      <c r="M64" t="s">
        <v>29</v>
      </c>
      <c r="N64" s="15">
        <f>K66*K67*K68</f>
        <v>140</v>
      </c>
      <c r="R64" s="10"/>
    </row>
    <row r="66" spans="10:11" x14ac:dyDescent="0.25">
      <c r="J66" t="s">
        <v>30</v>
      </c>
      <c r="K66" s="1">
        <v>4</v>
      </c>
    </row>
    <row r="67" spans="10:11" x14ac:dyDescent="0.25">
      <c r="J67" t="s">
        <v>31</v>
      </c>
      <c r="K67" s="1">
        <v>5</v>
      </c>
    </row>
    <row r="68" spans="10:11" x14ac:dyDescent="0.25">
      <c r="J68" t="s">
        <v>32</v>
      </c>
      <c r="K68" s="1">
        <v>7</v>
      </c>
    </row>
  </sheetData>
  <sortState ref="A46:B61">
    <sortCondition descending="1" ref="B46:B61"/>
  </sortState>
  <mergeCells count="7">
    <mergeCell ref="F1:L1"/>
    <mergeCell ref="I45:M45"/>
    <mergeCell ref="C45:H45"/>
    <mergeCell ref="P47:P51"/>
    <mergeCell ref="P52:P55"/>
    <mergeCell ref="P56:P60"/>
    <mergeCell ref="P61:P62"/>
  </mergeCells>
  <pageMargins left="0.7" right="0.7" top="0.75" bottom="0.75" header="0.3" footer="0.3"/>
  <pageSetup paperSize="9" orientation="portrait" horizontalDpi="1200" verticalDpi="1200" r:id="rId1"/>
  <ignoredErrors>
    <ignoredError sqref="N4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DECO</cp:lastModifiedBy>
  <cp:lastPrinted>2011-05-07T20:03:33Z</cp:lastPrinted>
  <dcterms:created xsi:type="dcterms:W3CDTF">2011-04-14T23:23:13Z</dcterms:created>
  <dcterms:modified xsi:type="dcterms:W3CDTF">2011-05-07T20:09:00Z</dcterms:modified>
</cp:coreProperties>
</file>