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4"/>
  <workbookPr filterPrivacy="1" codeName="ThisWorkbook"/>
  <xr:revisionPtr revIDLastSave="0" documentId="13_ncr:1_{4FFE34A2-C3E4-7449-B2C6-907E4EE8F88E}" xr6:coauthVersionLast="47" xr6:coauthVersionMax="47" xr10:uidLastSave="{00000000-0000-0000-0000-000000000000}"/>
  <bookViews>
    <workbookView xWindow="0" yWindow="500" windowWidth="25760" windowHeight="15800" activeTab="3" xr2:uid="{00000000-000D-0000-FFFF-FFFF00000000}"/>
  </bookViews>
  <sheets>
    <sheet name="Stakeholder Master List" sheetId="1" r:id="rId1"/>
    <sheet name="PIR Register" sheetId="2" r:id="rId2"/>
    <sheet name="Collection Plan" sheetId="3" r:id="rId3"/>
    <sheet name="Sample Collection Plan" sheetId="9" r:id="rId4"/>
    <sheet name="GIR Master List" sheetId="5" r:id="rId5"/>
    <sheet name="Stakeholder List" sheetId="6" r:id="rId6"/>
    <sheet name="DataFormat" sheetId="10" r:id="rId7"/>
  </sheets>
  <definedNames>
    <definedName name="_xlnm._FilterDatabase" localSheetId="1" hidden="1">'PIR Register'!$B$5:$B$345</definedName>
    <definedName name="one">'PIR Register'!$F$6:$I$65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6" i="2" l="1"/>
  <c r="G9" i="2" s="1"/>
  <c r="C9" i="1"/>
  <c r="C22" i="1"/>
  <c r="C23" i="1"/>
  <c r="C24" i="1"/>
  <c r="C25" i="1"/>
  <c r="C26" i="1"/>
  <c r="C27" i="1"/>
  <c r="C28" i="1"/>
  <c r="E156" i="2"/>
  <c r="G165" i="2" s="1"/>
  <c r="E146" i="2"/>
  <c r="G148" i="2" s="1"/>
  <c r="E136" i="2"/>
  <c r="G140" i="2" s="1"/>
  <c r="E126" i="2"/>
  <c r="G132" i="2" s="1"/>
  <c r="E116" i="2"/>
  <c r="G124" i="2" s="1"/>
  <c r="E106" i="2"/>
  <c r="G108" i="2" s="1"/>
  <c r="E96" i="2"/>
  <c r="G100" i="2" s="1"/>
  <c r="E86" i="2"/>
  <c r="G90" i="2" s="1"/>
  <c r="E76" i="2"/>
  <c r="G82" i="2" s="1"/>
  <c r="E66" i="2"/>
  <c r="G74" i="2" s="1"/>
  <c r="E56" i="2"/>
  <c r="G58" i="2" s="1"/>
  <c r="E46" i="2"/>
  <c r="G50" i="2" s="1"/>
  <c r="E36" i="2"/>
  <c r="G42" i="2" s="1"/>
  <c r="E26" i="2"/>
  <c r="G34" i="2" s="1"/>
  <c r="E16" i="2"/>
  <c r="G22" i="2" s="1"/>
  <c r="E996" i="2"/>
  <c r="E986" i="2"/>
  <c r="B986" i="2" s="1"/>
  <c r="B987" i="2" s="1"/>
  <c r="B988" i="2" s="1"/>
  <c r="B989" i="2" s="1"/>
  <c r="B990" i="2" s="1"/>
  <c r="B991" i="2" s="1"/>
  <c r="B992" i="2" s="1"/>
  <c r="B993" i="2" s="1"/>
  <c r="B994" i="2" s="1"/>
  <c r="B995" i="2" s="1"/>
  <c r="E976" i="2"/>
  <c r="E966" i="2"/>
  <c r="E956" i="2"/>
  <c r="E946" i="2"/>
  <c r="E936" i="2"/>
  <c r="E926" i="2"/>
  <c r="E916" i="2"/>
  <c r="E906" i="2"/>
  <c r="E896" i="2"/>
  <c r="E886" i="2"/>
  <c r="E876" i="2"/>
  <c r="E866" i="2"/>
  <c r="E856" i="2"/>
  <c r="E846" i="2"/>
  <c r="E836" i="2"/>
  <c r="E826" i="2"/>
  <c r="E816" i="2"/>
  <c r="E806" i="2"/>
  <c r="E796" i="2"/>
  <c r="E786" i="2"/>
  <c r="E776" i="2"/>
  <c r="E766" i="2"/>
  <c r="E756" i="2"/>
  <c r="E746" i="2"/>
  <c r="E736" i="2"/>
  <c r="E726" i="2"/>
  <c r="E716" i="2"/>
  <c r="E706" i="2"/>
  <c r="E696" i="2"/>
  <c r="E686" i="2"/>
  <c r="E676" i="2"/>
  <c r="E666" i="2"/>
  <c r="B666" i="2" s="1"/>
  <c r="B667" i="2" s="1"/>
  <c r="B668" i="2" s="1"/>
  <c r="B669" i="2" s="1"/>
  <c r="B670" i="2" s="1"/>
  <c r="B671" i="2" s="1"/>
  <c r="B672" i="2" s="1"/>
  <c r="B673" i="2" s="1"/>
  <c r="B674" i="2" s="1"/>
  <c r="B675" i="2" s="1"/>
  <c r="E656" i="2"/>
  <c r="E646" i="2"/>
  <c r="E636" i="2"/>
  <c r="E626" i="2"/>
  <c r="E616" i="2"/>
  <c r="E606" i="2"/>
  <c r="E596" i="2"/>
  <c r="E586" i="2"/>
  <c r="E576" i="2"/>
  <c r="E566" i="2"/>
  <c r="E556" i="2"/>
  <c r="E546" i="2"/>
  <c r="E536" i="2"/>
  <c r="E526" i="2"/>
  <c r="E516" i="2"/>
  <c r="E506" i="2"/>
  <c r="E496" i="2"/>
  <c r="E486" i="2"/>
  <c r="E476" i="2"/>
  <c r="E466" i="2"/>
  <c r="E456" i="2"/>
  <c r="E446" i="2"/>
  <c r="E436" i="2"/>
  <c r="E426" i="2"/>
  <c r="G430" i="2" s="1"/>
  <c r="E416" i="2"/>
  <c r="G422" i="2" s="1"/>
  <c r="E406" i="2"/>
  <c r="E396" i="2"/>
  <c r="E386" i="2"/>
  <c r="E376" i="2"/>
  <c r="E366" i="2"/>
  <c r="G366" i="2" s="1"/>
  <c r="E356" i="2"/>
  <c r="G358" i="2" s="1"/>
  <c r="E346" i="2"/>
  <c r="B346" i="2" s="1"/>
  <c r="B347" i="2" s="1"/>
  <c r="B348" i="2" s="1"/>
  <c r="B349" i="2" s="1"/>
  <c r="B350" i="2" s="1"/>
  <c r="B351" i="2" s="1"/>
  <c r="B352" i="2" s="1"/>
  <c r="B353" i="2" s="1"/>
  <c r="B354" i="2" s="1"/>
  <c r="B355" i="2" s="1"/>
  <c r="E336" i="2"/>
  <c r="G342" i="2" s="1"/>
  <c r="E326" i="2"/>
  <c r="G334" i="2" s="1"/>
  <c r="E316" i="2"/>
  <c r="F324" i="2" s="1"/>
  <c r="E306" i="2"/>
  <c r="B306" i="2" s="1"/>
  <c r="B307" i="2" s="1"/>
  <c r="B308" i="2" s="1"/>
  <c r="B309" i="2" s="1"/>
  <c r="B310" i="2" s="1"/>
  <c r="B311" i="2" s="1"/>
  <c r="B312" i="2" s="1"/>
  <c r="B313" i="2" s="1"/>
  <c r="B314" i="2" s="1"/>
  <c r="B315" i="2" s="1"/>
  <c r="E296" i="2"/>
  <c r="F303" i="2" s="1"/>
  <c r="E286" i="2"/>
  <c r="F288" i="2" s="1"/>
  <c r="E276" i="2"/>
  <c r="F282" i="2" s="1"/>
  <c r="E266" i="2"/>
  <c r="F275" i="2" s="1"/>
  <c r="E256" i="2"/>
  <c r="F261" i="2" s="1"/>
  <c r="E246" i="2"/>
  <c r="F254" i="2" s="1"/>
  <c r="E236" i="2"/>
  <c r="F240" i="2" s="1"/>
  <c r="E226" i="2"/>
  <c r="F233" i="2" s="1"/>
  <c r="E216" i="2"/>
  <c r="F219" i="2" s="1"/>
  <c r="E206" i="2"/>
  <c r="F213" i="2" s="1"/>
  <c r="E196" i="2"/>
  <c r="F200" i="2" s="1"/>
  <c r="E186" i="2"/>
  <c r="F194" i="2" s="1"/>
  <c r="E176" i="2"/>
  <c r="F180" i="2" s="1"/>
  <c r="E166" i="2"/>
  <c r="F173" i="2" s="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1" i="1"/>
  <c r="C20" i="1"/>
  <c r="C19" i="1"/>
  <c r="C18" i="1"/>
  <c r="C17" i="1"/>
  <c r="C16" i="1"/>
  <c r="C15" i="1"/>
  <c r="C14" i="1"/>
  <c r="C13" i="1"/>
  <c r="C12" i="1"/>
  <c r="C11" i="1"/>
  <c r="C10" i="1"/>
  <c r="C8" i="1"/>
  <c r="C7" i="1"/>
  <c r="B866" i="2"/>
  <c r="B867" i="2" s="1"/>
  <c r="B868" i="2" s="1"/>
  <c r="B869" i="2" s="1"/>
  <c r="B870" i="2" s="1"/>
  <c r="B871" i="2" s="1"/>
  <c r="B872" i="2" s="1"/>
  <c r="B873" i="2" s="1"/>
  <c r="B874" i="2" s="1"/>
  <c r="B875" i="2" s="1"/>
  <c r="I1005" i="2" a="1"/>
  <c r="I1005" i="2" s="1"/>
  <c r="I1004" i="2" a="1"/>
  <c r="I1004" i="2" s="1"/>
  <c r="I1003" i="2" a="1"/>
  <c r="I1003" i="2" s="1"/>
  <c r="I1002" i="2" a="1"/>
  <c r="I1002" i="2" s="1"/>
  <c r="I1001" i="2" a="1"/>
  <c r="I1001" i="2" s="1"/>
  <c r="I1000" i="2" a="1"/>
  <c r="I1000" i="2" s="1"/>
  <c r="I999" i="2" a="1"/>
  <c r="I999" i="2" s="1"/>
  <c r="I998" i="2" a="1"/>
  <c r="I998" i="2" s="1"/>
  <c r="I997" i="2" a="1"/>
  <c r="I997" i="2" s="1"/>
  <c r="I996" i="2" a="1"/>
  <c r="I996" i="2" s="1"/>
  <c r="I995" i="2" a="1"/>
  <c r="I995" i="2" s="1"/>
  <c r="I994" i="2" a="1"/>
  <c r="I994" i="2" s="1"/>
  <c r="I993" i="2" a="1"/>
  <c r="I993" i="2" s="1"/>
  <c r="I992" i="2" a="1"/>
  <c r="I992" i="2" s="1"/>
  <c r="I991" i="2" a="1"/>
  <c r="I991" i="2" s="1"/>
  <c r="I990" i="2" a="1"/>
  <c r="I990" i="2" s="1"/>
  <c r="I989" i="2" a="1"/>
  <c r="I989" i="2" s="1"/>
  <c r="I988" i="2" a="1"/>
  <c r="I988" i="2" s="1"/>
  <c r="I987" i="2" a="1"/>
  <c r="I987" i="2" s="1"/>
  <c r="I986" i="2" a="1"/>
  <c r="I986" i="2" s="1"/>
  <c r="I985" i="2" a="1"/>
  <c r="I985" i="2" s="1"/>
  <c r="I984" i="2" a="1"/>
  <c r="I984" i="2" s="1"/>
  <c r="I983" i="2" a="1"/>
  <c r="I983" i="2" s="1"/>
  <c r="I982" i="2" a="1"/>
  <c r="I982" i="2" s="1"/>
  <c r="I981" i="2" a="1"/>
  <c r="I981" i="2" s="1"/>
  <c r="I980" i="2" a="1"/>
  <c r="I980" i="2" s="1"/>
  <c r="I979" i="2" a="1"/>
  <c r="I979" i="2" s="1"/>
  <c r="I978" i="2" a="1"/>
  <c r="I978" i="2" s="1"/>
  <c r="I977" i="2" a="1"/>
  <c r="I977" i="2" s="1"/>
  <c r="I976" i="2" a="1"/>
  <c r="I976" i="2" s="1"/>
  <c r="B976" i="2"/>
  <c r="B977" i="2" s="1"/>
  <c r="B978" i="2" s="1"/>
  <c r="B979" i="2" s="1"/>
  <c r="B980" i="2" s="1"/>
  <c r="B981" i="2" s="1"/>
  <c r="B982" i="2" s="1"/>
  <c r="B983" i="2" s="1"/>
  <c r="B984" i="2" s="1"/>
  <c r="B985" i="2" s="1"/>
  <c r="I975" i="2" a="1"/>
  <c r="I975" i="2" s="1"/>
  <c r="I974" i="2" a="1"/>
  <c r="I974" i="2" s="1"/>
  <c r="I973" i="2" a="1"/>
  <c r="I973" i="2" s="1"/>
  <c r="I972" i="2" a="1"/>
  <c r="I972" i="2" s="1"/>
  <c r="I971" i="2" a="1"/>
  <c r="I971" i="2" s="1"/>
  <c r="I970" i="2" a="1"/>
  <c r="I970" i="2" s="1"/>
  <c r="I969" i="2" a="1"/>
  <c r="I969" i="2" s="1"/>
  <c r="I968" i="2" a="1"/>
  <c r="I968" i="2" s="1"/>
  <c r="I967" i="2" a="1"/>
  <c r="I967" i="2" s="1"/>
  <c r="I966" i="2" a="1"/>
  <c r="I966" i="2" s="1"/>
  <c r="B966" i="2"/>
  <c r="B967" i="2" s="1"/>
  <c r="B968" i="2" s="1"/>
  <c r="B969" i="2" s="1"/>
  <c r="B970" i="2" s="1"/>
  <c r="B971" i="2" s="1"/>
  <c r="B972" i="2" s="1"/>
  <c r="B973" i="2" s="1"/>
  <c r="B974" i="2" s="1"/>
  <c r="B975" i="2" s="1"/>
  <c r="I965" i="2" a="1"/>
  <c r="I965" i="2" s="1"/>
  <c r="I964" i="2" a="1"/>
  <c r="I964" i="2" s="1"/>
  <c r="I963" i="2" a="1"/>
  <c r="I963" i="2" s="1"/>
  <c r="I962" i="2" a="1"/>
  <c r="I962" i="2" s="1"/>
  <c r="I961" i="2" a="1"/>
  <c r="I961" i="2" s="1"/>
  <c r="I960" i="2" a="1"/>
  <c r="I960" i="2" s="1"/>
  <c r="I959" i="2" a="1"/>
  <c r="I959" i="2" s="1"/>
  <c r="I958" i="2" a="1"/>
  <c r="I958" i="2" s="1"/>
  <c r="I957" i="2" a="1"/>
  <c r="I957" i="2" s="1"/>
  <c r="I956" i="2" a="1"/>
  <c r="I956" i="2" s="1"/>
  <c r="I955" i="2" a="1"/>
  <c r="I955" i="2" s="1"/>
  <c r="I954" i="2" a="1"/>
  <c r="I954" i="2" s="1"/>
  <c r="I953" i="2" a="1"/>
  <c r="I953" i="2" s="1"/>
  <c r="I952" i="2" a="1"/>
  <c r="I952" i="2" s="1"/>
  <c r="I951" i="2" a="1"/>
  <c r="I951" i="2" s="1"/>
  <c r="I950" i="2" a="1"/>
  <c r="I950" i="2" s="1"/>
  <c r="I949" i="2" a="1"/>
  <c r="I949" i="2" s="1"/>
  <c r="I948" i="2" a="1"/>
  <c r="I948" i="2" s="1"/>
  <c r="I947" i="2" a="1"/>
  <c r="I947" i="2" s="1"/>
  <c r="I946" i="2" a="1"/>
  <c r="I946" i="2" s="1"/>
  <c r="I945" i="2" a="1"/>
  <c r="I945" i="2" s="1"/>
  <c r="I944" i="2" a="1"/>
  <c r="I944" i="2" s="1"/>
  <c r="I943" i="2" a="1"/>
  <c r="I943" i="2" s="1"/>
  <c r="I942" i="2" a="1"/>
  <c r="I942" i="2" s="1"/>
  <c r="I941" i="2" a="1"/>
  <c r="I941" i="2" s="1"/>
  <c r="I940" i="2" a="1"/>
  <c r="I940" i="2" s="1"/>
  <c r="I939" i="2" a="1"/>
  <c r="I939" i="2" s="1"/>
  <c r="I938" i="2" a="1"/>
  <c r="I938" i="2" s="1"/>
  <c r="I937" i="2" a="1"/>
  <c r="I937" i="2" s="1"/>
  <c r="I936" i="2" a="1"/>
  <c r="I936" i="2" s="1"/>
  <c r="I935" i="2" a="1"/>
  <c r="I935" i="2" s="1"/>
  <c r="I934" i="2" a="1"/>
  <c r="I934" i="2" s="1"/>
  <c r="I933" i="2" a="1"/>
  <c r="I933" i="2" s="1"/>
  <c r="I932" i="2" a="1"/>
  <c r="I932" i="2" s="1"/>
  <c r="I931" i="2" a="1"/>
  <c r="I931" i="2" s="1"/>
  <c r="I930" i="2" a="1"/>
  <c r="I930" i="2" s="1"/>
  <c r="I929" i="2" a="1"/>
  <c r="I929" i="2" s="1"/>
  <c r="I928" i="2" a="1"/>
  <c r="I928" i="2" s="1"/>
  <c r="I927" i="2" a="1"/>
  <c r="I927" i="2" s="1"/>
  <c r="I926" i="2" a="1"/>
  <c r="I926" i="2" s="1"/>
  <c r="I925" i="2" a="1"/>
  <c r="I925" i="2" s="1"/>
  <c r="I924" i="2" a="1"/>
  <c r="I924" i="2" s="1"/>
  <c r="I923" i="2" a="1"/>
  <c r="I923" i="2" s="1"/>
  <c r="I922" i="2" a="1"/>
  <c r="I922" i="2" s="1"/>
  <c r="I921" i="2" a="1"/>
  <c r="I921" i="2" s="1"/>
  <c r="I920" i="2" a="1"/>
  <c r="I920" i="2" s="1"/>
  <c r="I919" i="2" a="1"/>
  <c r="I919" i="2" s="1"/>
  <c r="I918" i="2" a="1"/>
  <c r="I918" i="2" s="1"/>
  <c r="I917" i="2" a="1"/>
  <c r="I917" i="2" s="1"/>
  <c r="I916" i="2" a="1"/>
  <c r="I916" i="2" s="1"/>
  <c r="B916" i="2"/>
  <c r="B917" i="2" s="1"/>
  <c r="B918" i="2" s="1"/>
  <c r="B919" i="2" s="1"/>
  <c r="B920" i="2" s="1"/>
  <c r="B921" i="2" s="1"/>
  <c r="B922" i="2" s="1"/>
  <c r="B923" i="2" s="1"/>
  <c r="B924" i="2" s="1"/>
  <c r="B925" i="2" s="1"/>
  <c r="I915" i="2" a="1"/>
  <c r="I915" i="2" s="1"/>
  <c r="I914" i="2" a="1"/>
  <c r="I914" i="2" s="1"/>
  <c r="I913" i="2" a="1"/>
  <c r="I913" i="2" s="1"/>
  <c r="I912" i="2" a="1"/>
  <c r="I912" i="2" s="1"/>
  <c r="I911" i="2" a="1"/>
  <c r="I911" i="2" s="1"/>
  <c r="I910" i="2" a="1"/>
  <c r="I910" i="2" s="1"/>
  <c r="I909" i="2" a="1"/>
  <c r="I909" i="2" s="1"/>
  <c r="I908" i="2" a="1"/>
  <c r="I908" i="2" s="1"/>
  <c r="I907" i="2" a="1"/>
  <c r="I907" i="2" s="1"/>
  <c r="I906" i="2" a="1"/>
  <c r="I906" i="2" s="1"/>
  <c r="I905" i="2" a="1"/>
  <c r="I905" i="2" s="1"/>
  <c r="I904" i="2" a="1"/>
  <c r="I904" i="2" s="1"/>
  <c r="I903" i="2" a="1"/>
  <c r="I903" i="2" s="1"/>
  <c r="I902" i="2" a="1"/>
  <c r="I902" i="2" s="1"/>
  <c r="I901" i="2" a="1"/>
  <c r="I901" i="2" s="1"/>
  <c r="I900" i="2" a="1"/>
  <c r="I900" i="2" s="1"/>
  <c r="I899" i="2" a="1"/>
  <c r="I899" i="2" s="1"/>
  <c r="I898" i="2" a="1"/>
  <c r="I898" i="2" s="1"/>
  <c r="I897" i="2" a="1"/>
  <c r="I897" i="2" s="1"/>
  <c r="I896" i="2" a="1"/>
  <c r="I896" i="2" s="1"/>
  <c r="B896" i="2"/>
  <c r="B897" i="2" s="1"/>
  <c r="B898" i="2" s="1"/>
  <c r="B899" i="2" s="1"/>
  <c r="B900" i="2" s="1"/>
  <c r="B901" i="2" s="1"/>
  <c r="B902" i="2" s="1"/>
  <c r="B903" i="2" s="1"/>
  <c r="B904" i="2" s="1"/>
  <c r="B905" i="2" s="1"/>
  <c r="I895" i="2" a="1"/>
  <c r="I895" i="2" s="1"/>
  <c r="I894" i="2" a="1"/>
  <c r="I894" i="2" s="1"/>
  <c r="I893" i="2" a="1"/>
  <c r="I893" i="2" s="1"/>
  <c r="I892" i="2" a="1"/>
  <c r="I892" i="2" s="1"/>
  <c r="I891" i="2" a="1"/>
  <c r="I891" i="2" s="1"/>
  <c r="I890" i="2" a="1"/>
  <c r="I890" i="2" s="1"/>
  <c r="I889" i="2" a="1"/>
  <c r="I889" i="2" s="1"/>
  <c r="I888" i="2" a="1"/>
  <c r="I888" i="2" s="1"/>
  <c r="I887" i="2" a="1"/>
  <c r="I887" i="2" s="1"/>
  <c r="I886" i="2" a="1"/>
  <c r="I886" i="2" s="1"/>
  <c r="B886" i="2"/>
  <c r="B887" i="2" s="1"/>
  <c r="B888" i="2" s="1"/>
  <c r="B889" i="2" s="1"/>
  <c r="B890" i="2" s="1"/>
  <c r="B891" i="2" s="1"/>
  <c r="B892" i="2" s="1"/>
  <c r="B893" i="2" s="1"/>
  <c r="B894" i="2" s="1"/>
  <c r="B895" i="2" s="1"/>
  <c r="I885" i="2" a="1"/>
  <c r="I885" i="2" s="1"/>
  <c r="I884" i="2" a="1"/>
  <c r="I884" i="2" s="1"/>
  <c r="I883" i="2" a="1"/>
  <c r="I883" i="2" s="1"/>
  <c r="I882" i="2" a="1"/>
  <c r="I882" i="2" s="1"/>
  <c r="I881" i="2" a="1"/>
  <c r="I881" i="2" s="1"/>
  <c r="I880" i="2" a="1"/>
  <c r="I880" i="2" s="1"/>
  <c r="I879" i="2" a="1"/>
  <c r="I879" i="2" s="1"/>
  <c r="I878" i="2" a="1"/>
  <c r="I878" i="2" s="1"/>
  <c r="I877" i="2" a="1"/>
  <c r="I877" i="2" s="1"/>
  <c r="I876" i="2" a="1"/>
  <c r="I876" i="2" s="1"/>
  <c r="I875" i="2" a="1"/>
  <c r="I875" i="2" s="1"/>
  <c r="I874" i="2" a="1"/>
  <c r="I874" i="2" s="1"/>
  <c r="I873" i="2" a="1"/>
  <c r="I873" i="2" s="1"/>
  <c r="I872" i="2" a="1"/>
  <c r="I872" i="2" s="1"/>
  <c r="I871" i="2" a="1"/>
  <c r="I871" i="2" s="1"/>
  <c r="I870" i="2" a="1"/>
  <c r="I870" i="2" s="1"/>
  <c r="I869" i="2" a="1"/>
  <c r="I869" i="2" s="1"/>
  <c r="I868" i="2" a="1"/>
  <c r="I868" i="2" s="1"/>
  <c r="I867" i="2" a="1"/>
  <c r="I867" i="2" s="1"/>
  <c r="I866" i="2" a="1"/>
  <c r="I866" i="2" s="1"/>
  <c r="I865" i="2" a="1"/>
  <c r="I865" i="2" s="1"/>
  <c r="I864" i="2" a="1"/>
  <c r="I864" i="2" s="1"/>
  <c r="I863" i="2" a="1"/>
  <c r="I863" i="2" s="1"/>
  <c r="I862" i="2" a="1"/>
  <c r="I862" i="2" s="1"/>
  <c r="I861" i="2" a="1"/>
  <c r="I861" i="2" s="1"/>
  <c r="I860" i="2" a="1"/>
  <c r="I860" i="2" s="1"/>
  <c r="I859" i="2" a="1"/>
  <c r="I859" i="2" s="1"/>
  <c r="I858" i="2" a="1"/>
  <c r="I858" i="2" s="1"/>
  <c r="I857" i="2" a="1"/>
  <c r="I857" i="2" s="1"/>
  <c r="I856" i="2" a="1"/>
  <c r="I856" i="2" s="1"/>
  <c r="I855" i="2" a="1"/>
  <c r="I855" i="2" s="1"/>
  <c r="I854" i="2" a="1"/>
  <c r="I854" i="2" s="1"/>
  <c r="I853" i="2" a="1"/>
  <c r="I853" i="2" s="1"/>
  <c r="I852" i="2" a="1"/>
  <c r="I852" i="2" s="1"/>
  <c r="I851" i="2" a="1"/>
  <c r="I851" i="2" s="1"/>
  <c r="I850" i="2" a="1"/>
  <c r="I850" i="2" s="1"/>
  <c r="I849" i="2" a="1"/>
  <c r="I849" i="2" s="1"/>
  <c r="I848" i="2" a="1"/>
  <c r="I848" i="2" s="1"/>
  <c r="I847" i="2" a="1"/>
  <c r="I847" i="2" s="1"/>
  <c r="I846" i="2" a="1"/>
  <c r="I846" i="2" s="1"/>
  <c r="I845" i="2" a="1"/>
  <c r="I845" i="2" s="1"/>
  <c r="I844" i="2" a="1"/>
  <c r="I844" i="2" s="1"/>
  <c r="I843" i="2" a="1"/>
  <c r="I843" i="2" s="1"/>
  <c r="I842" i="2" a="1"/>
  <c r="I842" i="2" s="1"/>
  <c r="I841" i="2" a="1"/>
  <c r="I841" i="2" s="1"/>
  <c r="I840" i="2" a="1"/>
  <c r="I840" i="2" s="1"/>
  <c r="I839" i="2" a="1"/>
  <c r="I839" i="2" s="1"/>
  <c r="I838" i="2" a="1"/>
  <c r="I838" i="2" s="1"/>
  <c r="I837" i="2" a="1"/>
  <c r="I837" i="2" s="1"/>
  <c r="I836" i="2" a="1"/>
  <c r="I836" i="2" s="1"/>
  <c r="B836" i="2"/>
  <c r="B837" i="2" s="1"/>
  <c r="B838" i="2" s="1"/>
  <c r="B839" i="2" s="1"/>
  <c r="B840" i="2" s="1"/>
  <c r="B841" i="2" s="1"/>
  <c r="B842" i="2" s="1"/>
  <c r="B843" i="2" s="1"/>
  <c r="B844" i="2" s="1"/>
  <c r="B845" i="2" s="1"/>
  <c r="I835" i="2" a="1"/>
  <c r="I835" i="2" s="1"/>
  <c r="I834" i="2" a="1"/>
  <c r="I834" i="2" s="1"/>
  <c r="I833" i="2" a="1"/>
  <c r="I833" i="2" s="1"/>
  <c r="I832" i="2" a="1"/>
  <c r="I832" i="2" s="1"/>
  <c r="I831" i="2" a="1"/>
  <c r="I831" i="2" s="1"/>
  <c r="I830" i="2" a="1"/>
  <c r="I830" i="2" s="1"/>
  <c r="I829" i="2" a="1"/>
  <c r="I829" i="2" s="1"/>
  <c r="I828" i="2" a="1"/>
  <c r="I828" i="2" s="1"/>
  <c r="I827" i="2" a="1"/>
  <c r="I827" i="2" s="1"/>
  <c r="I826" i="2" a="1"/>
  <c r="I826" i="2" s="1"/>
  <c r="I825" i="2" a="1"/>
  <c r="I825" i="2" s="1"/>
  <c r="I824" i="2" a="1"/>
  <c r="I824" i="2" s="1"/>
  <c r="I823" i="2" a="1"/>
  <c r="I823" i="2" s="1"/>
  <c r="I822" i="2" a="1"/>
  <c r="I822" i="2" s="1"/>
  <c r="I821" i="2" a="1"/>
  <c r="I821" i="2" s="1"/>
  <c r="I820" i="2" a="1"/>
  <c r="I820" i="2" s="1"/>
  <c r="I819" i="2" a="1"/>
  <c r="I819" i="2" s="1"/>
  <c r="I818" i="2" a="1"/>
  <c r="I818" i="2" s="1"/>
  <c r="I817" i="2" a="1"/>
  <c r="I817" i="2" s="1"/>
  <c r="I816" i="2" a="1"/>
  <c r="I816" i="2" s="1"/>
  <c r="B816" i="2"/>
  <c r="B817" i="2" s="1"/>
  <c r="B818" i="2" s="1"/>
  <c r="B819" i="2" s="1"/>
  <c r="B820" i="2" s="1"/>
  <c r="B821" i="2" s="1"/>
  <c r="B822" i="2" s="1"/>
  <c r="B823" i="2" s="1"/>
  <c r="B824" i="2" s="1"/>
  <c r="B825" i="2" s="1"/>
  <c r="I815" i="2" a="1"/>
  <c r="I815" i="2" s="1"/>
  <c r="I814" i="2" a="1"/>
  <c r="I814" i="2" s="1"/>
  <c r="I813" i="2" a="1"/>
  <c r="I813" i="2" s="1"/>
  <c r="I812" i="2" a="1"/>
  <c r="I812" i="2" s="1"/>
  <c r="I811" i="2" a="1"/>
  <c r="I811" i="2" s="1"/>
  <c r="I810" i="2" a="1"/>
  <c r="I810" i="2" s="1"/>
  <c r="I809" i="2" a="1"/>
  <c r="I809" i="2" s="1"/>
  <c r="I808" i="2" a="1"/>
  <c r="I808" i="2" s="1"/>
  <c r="I807" i="2" a="1"/>
  <c r="I807" i="2" s="1"/>
  <c r="I806" i="2" a="1"/>
  <c r="I806" i="2" s="1"/>
  <c r="B806" i="2"/>
  <c r="B807" i="2" s="1"/>
  <c r="B808" i="2" s="1"/>
  <c r="B809" i="2" s="1"/>
  <c r="B810" i="2" s="1"/>
  <c r="B811" i="2" s="1"/>
  <c r="B812" i="2" s="1"/>
  <c r="B813" i="2" s="1"/>
  <c r="B814" i="2" s="1"/>
  <c r="B815" i="2" s="1"/>
  <c r="I805" i="2" a="1"/>
  <c r="I805" i="2" s="1"/>
  <c r="I804" i="2" a="1"/>
  <c r="I804" i="2" s="1"/>
  <c r="I803" i="2" a="1"/>
  <c r="I803" i="2" s="1"/>
  <c r="I802" i="2" a="1"/>
  <c r="I802" i="2" s="1"/>
  <c r="I801" i="2" a="1"/>
  <c r="I801" i="2" s="1"/>
  <c r="I800" i="2" a="1"/>
  <c r="I800" i="2" s="1"/>
  <c r="I799" i="2" a="1"/>
  <c r="I799" i="2" s="1"/>
  <c r="I798" i="2" a="1"/>
  <c r="I798" i="2" s="1"/>
  <c r="I797" i="2" a="1"/>
  <c r="I797" i="2" s="1"/>
  <c r="I796" i="2" a="1"/>
  <c r="I796" i="2" s="1"/>
  <c r="I795" i="2" a="1"/>
  <c r="I795" i="2" s="1"/>
  <c r="I794" i="2" a="1"/>
  <c r="I794" i="2" s="1"/>
  <c r="I793" i="2" a="1"/>
  <c r="I793" i="2" s="1"/>
  <c r="I792" i="2" a="1"/>
  <c r="I792" i="2" s="1"/>
  <c r="I791" i="2" a="1"/>
  <c r="I791" i="2" s="1"/>
  <c r="I790" i="2" a="1"/>
  <c r="I790" i="2" s="1"/>
  <c r="I789" i="2" a="1"/>
  <c r="I789" i="2" s="1"/>
  <c r="I788" i="2" a="1"/>
  <c r="I788" i="2" s="1"/>
  <c r="I787" i="2" a="1"/>
  <c r="I787" i="2" s="1"/>
  <c r="I786" i="2" a="1"/>
  <c r="I786" i="2" s="1"/>
  <c r="B786" i="2"/>
  <c r="B787" i="2" s="1"/>
  <c r="B788" i="2" s="1"/>
  <c r="B789" i="2" s="1"/>
  <c r="B790" i="2" s="1"/>
  <c r="B791" i="2" s="1"/>
  <c r="B792" i="2" s="1"/>
  <c r="B793" i="2" s="1"/>
  <c r="B794" i="2" s="1"/>
  <c r="B795" i="2" s="1"/>
  <c r="I785" i="2" a="1"/>
  <c r="I785" i="2" s="1"/>
  <c r="I784" i="2" a="1"/>
  <c r="I784" i="2" s="1"/>
  <c r="I783" i="2" a="1"/>
  <c r="I783" i="2" s="1"/>
  <c r="I782" i="2" a="1"/>
  <c r="I782" i="2" s="1"/>
  <c r="I781" i="2" a="1"/>
  <c r="I781" i="2" s="1"/>
  <c r="I780" i="2" a="1"/>
  <c r="I780" i="2" s="1"/>
  <c r="I779" i="2" a="1"/>
  <c r="I779" i="2" s="1"/>
  <c r="I778" i="2" a="1"/>
  <c r="I778" i="2" s="1"/>
  <c r="I777" i="2" a="1"/>
  <c r="I777" i="2" s="1"/>
  <c r="I776" i="2" a="1"/>
  <c r="I776" i="2" s="1"/>
  <c r="I775" i="2" a="1"/>
  <c r="I775" i="2" s="1"/>
  <c r="I774" i="2" a="1"/>
  <c r="I774" i="2" s="1"/>
  <c r="I773" i="2" a="1"/>
  <c r="I773" i="2" s="1"/>
  <c r="I772" i="2" a="1"/>
  <c r="I772" i="2" s="1"/>
  <c r="I771" i="2" a="1"/>
  <c r="I771" i="2" s="1"/>
  <c r="I770" i="2" a="1"/>
  <c r="I770" i="2" s="1"/>
  <c r="I769" i="2" a="1"/>
  <c r="I769" i="2" s="1"/>
  <c r="I768" i="2" a="1"/>
  <c r="I768" i="2" s="1"/>
  <c r="I767" i="2" a="1"/>
  <c r="I767" i="2" s="1"/>
  <c r="I766" i="2" a="1"/>
  <c r="I766" i="2" s="1"/>
  <c r="I765" i="2" a="1"/>
  <c r="I765" i="2" s="1"/>
  <c r="I764" i="2" a="1"/>
  <c r="I764" i="2" s="1"/>
  <c r="I763" i="2" a="1"/>
  <c r="I763" i="2" s="1"/>
  <c r="I762" i="2" a="1"/>
  <c r="I762" i="2" s="1"/>
  <c r="I761" i="2" a="1"/>
  <c r="I761" i="2" s="1"/>
  <c r="I760" i="2" a="1"/>
  <c r="I760" i="2" s="1"/>
  <c r="I759" i="2" a="1"/>
  <c r="I759" i="2" s="1"/>
  <c r="I758" i="2" a="1"/>
  <c r="I758" i="2" s="1"/>
  <c r="I757" i="2" a="1"/>
  <c r="I757" i="2" s="1"/>
  <c r="I756" i="2" a="1"/>
  <c r="I756" i="2" s="1"/>
  <c r="B756" i="2"/>
  <c r="B757" i="2" s="1"/>
  <c r="B758" i="2" s="1"/>
  <c r="B759" i="2" s="1"/>
  <c r="B760" i="2" s="1"/>
  <c r="B761" i="2" s="1"/>
  <c r="B762" i="2" s="1"/>
  <c r="B763" i="2" s="1"/>
  <c r="B764" i="2" s="1"/>
  <c r="B765" i="2" s="1"/>
  <c r="I755" i="2" a="1"/>
  <c r="I755" i="2" s="1"/>
  <c r="I754" i="2" a="1"/>
  <c r="I754" i="2" s="1"/>
  <c r="I753" i="2" a="1"/>
  <c r="I753" i="2" s="1"/>
  <c r="I752" i="2" a="1"/>
  <c r="I752" i="2" s="1"/>
  <c r="I751" i="2" a="1"/>
  <c r="I751" i="2" s="1"/>
  <c r="I750" i="2" a="1"/>
  <c r="I750" i="2" s="1"/>
  <c r="I749" i="2" a="1"/>
  <c r="I749" i="2" s="1"/>
  <c r="I748" i="2" a="1"/>
  <c r="I748" i="2" s="1"/>
  <c r="I747" i="2" a="1"/>
  <c r="I747" i="2" s="1"/>
  <c r="I746" i="2" a="1"/>
  <c r="I746" i="2" s="1"/>
  <c r="I745" i="2" a="1"/>
  <c r="I745" i="2" s="1"/>
  <c r="I744" i="2" a="1"/>
  <c r="I744" i="2" s="1"/>
  <c r="I743" i="2" a="1"/>
  <c r="I743" i="2" s="1"/>
  <c r="I742" i="2" a="1"/>
  <c r="I742" i="2" s="1"/>
  <c r="I741" i="2" a="1"/>
  <c r="I741" i="2" s="1"/>
  <c r="I740" i="2" a="1"/>
  <c r="I740" i="2" s="1"/>
  <c r="I739" i="2" a="1"/>
  <c r="I739" i="2" s="1"/>
  <c r="I738" i="2" a="1"/>
  <c r="I738" i="2" s="1"/>
  <c r="I737" i="2" a="1"/>
  <c r="I737" i="2" s="1"/>
  <c r="I736" i="2" a="1"/>
  <c r="I736" i="2" s="1"/>
  <c r="B736" i="2"/>
  <c r="B737" i="2" s="1"/>
  <c r="B738" i="2" s="1"/>
  <c r="B739" i="2" s="1"/>
  <c r="B740" i="2" s="1"/>
  <c r="B741" i="2" s="1"/>
  <c r="B742" i="2" s="1"/>
  <c r="B743" i="2" s="1"/>
  <c r="B744" i="2" s="1"/>
  <c r="B745" i="2" s="1"/>
  <c r="I735" i="2" a="1"/>
  <c r="I735" i="2" s="1"/>
  <c r="I734" i="2" a="1"/>
  <c r="I734" i="2" s="1"/>
  <c r="I733" i="2" a="1"/>
  <c r="I733" i="2" s="1"/>
  <c r="I732" i="2" a="1"/>
  <c r="I732" i="2" s="1"/>
  <c r="I731" i="2" a="1"/>
  <c r="I731" i="2" s="1"/>
  <c r="I730" i="2" a="1"/>
  <c r="I730" i="2" s="1"/>
  <c r="I729" i="2" a="1"/>
  <c r="I729" i="2" s="1"/>
  <c r="I728" i="2" a="1"/>
  <c r="I728" i="2" s="1"/>
  <c r="I727" i="2" a="1"/>
  <c r="I727" i="2" s="1"/>
  <c r="I726" i="2" a="1"/>
  <c r="I726" i="2" s="1"/>
  <c r="B726" i="2"/>
  <c r="B727" i="2" s="1"/>
  <c r="B728" i="2" s="1"/>
  <c r="B729" i="2" s="1"/>
  <c r="B730" i="2" s="1"/>
  <c r="B731" i="2" s="1"/>
  <c r="B732" i="2" s="1"/>
  <c r="B733" i="2" s="1"/>
  <c r="B734" i="2" s="1"/>
  <c r="B735" i="2" s="1"/>
  <c r="I725" i="2" a="1"/>
  <c r="I725" i="2" s="1"/>
  <c r="I724" i="2" a="1"/>
  <c r="I724" i="2" s="1"/>
  <c r="I723" i="2" a="1"/>
  <c r="I723" i="2" s="1"/>
  <c r="I722" i="2" a="1"/>
  <c r="I722" i="2" s="1"/>
  <c r="I721" i="2" a="1"/>
  <c r="I721" i="2" s="1"/>
  <c r="I720" i="2" a="1"/>
  <c r="I720" i="2" s="1"/>
  <c r="I719" i="2" a="1"/>
  <c r="I719" i="2" s="1"/>
  <c r="I718" i="2" a="1"/>
  <c r="I718" i="2" s="1"/>
  <c r="I717" i="2" a="1"/>
  <c r="I717" i="2" s="1"/>
  <c r="I716" i="2" a="1"/>
  <c r="I716" i="2" s="1"/>
  <c r="I715" i="2" a="1"/>
  <c r="I715" i="2" s="1"/>
  <c r="I714" i="2" a="1"/>
  <c r="I714" i="2" s="1"/>
  <c r="I713" i="2" a="1"/>
  <c r="I713" i="2" s="1"/>
  <c r="I712" i="2" a="1"/>
  <c r="I712" i="2" s="1"/>
  <c r="I711" i="2" a="1"/>
  <c r="I711" i="2" s="1"/>
  <c r="I710" i="2" a="1"/>
  <c r="I710" i="2" s="1"/>
  <c r="I709" i="2" a="1"/>
  <c r="I709" i="2" s="1"/>
  <c r="I708" i="2" a="1"/>
  <c r="I708" i="2" s="1"/>
  <c r="I707" i="2" a="1"/>
  <c r="I707" i="2" s="1"/>
  <c r="I706" i="2" a="1"/>
  <c r="I706" i="2" s="1"/>
  <c r="B706" i="2"/>
  <c r="B707" i="2" s="1"/>
  <c r="B708" i="2" s="1"/>
  <c r="B709" i="2" s="1"/>
  <c r="B710" i="2" s="1"/>
  <c r="B711" i="2" s="1"/>
  <c r="B712" i="2" s="1"/>
  <c r="B713" i="2" s="1"/>
  <c r="B714" i="2" s="1"/>
  <c r="B715" i="2" s="1"/>
  <c r="I705" i="2" a="1"/>
  <c r="I705" i="2" s="1"/>
  <c r="I704" i="2" a="1"/>
  <c r="I704" i="2" s="1"/>
  <c r="I703" i="2" a="1"/>
  <c r="I703" i="2" s="1"/>
  <c r="I702" i="2" a="1"/>
  <c r="I702" i="2" s="1"/>
  <c r="I701" i="2" a="1"/>
  <c r="I701" i="2" s="1"/>
  <c r="I700" i="2" a="1"/>
  <c r="I700" i="2" s="1"/>
  <c r="I699" i="2" a="1"/>
  <c r="I699" i="2" s="1"/>
  <c r="I698" i="2" a="1"/>
  <c r="I698" i="2" s="1"/>
  <c r="I697" i="2" a="1"/>
  <c r="I697" i="2" s="1"/>
  <c r="I696" i="2" a="1"/>
  <c r="I696" i="2" s="1"/>
  <c r="I695" i="2" a="1"/>
  <c r="I695" i="2" s="1"/>
  <c r="I694" i="2" a="1"/>
  <c r="I694" i="2" s="1"/>
  <c r="I693" i="2" a="1"/>
  <c r="I693" i="2" s="1"/>
  <c r="I692" i="2" a="1"/>
  <c r="I692" i="2" s="1"/>
  <c r="I691" i="2" a="1"/>
  <c r="I691" i="2" s="1"/>
  <c r="I690" i="2" a="1"/>
  <c r="I690" i="2" s="1"/>
  <c r="I689" i="2" a="1"/>
  <c r="I689" i="2" s="1"/>
  <c r="I688" i="2" a="1"/>
  <c r="I688" i="2" s="1"/>
  <c r="I687" i="2" a="1"/>
  <c r="I687" i="2" s="1"/>
  <c r="I686" i="2" a="1"/>
  <c r="I686" i="2" s="1"/>
  <c r="I685" i="2" a="1"/>
  <c r="I685" i="2" s="1"/>
  <c r="I684" i="2" a="1"/>
  <c r="I684" i="2" s="1"/>
  <c r="I683" i="2" a="1"/>
  <c r="I683" i="2" s="1"/>
  <c r="I682" i="2" a="1"/>
  <c r="I682" i="2" s="1"/>
  <c r="I681" i="2" a="1"/>
  <c r="I681" i="2" s="1"/>
  <c r="I680" i="2" a="1"/>
  <c r="I680" i="2" s="1"/>
  <c r="I679" i="2" a="1"/>
  <c r="I679" i="2" s="1"/>
  <c r="I678" i="2" a="1"/>
  <c r="I678" i="2" s="1"/>
  <c r="I677" i="2" a="1"/>
  <c r="I677" i="2" s="1"/>
  <c r="I676" i="2" a="1"/>
  <c r="I676" i="2" s="1"/>
  <c r="B676" i="2"/>
  <c r="B677" i="2" s="1"/>
  <c r="B678" i="2" s="1"/>
  <c r="B679" i="2" s="1"/>
  <c r="B680" i="2" s="1"/>
  <c r="B681" i="2" s="1"/>
  <c r="B682" i="2" s="1"/>
  <c r="B683" i="2" s="1"/>
  <c r="B684" i="2" s="1"/>
  <c r="B685" i="2" s="1"/>
  <c r="I675" i="2" a="1"/>
  <c r="I675" i="2" s="1"/>
  <c r="I674" i="2" a="1"/>
  <c r="I674" i="2" s="1"/>
  <c r="I673" i="2" a="1"/>
  <c r="I673" i="2" s="1"/>
  <c r="I672" i="2" a="1"/>
  <c r="I672" i="2" s="1"/>
  <c r="I671" i="2" a="1"/>
  <c r="I671" i="2" s="1"/>
  <c r="I670" i="2" a="1"/>
  <c r="I670" i="2" s="1"/>
  <c r="I669" i="2" a="1"/>
  <c r="I669" i="2" s="1"/>
  <c r="I668" i="2" a="1"/>
  <c r="I668" i="2" s="1"/>
  <c r="I667" i="2" a="1"/>
  <c r="I667" i="2" s="1"/>
  <c r="I666" i="2" a="1"/>
  <c r="I666" i="2" s="1"/>
  <c r="I665" i="2" a="1"/>
  <c r="I665" i="2" s="1"/>
  <c r="I664" i="2" a="1"/>
  <c r="I664" i="2" s="1"/>
  <c r="I663" i="2" a="1"/>
  <c r="I663" i="2" s="1"/>
  <c r="I662" i="2" a="1"/>
  <c r="I662" i="2" s="1"/>
  <c r="I661" i="2" a="1"/>
  <c r="I661" i="2" s="1"/>
  <c r="I660" i="2" a="1"/>
  <c r="I660" i="2" s="1"/>
  <c r="I659" i="2" a="1"/>
  <c r="I659" i="2" s="1"/>
  <c r="I658" i="2" a="1"/>
  <c r="I658" i="2" s="1"/>
  <c r="I657" i="2" a="1"/>
  <c r="I657" i="2" s="1"/>
  <c r="I656" i="2" a="1"/>
  <c r="I656" i="2" s="1"/>
  <c r="B656" i="2"/>
  <c r="B657" i="2" s="1"/>
  <c r="B658" i="2" s="1"/>
  <c r="B659" i="2" s="1"/>
  <c r="B660" i="2" s="1"/>
  <c r="B661" i="2" s="1"/>
  <c r="B662" i="2" s="1"/>
  <c r="B663" i="2" s="1"/>
  <c r="B664" i="2" s="1"/>
  <c r="B665" i="2" s="1"/>
  <c r="I655" i="2" a="1"/>
  <c r="I655" i="2" s="1"/>
  <c r="I654" i="2" a="1"/>
  <c r="I654" i="2" s="1"/>
  <c r="I653" i="2" a="1"/>
  <c r="I653" i="2" s="1"/>
  <c r="I652" i="2" a="1"/>
  <c r="I652" i="2" s="1"/>
  <c r="I651" i="2" a="1"/>
  <c r="I651" i="2" s="1"/>
  <c r="I650" i="2" a="1"/>
  <c r="I650" i="2" s="1"/>
  <c r="I649" i="2" a="1"/>
  <c r="I649" i="2" s="1"/>
  <c r="I648" i="2" a="1"/>
  <c r="I648" i="2" s="1"/>
  <c r="I647" i="2" a="1"/>
  <c r="I647" i="2" s="1"/>
  <c r="I646" i="2" a="1"/>
  <c r="I646" i="2" s="1"/>
  <c r="B646" i="2"/>
  <c r="B647" i="2" s="1"/>
  <c r="B648" i="2" s="1"/>
  <c r="B649" i="2" s="1"/>
  <c r="B650" i="2" s="1"/>
  <c r="B651" i="2" s="1"/>
  <c r="B652" i="2" s="1"/>
  <c r="B653" i="2" s="1"/>
  <c r="B654" i="2" s="1"/>
  <c r="B655" i="2" s="1"/>
  <c r="I645" i="2" a="1"/>
  <c r="I645" i="2" s="1"/>
  <c r="I644" i="2" a="1"/>
  <c r="I644" i="2" s="1"/>
  <c r="I643" i="2" a="1"/>
  <c r="I643" i="2" s="1"/>
  <c r="I642" i="2" a="1"/>
  <c r="I642" i="2" s="1"/>
  <c r="I641" i="2" a="1"/>
  <c r="I641" i="2" s="1"/>
  <c r="I640" i="2" a="1"/>
  <c r="I640" i="2" s="1"/>
  <c r="I639" i="2" a="1"/>
  <c r="I639" i="2" s="1"/>
  <c r="I638" i="2" a="1"/>
  <c r="I638" i="2" s="1"/>
  <c r="I637" i="2" a="1"/>
  <c r="I637" i="2" s="1"/>
  <c r="I636" i="2" a="1"/>
  <c r="I636" i="2" s="1"/>
  <c r="I635" i="2" a="1"/>
  <c r="I635" i="2" s="1"/>
  <c r="I634" i="2" a="1"/>
  <c r="I634" i="2" s="1"/>
  <c r="I633" i="2" a="1"/>
  <c r="I633" i="2" s="1"/>
  <c r="I632" i="2" a="1"/>
  <c r="I632" i="2" s="1"/>
  <c r="I631" i="2" a="1"/>
  <c r="I631" i="2" s="1"/>
  <c r="I630" i="2" a="1"/>
  <c r="I630" i="2" s="1"/>
  <c r="I629" i="2" a="1"/>
  <c r="I629" i="2" s="1"/>
  <c r="I628" i="2" a="1"/>
  <c r="I628" i="2" s="1"/>
  <c r="I627" i="2" a="1"/>
  <c r="I627" i="2" s="1"/>
  <c r="I626" i="2" a="1"/>
  <c r="I626" i="2" s="1"/>
  <c r="I625" i="2" a="1"/>
  <c r="I625" i="2" s="1"/>
  <c r="I624" i="2" a="1"/>
  <c r="I624" i="2" s="1"/>
  <c r="I623" i="2" a="1"/>
  <c r="I623" i="2" s="1"/>
  <c r="I622" i="2" a="1"/>
  <c r="I622" i="2" s="1"/>
  <c r="I621" i="2" a="1"/>
  <c r="I621" i="2" s="1"/>
  <c r="I620" i="2" a="1"/>
  <c r="I620" i="2" s="1"/>
  <c r="I619" i="2" a="1"/>
  <c r="I619" i="2" s="1"/>
  <c r="I618" i="2" a="1"/>
  <c r="I618" i="2" s="1"/>
  <c r="I617" i="2" a="1"/>
  <c r="I617" i="2" s="1"/>
  <c r="I616" i="2" a="1"/>
  <c r="I616" i="2" s="1"/>
  <c r="I615" i="2" a="1"/>
  <c r="I615" i="2" s="1"/>
  <c r="I614" i="2" a="1"/>
  <c r="I614" i="2" s="1"/>
  <c r="I613" i="2" a="1"/>
  <c r="I613" i="2" s="1"/>
  <c r="I612" i="2" a="1"/>
  <c r="I612" i="2" s="1"/>
  <c r="I611" i="2" a="1"/>
  <c r="I611" i="2" s="1"/>
  <c r="I610" i="2" a="1"/>
  <c r="I610" i="2" s="1"/>
  <c r="I609" i="2" a="1"/>
  <c r="I609" i="2" s="1"/>
  <c r="I608" i="2" a="1"/>
  <c r="I608" i="2" s="1"/>
  <c r="I607" i="2" a="1"/>
  <c r="I607" i="2" s="1"/>
  <c r="I606" i="2" a="1"/>
  <c r="I606" i="2" s="1"/>
  <c r="I605" i="2" a="1"/>
  <c r="I605" i="2" s="1"/>
  <c r="I604" i="2" a="1"/>
  <c r="I604" i="2" s="1"/>
  <c r="I603" i="2" a="1"/>
  <c r="I603" i="2" s="1"/>
  <c r="I602" i="2" a="1"/>
  <c r="I602" i="2" s="1"/>
  <c r="I601" i="2" a="1"/>
  <c r="I601" i="2" s="1"/>
  <c r="I600" i="2" a="1"/>
  <c r="I600" i="2" s="1"/>
  <c r="I599" i="2" a="1"/>
  <c r="I599" i="2" s="1"/>
  <c r="I598" i="2" a="1"/>
  <c r="I598" i="2" s="1"/>
  <c r="I597" i="2" a="1"/>
  <c r="I597" i="2" s="1"/>
  <c r="I596" i="2" a="1"/>
  <c r="I596" i="2" s="1"/>
  <c r="B596" i="2"/>
  <c r="B597" i="2" s="1"/>
  <c r="B598" i="2" s="1"/>
  <c r="B599" i="2" s="1"/>
  <c r="B600" i="2" s="1"/>
  <c r="B601" i="2" s="1"/>
  <c r="B602" i="2" s="1"/>
  <c r="B603" i="2" s="1"/>
  <c r="B604" i="2" s="1"/>
  <c r="B605" i="2" s="1"/>
  <c r="I595" i="2" a="1"/>
  <c r="I595" i="2" s="1"/>
  <c r="I594" i="2" a="1"/>
  <c r="I594" i="2" s="1"/>
  <c r="I593" i="2" a="1"/>
  <c r="I593" i="2" s="1"/>
  <c r="I592" i="2" a="1"/>
  <c r="I592" i="2" s="1"/>
  <c r="I591" i="2" a="1"/>
  <c r="I591" i="2" s="1"/>
  <c r="I590" i="2" a="1"/>
  <c r="I590" i="2" s="1"/>
  <c r="I589" i="2" a="1"/>
  <c r="I589" i="2" s="1"/>
  <c r="I588" i="2" a="1"/>
  <c r="I588" i="2" s="1"/>
  <c r="I587" i="2" a="1"/>
  <c r="I587" i="2" s="1"/>
  <c r="I586" i="2" a="1"/>
  <c r="I586" i="2" s="1"/>
  <c r="I585" i="2" a="1"/>
  <c r="I585" i="2" s="1"/>
  <c r="I584" i="2" a="1"/>
  <c r="I584" i="2" s="1"/>
  <c r="I583" i="2" a="1"/>
  <c r="I583" i="2" s="1"/>
  <c r="I582" i="2" a="1"/>
  <c r="I582" i="2" s="1"/>
  <c r="I581" i="2" a="1"/>
  <c r="I581" i="2" s="1"/>
  <c r="I580" i="2" a="1"/>
  <c r="I580" i="2" s="1"/>
  <c r="I579" i="2" a="1"/>
  <c r="I579" i="2" s="1"/>
  <c r="I578" i="2" a="1"/>
  <c r="I578" i="2" s="1"/>
  <c r="I577" i="2" a="1"/>
  <c r="I577" i="2" s="1"/>
  <c r="I576" i="2" a="1"/>
  <c r="I576" i="2" s="1"/>
  <c r="B576" i="2"/>
  <c r="B577" i="2" s="1"/>
  <c r="B578" i="2" s="1"/>
  <c r="B579" i="2" s="1"/>
  <c r="B580" i="2" s="1"/>
  <c r="B581" i="2" s="1"/>
  <c r="B582" i="2" s="1"/>
  <c r="B583" i="2" s="1"/>
  <c r="B584" i="2" s="1"/>
  <c r="B585" i="2" s="1"/>
  <c r="I575" i="2" a="1"/>
  <c r="I575" i="2" s="1"/>
  <c r="I574" i="2" a="1"/>
  <c r="I574" i="2" s="1"/>
  <c r="I573" i="2" a="1"/>
  <c r="I573" i="2" s="1"/>
  <c r="I572" i="2" a="1"/>
  <c r="I572" i="2" s="1"/>
  <c r="I571" i="2" a="1"/>
  <c r="I571" i="2" s="1"/>
  <c r="I570" i="2" a="1"/>
  <c r="I570" i="2" s="1"/>
  <c r="I569" i="2" a="1"/>
  <c r="I569" i="2" s="1"/>
  <c r="I568" i="2" a="1"/>
  <c r="I568" i="2" s="1"/>
  <c r="I567" i="2" a="1"/>
  <c r="I567" i="2" s="1"/>
  <c r="I566" i="2" a="1"/>
  <c r="I566" i="2" s="1"/>
  <c r="B566" i="2"/>
  <c r="B567" i="2" s="1"/>
  <c r="B568" i="2" s="1"/>
  <c r="B569" i="2" s="1"/>
  <c r="B570" i="2" s="1"/>
  <c r="B571" i="2" s="1"/>
  <c r="B572" i="2" s="1"/>
  <c r="B573" i="2" s="1"/>
  <c r="B574" i="2" s="1"/>
  <c r="B575" i="2" s="1"/>
  <c r="I565" i="2" a="1"/>
  <c r="I565" i="2" s="1"/>
  <c r="I564" i="2" a="1"/>
  <c r="I564" i="2" s="1"/>
  <c r="I563" i="2" a="1"/>
  <c r="I563" i="2" s="1"/>
  <c r="I562" i="2" a="1"/>
  <c r="I562" i="2" s="1"/>
  <c r="I561" i="2" a="1"/>
  <c r="I561" i="2" s="1"/>
  <c r="I560" i="2" a="1"/>
  <c r="I560" i="2" s="1"/>
  <c r="I559" i="2" a="1"/>
  <c r="I559" i="2" s="1"/>
  <c r="I558" i="2" a="1"/>
  <c r="I558" i="2" s="1"/>
  <c r="I557" i="2" a="1"/>
  <c r="I557" i="2" s="1"/>
  <c r="I556" i="2" a="1"/>
  <c r="I556" i="2" s="1"/>
  <c r="B556" i="2"/>
  <c r="B557" i="2" s="1"/>
  <c r="B558" i="2" s="1"/>
  <c r="B559" i="2" s="1"/>
  <c r="B560" i="2" s="1"/>
  <c r="B561" i="2" s="1"/>
  <c r="B562" i="2" s="1"/>
  <c r="B563" i="2" s="1"/>
  <c r="B564" i="2" s="1"/>
  <c r="B565" i="2" s="1"/>
  <c r="I555" i="2" a="1"/>
  <c r="I555" i="2" s="1"/>
  <c r="I554" i="2" a="1"/>
  <c r="I554" i="2" s="1"/>
  <c r="I553" i="2" a="1"/>
  <c r="I553" i="2" s="1"/>
  <c r="I552" i="2" a="1"/>
  <c r="I552" i="2" s="1"/>
  <c r="I551" i="2" a="1"/>
  <c r="I551" i="2" s="1"/>
  <c r="I550" i="2" a="1"/>
  <c r="I550" i="2" s="1"/>
  <c r="I549" i="2" a="1"/>
  <c r="I549" i="2" s="1"/>
  <c r="I548" i="2" a="1"/>
  <c r="I548" i="2" s="1"/>
  <c r="I547" i="2" a="1"/>
  <c r="I547" i="2" s="1"/>
  <c r="I546" i="2" a="1"/>
  <c r="I546" i="2" s="1"/>
  <c r="I545" i="2" a="1"/>
  <c r="I545" i="2" s="1"/>
  <c r="I544" i="2" a="1"/>
  <c r="I544" i="2" s="1"/>
  <c r="I543" i="2" a="1"/>
  <c r="I543" i="2" s="1"/>
  <c r="I542" i="2" a="1"/>
  <c r="I542" i="2" s="1"/>
  <c r="I541" i="2" a="1"/>
  <c r="I541" i="2" s="1"/>
  <c r="I540" i="2" a="1"/>
  <c r="I540" i="2" s="1"/>
  <c r="I539" i="2" a="1"/>
  <c r="I539" i="2" s="1"/>
  <c r="I538" i="2" a="1"/>
  <c r="I538" i="2" s="1"/>
  <c r="I537" i="2" a="1"/>
  <c r="I537" i="2" s="1"/>
  <c r="I536" i="2" a="1"/>
  <c r="I536" i="2" s="1"/>
  <c r="I535" i="2" a="1"/>
  <c r="I535" i="2" s="1"/>
  <c r="I534" i="2" a="1"/>
  <c r="I534" i="2" s="1"/>
  <c r="I533" i="2" a="1"/>
  <c r="I533" i="2" s="1"/>
  <c r="I532" i="2" a="1"/>
  <c r="I532" i="2" s="1"/>
  <c r="I531" i="2" a="1"/>
  <c r="I531" i="2" s="1"/>
  <c r="I530" i="2" a="1"/>
  <c r="I530" i="2" s="1"/>
  <c r="I529" i="2" a="1"/>
  <c r="I529" i="2" s="1"/>
  <c r="I528" i="2" a="1"/>
  <c r="I528" i="2" s="1"/>
  <c r="I527" i="2" a="1"/>
  <c r="I527" i="2" s="1"/>
  <c r="I526" i="2" a="1"/>
  <c r="I526" i="2" s="1"/>
  <c r="I525" i="2" a="1"/>
  <c r="I525" i="2" s="1"/>
  <c r="I524" i="2" a="1"/>
  <c r="I524" i="2" s="1"/>
  <c r="I523" i="2" a="1"/>
  <c r="I523" i="2" s="1"/>
  <c r="I522" i="2" a="1"/>
  <c r="I522" i="2" s="1"/>
  <c r="I521" i="2" a="1"/>
  <c r="I521" i="2" s="1"/>
  <c r="I520" i="2" a="1"/>
  <c r="I520" i="2" s="1"/>
  <c r="I519" i="2" a="1"/>
  <c r="I519" i="2" s="1"/>
  <c r="I518" i="2" a="1"/>
  <c r="I518" i="2" s="1"/>
  <c r="I517" i="2" a="1"/>
  <c r="I517" i="2" s="1"/>
  <c r="I516" i="2" a="1"/>
  <c r="I516" i="2" s="1"/>
  <c r="B516" i="2"/>
  <c r="B517" i="2" s="1"/>
  <c r="B518" i="2" s="1"/>
  <c r="B519" i="2" s="1"/>
  <c r="B520" i="2" s="1"/>
  <c r="B521" i="2" s="1"/>
  <c r="B522" i="2" s="1"/>
  <c r="B523" i="2" s="1"/>
  <c r="B524" i="2" s="1"/>
  <c r="B525" i="2" s="1"/>
  <c r="I515" i="2" a="1"/>
  <c r="I515" i="2" s="1"/>
  <c r="I514" i="2" a="1"/>
  <c r="I514" i="2" s="1"/>
  <c r="I513" i="2" a="1"/>
  <c r="I513" i="2" s="1"/>
  <c r="I512" i="2" a="1"/>
  <c r="I512" i="2" s="1"/>
  <c r="I511" i="2" a="1"/>
  <c r="I511" i="2" s="1"/>
  <c r="I510" i="2" a="1"/>
  <c r="I510" i="2" s="1"/>
  <c r="I509" i="2" a="1"/>
  <c r="I509" i="2" s="1"/>
  <c r="I508" i="2" a="1"/>
  <c r="I508" i="2" s="1"/>
  <c r="I507" i="2" a="1"/>
  <c r="I507" i="2" s="1"/>
  <c r="I506" i="2" a="1"/>
  <c r="I506" i="2" s="1"/>
  <c r="B506" i="2"/>
  <c r="B507" i="2" s="1"/>
  <c r="B508" i="2" s="1"/>
  <c r="B509" i="2" s="1"/>
  <c r="B510" i="2" s="1"/>
  <c r="B511" i="2" s="1"/>
  <c r="B512" i="2" s="1"/>
  <c r="B513" i="2" s="1"/>
  <c r="B514" i="2" s="1"/>
  <c r="B515" i="2" s="1"/>
  <c r="I505" i="2" a="1"/>
  <c r="I505" i="2" s="1"/>
  <c r="I504" i="2" a="1"/>
  <c r="I504" i="2" s="1"/>
  <c r="I503" i="2" a="1"/>
  <c r="I503" i="2" s="1"/>
  <c r="I502" i="2" a="1"/>
  <c r="I502" i="2" s="1"/>
  <c r="I501" i="2" a="1"/>
  <c r="I501" i="2" s="1"/>
  <c r="I500" i="2" a="1"/>
  <c r="I500" i="2" s="1"/>
  <c r="I499" i="2" a="1"/>
  <c r="I499" i="2" s="1"/>
  <c r="I498" i="2" a="1"/>
  <c r="I498" i="2" s="1"/>
  <c r="I497" i="2" a="1"/>
  <c r="I497" i="2" s="1"/>
  <c r="I496" i="2" a="1"/>
  <c r="I496" i="2" s="1"/>
  <c r="B496" i="2"/>
  <c r="B497" i="2" s="1"/>
  <c r="B498" i="2" s="1"/>
  <c r="B499" i="2" s="1"/>
  <c r="B500" i="2" s="1"/>
  <c r="B501" i="2" s="1"/>
  <c r="B502" i="2" s="1"/>
  <c r="B503" i="2" s="1"/>
  <c r="B504" i="2" s="1"/>
  <c r="B505" i="2" s="1"/>
  <c r="I495" i="2" a="1"/>
  <c r="I495" i="2" s="1"/>
  <c r="I494" i="2" a="1"/>
  <c r="I494" i="2" s="1"/>
  <c r="I493" i="2" a="1"/>
  <c r="I493" i="2" s="1"/>
  <c r="I492" i="2" a="1"/>
  <c r="I492" i="2" s="1"/>
  <c r="I491" i="2" a="1"/>
  <c r="I491" i="2" s="1"/>
  <c r="I490" i="2" a="1"/>
  <c r="I490" i="2" s="1"/>
  <c r="I489" i="2" a="1"/>
  <c r="I489" i="2" s="1"/>
  <c r="I488" i="2" a="1"/>
  <c r="I488" i="2" s="1"/>
  <c r="I487" i="2" a="1"/>
  <c r="I487" i="2" s="1"/>
  <c r="I486" i="2" a="1"/>
  <c r="I486" i="2" s="1"/>
  <c r="B486" i="2"/>
  <c r="B487" i="2" s="1"/>
  <c r="B488" i="2" s="1"/>
  <c r="B489" i="2" s="1"/>
  <c r="B490" i="2" s="1"/>
  <c r="B491" i="2" s="1"/>
  <c r="B492" i="2" s="1"/>
  <c r="B493" i="2" s="1"/>
  <c r="B494" i="2" s="1"/>
  <c r="B495" i="2" s="1"/>
  <c r="I485" i="2" a="1"/>
  <c r="I485" i="2" s="1"/>
  <c r="I484" i="2" a="1"/>
  <c r="I484" i="2" s="1"/>
  <c r="I483" i="2" a="1"/>
  <c r="I483" i="2" s="1"/>
  <c r="I482" i="2" a="1"/>
  <c r="I482" i="2" s="1"/>
  <c r="I481" i="2" a="1"/>
  <c r="I481" i="2" s="1"/>
  <c r="I480" i="2" a="1"/>
  <c r="I480" i="2" s="1"/>
  <c r="I479" i="2" a="1"/>
  <c r="I479" i="2" s="1"/>
  <c r="I478" i="2" a="1"/>
  <c r="I478" i="2" s="1"/>
  <c r="I477" i="2" a="1"/>
  <c r="I477" i="2" s="1"/>
  <c r="I476" i="2" a="1"/>
  <c r="I476" i="2" s="1"/>
  <c r="B476" i="2"/>
  <c r="B477" i="2" s="1"/>
  <c r="B478" i="2" s="1"/>
  <c r="B479" i="2" s="1"/>
  <c r="B480" i="2" s="1"/>
  <c r="B481" i="2" s="1"/>
  <c r="B482" i="2" s="1"/>
  <c r="B483" i="2" s="1"/>
  <c r="B484" i="2" s="1"/>
  <c r="B485" i="2" s="1"/>
  <c r="I475" i="2" a="1"/>
  <c r="I475" i="2" s="1"/>
  <c r="I474" i="2" a="1"/>
  <c r="I474" i="2" s="1"/>
  <c r="I473" i="2" a="1"/>
  <c r="I473" i="2" s="1"/>
  <c r="I472" i="2" a="1"/>
  <c r="I472" i="2" s="1"/>
  <c r="I471" i="2" a="1"/>
  <c r="I471" i="2" s="1"/>
  <c r="I470" i="2" a="1"/>
  <c r="I470" i="2" s="1"/>
  <c r="I469" i="2" a="1"/>
  <c r="I469" i="2" s="1"/>
  <c r="I468" i="2" a="1"/>
  <c r="I468" i="2" s="1"/>
  <c r="I467" i="2" a="1"/>
  <c r="I467" i="2" s="1"/>
  <c r="I466" i="2" a="1"/>
  <c r="I466" i="2" s="1"/>
  <c r="I465" i="2" a="1"/>
  <c r="I465" i="2" s="1"/>
  <c r="I464" i="2" a="1"/>
  <c r="I464" i="2" s="1"/>
  <c r="I463" i="2" a="1"/>
  <c r="I463" i="2" s="1"/>
  <c r="I462" i="2" a="1"/>
  <c r="I462" i="2" s="1"/>
  <c r="I461" i="2" a="1"/>
  <c r="I461" i="2" s="1"/>
  <c r="I460" i="2" a="1"/>
  <c r="I460" i="2" s="1"/>
  <c r="I459" i="2" a="1"/>
  <c r="I459" i="2" s="1"/>
  <c r="I458" i="2" a="1"/>
  <c r="I458" i="2" s="1"/>
  <c r="I457" i="2" a="1"/>
  <c r="I457" i="2" s="1"/>
  <c r="I456" i="2" a="1"/>
  <c r="I456" i="2" s="1"/>
  <c r="I455" i="2" a="1"/>
  <c r="I455" i="2" s="1"/>
  <c r="I454" i="2" a="1"/>
  <c r="I454" i="2" s="1"/>
  <c r="I453" i="2" a="1"/>
  <c r="I453" i="2" s="1"/>
  <c r="I452" i="2" a="1"/>
  <c r="I452" i="2" s="1"/>
  <c r="I451" i="2" a="1"/>
  <c r="I451" i="2" s="1"/>
  <c r="I450" i="2" a="1"/>
  <c r="I450" i="2" s="1"/>
  <c r="I449" i="2" a="1"/>
  <c r="I449" i="2" s="1"/>
  <c r="I448" i="2" a="1"/>
  <c r="I448" i="2" s="1"/>
  <c r="I447" i="2" a="1"/>
  <c r="I447" i="2" s="1"/>
  <c r="I446" i="2" a="1"/>
  <c r="I446" i="2" s="1"/>
  <c r="I445" i="2" a="1"/>
  <c r="I445" i="2" s="1"/>
  <c r="I444" i="2" a="1"/>
  <c r="I444" i="2" s="1"/>
  <c r="I443" i="2" a="1"/>
  <c r="I443" i="2" s="1"/>
  <c r="I442" i="2" a="1"/>
  <c r="I442" i="2" s="1"/>
  <c r="I441" i="2" a="1"/>
  <c r="I441" i="2" s="1"/>
  <c r="I440" i="2" a="1"/>
  <c r="I440" i="2" s="1"/>
  <c r="I439" i="2" a="1"/>
  <c r="I439" i="2" s="1"/>
  <c r="I438" i="2" a="1"/>
  <c r="I438" i="2" s="1"/>
  <c r="I437" i="2" a="1"/>
  <c r="I437" i="2" s="1"/>
  <c r="I436" i="2" a="1"/>
  <c r="I436" i="2" s="1"/>
  <c r="B436" i="2"/>
  <c r="B437" i="2" s="1"/>
  <c r="B438" i="2" s="1"/>
  <c r="B439" i="2" s="1"/>
  <c r="B440" i="2" s="1"/>
  <c r="B441" i="2" s="1"/>
  <c r="B442" i="2" s="1"/>
  <c r="B443" i="2" s="1"/>
  <c r="B444" i="2" s="1"/>
  <c r="B445" i="2" s="1"/>
  <c r="I435" i="2" a="1"/>
  <c r="I435" i="2" s="1"/>
  <c r="I434" i="2" a="1"/>
  <c r="I434" i="2" s="1"/>
  <c r="I433" i="2" a="1"/>
  <c r="I433" i="2" s="1"/>
  <c r="I432" i="2" a="1"/>
  <c r="I432" i="2" s="1"/>
  <c r="I431" i="2" a="1"/>
  <c r="I431" i="2" s="1"/>
  <c r="I430" i="2" a="1"/>
  <c r="I430" i="2" s="1"/>
  <c r="I429" i="2" a="1"/>
  <c r="I429" i="2" s="1"/>
  <c r="I428" i="2" a="1"/>
  <c r="I428" i="2" s="1"/>
  <c r="I427" i="2" a="1"/>
  <c r="I427" i="2" s="1"/>
  <c r="I426" i="2" a="1"/>
  <c r="I426" i="2" s="1"/>
  <c r="I425" i="2" a="1"/>
  <c r="I425" i="2" s="1"/>
  <c r="I424" i="2" a="1"/>
  <c r="I424" i="2" s="1"/>
  <c r="I423" i="2" a="1"/>
  <c r="I423" i="2" s="1"/>
  <c r="I422" i="2" a="1"/>
  <c r="I422" i="2" s="1"/>
  <c r="I421" i="2" a="1"/>
  <c r="I421" i="2" s="1"/>
  <c r="I420" i="2" a="1"/>
  <c r="I420" i="2" s="1"/>
  <c r="I419" i="2" a="1"/>
  <c r="I419" i="2" s="1"/>
  <c r="I418" i="2" a="1"/>
  <c r="I418" i="2" s="1"/>
  <c r="I417" i="2" a="1"/>
  <c r="I417" i="2" s="1"/>
  <c r="I416" i="2" a="1"/>
  <c r="I416" i="2" s="1"/>
  <c r="B416" i="2"/>
  <c r="B417" i="2" s="1"/>
  <c r="B418" i="2" s="1"/>
  <c r="B419" i="2" s="1"/>
  <c r="B420" i="2" s="1"/>
  <c r="B421" i="2" s="1"/>
  <c r="B422" i="2" s="1"/>
  <c r="B423" i="2" s="1"/>
  <c r="B424" i="2" s="1"/>
  <c r="B425" i="2" s="1"/>
  <c r="I415" i="2" a="1"/>
  <c r="I415" i="2" s="1"/>
  <c r="I414" i="2" a="1"/>
  <c r="I414" i="2" s="1"/>
  <c r="I413" i="2" a="1"/>
  <c r="I413" i="2" s="1"/>
  <c r="I412" i="2" a="1"/>
  <c r="I412" i="2" s="1"/>
  <c r="I411" i="2" a="1"/>
  <c r="I411" i="2" s="1"/>
  <c r="I410" i="2" a="1"/>
  <c r="I410" i="2" s="1"/>
  <c r="I409" i="2" a="1"/>
  <c r="I409" i="2" s="1"/>
  <c r="I408" i="2" a="1"/>
  <c r="I408" i="2" s="1"/>
  <c r="I407" i="2" a="1"/>
  <c r="I407" i="2" s="1"/>
  <c r="I406" i="2" a="1"/>
  <c r="I406" i="2" s="1"/>
  <c r="B406" i="2"/>
  <c r="B407" i="2" s="1"/>
  <c r="B408" i="2" s="1"/>
  <c r="B409" i="2" s="1"/>
  <c r="B410" i="2" s="1"/>
  <c r="B411" i="2" s="1"/>
  <c r="B412" i="2" s="1"/>
  <c r="B413" i="2" s="1"/>
  <c r="B414" i="2" s="1"/>
  <c r="B415" i="2" s="1"/>
  <c r="I405" i="2" a="1"/>
  <c r="I405" i="2" s="1"/>
  <c r="I404" i="2" a="1"/>
  <c r="I404" i="2" s="1"/>
  <c r="I403" i="2" a="1"/>
  <c r="I403" i="2" s="1"/>
  <c r="I402" i="2" a="1"/>
  <c r="I402" i="2" s="1"/>
  <c r="I401" i="2" a="1"/>
  <c r="I401" i="2" s="1"/>
  <c r="I400" i="2" a="1"/>
  <c r="I400" i="2" s="1"/>
  <c r="I399" i="2" a="1"/>
  <c r="I399" i="2" s="1"/>
  <c r="I398" i="2" a="1"/>
  <c r="I398" i="2" s="1"/>
  <c r="I397" i="2" a="1"/>
  <c r="I397" i="2" s="1"/>
  <c r="I396" i="2" a="1"/>
  <c r="I396" i="2" s="1"/>
  <c r="I395" i="2" a="1"/>
  <c r="I395" i="2" s="1"/>
  <c r="I394" i="2" a="1"/>
  <c r="I394" i="2" s="1"/>
  <c r="I393" i="2" a="1"/>
  <c r="I393" i="2" s="1"/>
  <c r="I392" i="2" a="1"/>
  <c r="I392" i="2" s="1"/>
  <c r="I391" i="2" a="1"/>
  <c r="I391" i="2" s="1"/>
  <c r="I390" i="2" a="1"/>
  <c r="I390" i="2" s="1"/>
  <c r="I389" i="2" a="1"/>
  <c r="I389" i="2" s="1"/>
  <c r="I388" i="2" a="1"/>
  <c r="I388" i="2" s="1"/>
  <c r="I387" i="2" a="1"/>
  <c r="I387" i="2" s="1"/>
  <c r="I386" i="2" a="1"/>
  <c r="I386" i="2" s="1"/>
  <c r="I385" i="2" a="1"/>
  <c r="I385" i="2" s="1"/>
  <c r="I384" i="2" a="1"/>
  <c r="I384" i="2" s="1"/>
  <c r="I383" i="2" a="1"/>
  <c r="I383" i="2" s="1"/>
  <c r="I382" i="2" a="1"/>
  <c r="I382" i="2" s="1"/>
  <c r="I381" i="2" a="1"/>
  <c r="I381" i="2" s="1"/>
  <c r="I380" i="2" a="1"/>
  <c r="I380" i="2" s="1"/>
  <c r="I379" i="2" a="1"/>
  <c r="I379" i="2" s="1"/>
  <c r="I378" i="2" a="1"/>
  <c r="I378" i="2" s="1"/>
  <c r="I377" i="2" a="1"/>
  <c r="I377" i="2" s="1"/>
  <c r="I376" i="2" a="1"/>
  <c r="I376" i="2" s="1"/>
  <c r="B376" i="2"/>
  <c r="B377" i="2" s="1"/>
  <c r="B378" i="2" s="1"/>
  <c r="B379" i="2" s="1"/>
  <c r="B380" i="2" s="1"/>
  <c r="B381" i="2" s="1"/>
  <c r="B382" i="2" s="1"/>
  <c r="B383" i="2" s="1"/>
  <c r="B384" i="2" s="1"/>
  <c r="B385" i="2" s="1"/>
  <c r="I375" i="2" a="1"/>
  <c r="I375" i="2" s="1"/>
  <c r="I374" i="2" a="1"/>
  <c r="I374" i="2" s="1"/>
  <c r="I373" i="2" a="1"/>
  <c r="I373" i="2" s="1"/>
  <c r="I372" i="2" a="1"/>
  <c r="I372" i="2" s="1"/>
  <c r="I371" i="2" a="1"/>
  <c r="I371" i="2" s="1"/>
  <c r="I370" i="2" a="1"/>
  <c r="I370" i="2" s="1"/>
  <c r="I369" i="2" a="1"/>
  <c r="I369" i="2" s="1"/>
  <c r="I368" i="2" a="1"/>
  <c r="I368" i="2" s="1"/>
  <c r="I367" i="2" a="1"/>
  <c r="I367" i="2" s="1"/>
  <c r="I366" i="2" a="1"/>
  <c r="I366" i="2" s="1"/>
  <c r="I365" i="2" a="1"/>
  <c r="I365" i="2" s="1"/>
  <c r="I364" i="2" a="1"/>
  <c r="I364" i="2" s="1"/>
  <c r="I363" i="2" a="1"/>
  <c r="I363" i="2" s="1"/>
  <c r="I362" i="2" a="1"/>
  <c r="I362" i="2" s="1"/>
  <c r="I361" i="2" a="1"/>
  <c r="I361" i="2" s="1"/>
  <c r="I360" i="2" a="1"/>
  <c r="I360" i="2" s="1"/>
  <c r="I359" i="2" a="1"/>
  <c r="I359" i="2" s="1"/>
  <c r="I358" i="2" a="1"/>
  <c r="I358" i="2" s="1"/>
  <c r="I357" i="2" a="1"/>
  <c r="I357" i="2" s="1"/>
  <c r="I356" i="2" a="1"/>
  <c r="I356" i="2" s="1"/>
  <c r="B356" i="2"/>
  <c r="B357" i="2" s="1"/>
  <c r="B358" i="2" s="1"/>
  <c r="B359" i="2" s="1"/>
  <c r="B360" i="2" s="1"/>
  <c r="B361" i="2" s="1"/>
  <c r="B362" i="2" s="1"/>
  <c r="B363" i="2" s="1"/>
  <c r="B364" i="2" s="1"/>
  <c r="B365" i="2" s="1"/>
  <c r="I355" i="2" a="1"/>
  <c r="I355" i="2" s="1"/>
  <c r="I354" i="2" a="1"/>
  <c r="I354" i="2" s="1"/>
  <c r="I353" i="2" a="1"/>
  <c r="I353" i="2" s="1"/>
  <c r="I352" i="2" a="1"/>
  <c r="I352" i="2" s="1"/>
  <c r="I351" i="2" a="1"/>
  <c r="I351" i="2" s="1"/>
  <c r="I350" i="2" a="1"/>
  <c r="I350" i="2" s="1"/>
  <c r="I349" i="2" a="1"/>
  <c r="I349" i="2" s="1"/>
  <c r="I348" i="2" a="1"/>
  <c r="I348" i="2" s="1"/>
  <c r="I347" i="2" a="1"/>
  <c r="I347" i="2" s="1"/>
  <c r="I346" i="2" a="1"/>
  <c r="I346" i="2" s="1"/>
  <c r="B326" i="2"/>
  <c r="B327" i="2" s="1"/>
  <c r="B328" i="2" s="1"/>
  <c r="B329" i="2" s="1"/>
  <c r="B330" i="2" s="1"/>
  <c r="B331" i="2" s="1"/>
  <c r="B332" i="2" s="1"/>
  <c r="B333" i="2" s="1"/>
  <c r="B334" i="2" s="1"/>
  <c r="B335" i="2" s="1"/>
  <c r="I345" i="2" a="1"/>
  <c r="I345" i="2" s="1"/>
  <c r="I344" i="2" a="1"/>
  <c r="I344" i="2" s="1"/>
  <c r="I343" i="2" a="1"/>
  <c r="I343" i="2" s="1"/>
  <c r="I342" i="2" a="1"/>
  <c r="I342" i="2" s="1"/>
  <c r="I341" i="2" a="1"/>
  <c r="I341" i="2" s="1"/>
  <c r="I340" i="2" a="1"/>
  <c r="I340" i="2" s="1"/>
  <c r="I339" i="2" a="1"/>
  <c r="I339" i="2" s="1"/>
  <c r="I338" i="2" a="1"/>
  <c r="I338" i="2" s="1"/>
  <c r="I337" i="2" a="1"/>
  <c r="I337" i="2" s="1"/>
  <c r="I336" i="2" a="1"/>
  <c r="I336" i="2" s="1"/>
  <c r="B336" i="2"/>
  <c r="B337" i="2" s="1"/>
  <c r="B338" i="2" s="1"/>
  <c r="B339" i="2" s="1"/>
  <c r="B340" i="2" s="1"/>
  <c r="B341" i="2" s="1"/>
  <c r="B342" i="2" s="1"/>
  <c r="B343" i="2" s="1"/>
  <c r="B344" i="2" s="1"/>
  <c r="B345" i="2" s="1"/>
  <c r="I335" i="2" a="1"/>
  <c r="I335" i="2" s="1"/>
  <c r="I334" i="2" a="1"/>
  <c r="I334" i="2" s="1"/>
  <c r="I333" i="2" a="1"/>
  <c r="I333" i="2" s="1"/>
  <c r="I332" i="2" a="1"/>
  <c r="I332" i="2" s="1"/>
  <c r="I331" i="2" a="1"/>
  <c r="I331" i="2" s="1"/>
  <c r="I330" i="2" a="1"/>
  <c r="I330" i="2" s="1"/>
  <c r="I329" i="2" a="1"/>
  <c r="I329" i="2" s="1"/>
  <c r="I328" i="2" a="1"/>
  <c r="I328" i="2" s="1"/>
  <c r="I327" i="2" a="1"/>
  <c r="I327" i="2" s="1"/>
  <c r="I326" i="2" a="1"/>
  <c r="I326" i="2" s="1"/>
  <c r="I325" i="2" a="1"/>
  <c r="I325" i="2" s="1"/>
  <c r="I324" i="2" a="1"/>
  <c r="I324" i="2" s="1"/>
  <c r="I323" i="2" a="1"/>
  <c r="I323" i="2" s="1"/>
  <c r="I322" i="2" a="1"/>
  <c r="I322" i="2" s="1"/>
  <c r="I321" i="2" a="1"/>
  <c r="I321" i="2" s="1"/>
  <c r="I320" i="2" a="1"/>
  <c r="I320" i="2" s="1"/>
  <c r="I319" i="2" a="1"/>
  <c r="I319" i="2" s="1"/>
  <c r="I318" i="2" a="1"/>
  <c r="I318" i="2" s="1"/>
  <c r="I317" i="2" a="1"/>
  <c r="I317" i="2" s="1"/>
  <c r="I316" i="2" a="1"/>
  <c r="I316" i="2" s="1"/>
  <c r="B316" i="2"/>
  <c r="B317" i="2" s="1"/>
  <c r="B318" i="2" s="1"/>
  <c r="B319" i="2" s="1"/>
  <c r="B320" i="2" s="1"/>
  <c r="B321" i="2" s="1"/>
  <c r="B322" i="2" s="1"/>
  <c r="B323" i="2" s="1"/>
  <c r="B324" i="2" s="1"/>
  <c r="B325" i="2" s="1"/>
  <c r="I315" i="2" a="1"/>
  <c r="I315" i="2" s="1"/>
  <c r="I314" i="2" a="1"/>
  <c r="I314" i="2" s="1"/>
  <c r="I313" i="2" a="1"/>
  <c r="I313" i="2" s="1"/>
  <c r="I312" i="2" a="1"/>
  <c r="I312" i="2" s="1"/>
  <c r="I311" i="2" a="1"/>
  <c r="I311" i="2" s="1"/>
  <c r="I310" i="2" a="1"/>
  <c r="I310" i="2" s="1"/>
  <c r="I309" i="2" a="1"/>
  <c r="I309" i="2" s="1"/>
  <c r="I308" i="2" a="1"/>
  <c r="I308" i="2" s="1"/>
  <c r="I307" i="2" a="1"/>
  <c r="I307" i="2" s="1"/>
  <c r="I306" i="2" a="1"/>
  <c r="I306" i="2" s="1"/>
  <c r="I305" i="2" a="1"/>
  <c r="I305" i="2" s="1"/>
  <c r="I304" i="2" a="1"/>
  <c r="I304" i="2" s="1"/>
  <c r="I303" i="2" a="1"/>
  <c r="I303" i="2" s="1"/>
  <c r="I302" i="2" a="1"/>
  <c r="I302" i="2" s="1"/>
  <c r="I301" i="2" a="1"/>
  <c r="I301" i="2" s="1"/>
  <c r="I300" i="2" a="1"/>
  <c r="I300" i="2" s="1"/>
  <c r="I299" i="2" a="1"/>
  <c r="I299" i="2" s="1"/>
  <c r="I298" i="2" a="1"/>
  <c r="I298" i="2" s="1"/>
  <c r="I297" i="2" a="1"/>
  <c r="I297" i="2" s="1"/>
  <c r="I296" i="2" a="1"/>
  <c r="I296" i="2" s="1"/>
  <c r="B296" i="2"/>
  <c r="B297" i="2" s="1"/>
  <c r="B298" i="2" s="1"/>
  <c r="B299" i="2" s="1"/>
  <c r="B300" i="2" s="1"/>
  <c r="B301" i="2" s="1"/>
  <c r="B302" i="2" s="1"/>
  <c r="B303" i="2" s="1"/>
  <c r="B304" i="2" s="1"/>
  <c r="B305" i="2" s="1"/>
  <c r="B286" i="2"/>
  <c r="B287" i="2" s="1"/>
  <c r="B288" i="2" s="1"/>
  <c r="B289" i="2" s="1"/>
  <c r="B290" i="2" s="1"/>
  <c r="B291" i="2" s="1"/>
  <c r="B292" i="2" s="1"/>
  <c r="B293" i="2" s="1"/>
  <c r="B294" i="2" s="1"/>
  <c r="B295" i="2" s="1"/>
  <c r="B276" i="2"/>
  <c r="B277" i="2" s="1"/>
  <c r="B278" i="2" s="1"/>
  <c r="B279" i="2" s="1"/>
  <c r="B280" i="2" s="1"/>
  <c r="B281" i="2" s="1"/>
  <c r="B282" i="2" s="1"/>
  <c r="B283" i="2" s="1"/>
  <c r="B284" i="2" s="1"/>
  <c r="B285" i="2" s="1"/>
  <c r="B256" i="2"/>
  <c r="B257" i="2" s="1"/>
  <c r="B258" i="2" s="1"/>
  <c r="B259" i="2" s="1"/>
  <c r="B260" i="2" s="1"/>
  <c r="B261" i="2" s="1"/>
  <c r="B262" i="2" s="1"/>
  <c r="B263" i="2" s="1"/>
  <c r="B264" i="2" s="1"/>
  <c r="B265" i="2" s="1"/>
  <c r="I295" i="2" a="1"/>
  <c r="I295" i="2" s="1"/>
  <c r="I294" i="2" a="1"/>
  <c r="I294" i="2" s="1"/>
  <c r="I293" i="2" a="1"/>
  <c r="I293" i="2" s="1"/>
  <c r="I292" i="2" a="1"/>
  <c r="I292" i="2" s="1"/>
  <c r="I291" i="2" a="1"/>
  <c r="I291" i="2" s="1"/>
  <c r="I290" i="2" a="1"/>
  <c r="I290" i="2" s="1"/>
  <c r="I289" i="2" a="1"/>
  <c r="I289" i="2" s="1"/>
  <c r="I288" i="2" a="1"/>
  <c r="I288" i="2" s="1"/>
  <c r="I287" i="2" a="1"/>
  <c r="I287" i="2" s="1"/>
  <c r="I286" i="2" a="1"/>
  <c r="I286" i="2" s="1"/>
  <c r="I285" i="2" a="1"/>
  <c r="I285" i="2" s="1"/>
  <c r="I284" i="2" a="1"/>
  <c r="I284" i="2" s="1"/>
  <c r="I283" i="2" a="1"/>
  <c r="I283" i="2" s="1"/>
  <c r="I282" i="2" a="1"/>
  <c r="I282" i="2" s="1"/>
  <c r="I281" i="2" a="1"/>
  <c r="I281" i="2" s="1"/>
  <c r="I280" i="2" a="1"/>
  <c r="I280" i="2" s="1"/>
  <c r="I279" i="2" a="1"/>
  <c r="I279" i="2" s="1"/>
  <c r="I278" i="2" a="1"/>
  <c r="I278" i="2" s="1"/>
  <c r="I277" i="2" a="1"/>
  <c r="I277" i="2" s="1"/>
  <c r="I276" i="2" a="1"/>
  <c r="I276" i="2" s="1"/>
  <c r="I275" i="2" a="1"/>
  <c r="I275" i="2" s="1"/>
  <c r="I274" i="2" a="1"/>
  <c r="I274" i="2" s="1"/>
  <c r="I273" i="2" a="1"/>
  <c r="I273" i="2" s="1"/>
  <c r="I272" i="2" a="1"/>
  <c r="I272" i="2" s="1"/>
  <c r="I271" i="2" a="1"/>
  <c r="I271" i="2" s="1"/>
  <c r="I270" i="2" a="1"/>
  <c r="I270" i="2" s="1"/>
  <c r="I269" i="2" a="1"/>
  <c r="I269" i="2" s="1"/>
  <c r="I268" i="2" a="1"/>
  <c r="I268" i="2" s="1"/>
  <c r="I267" i="2" a="1"/>
  <c r="I267" i="2" s="1"/>
  <c r="I266" i="2" a="1"/>
  <c r="I266" i="2" s="1"/>
  <c r="I265" i="2" a="1"/>
  <c r="I265" i="2" s="1"/>
  <c r="I264" i="2" a="1"/>
  <c r="I264" i="2" s="1"/>
  <c r="I263" i="2" a="1"/>
  <c r="I263" i="2" s="1"/>
  <c r="I262" i="2" a="1"/>
  <c r="I262" i="2" s="1"/>
  <c r="I261" i="2" a="1"/>
  <c r="I261" i="2" s="1"/>
  <c r="I260" i="2" a="1"/>
  <c r="I260" i="2" s="1"/>
  <c r="I259" i="2" a="1"/>
  <c r="I259" i="2" s="1"/>
  <c r="I258" i="2" a="1"/>
  <c r="I258" i="2" s="1"/>
  <c r="I257" i="2" a="1"/>
  <c r="I257" i="2" s="1"/>
  <c r="I256" i="2" a="1"/>
  <c r="I256" i="2" s="1"/>
  <c r="G180" i="2" l="1"/>
  <c r="G238" i="2"/>
  <c r="G258" i="2"/>
  <c r="G316" i="2"/>
  <c r="G202" i="2"/>
  <c r="G242" i="2"/>
  <c r="G259" i="2"/>
  <c r="G322" i="2"/>
  <c r="G23" i="2"/>
  <c r="G210" i="2"/>
  <c r="G243" i="2"/>
  <c r="G260" i="2"/>
  <c r="G323" i="2"/>
  <c r="G170" i="2"/>
  <c r="G218" i="2"/>
  <c r="G244" i="2"/>
  <c r="G282" i="2"/>
  <c r="G324" i="2"/>
  <c r="G171" i="2"/>
  <c r="G226" i="2"/>
  <c r="G245" i="2"/>
  <c r="G290" i="2"/>
  <c r="G172" i="2"/>
  <c r="G234" i="2"/>
  <c r="G250" i="2"/>
  <c r="G298" i="2"/>
  <c r="G178" i="2"/>
  <c r="G236" i="2"/>
  <c r="G251" i="2"/>
  <c r="G306" i="2"/>
  <c r="G179" i="2"/>
  <c r="G237" i="2"/>
  <c r="G252" i="2"/>
  <c r="G314" i="2"/>
  <c r="F515" i="2"/>
  <c r="G511" i="2"/>
  <c r="G510" i="2"/>
  <c r="G509" i="2"/>
  <c r="G508" i="2"/>
  <c r="G515" i="2"/>
  <c r="G507" i="2"/>
  <c r="G514" i="2"/>
  <c r="G506" i="2"/>
  <c r="G513" i="2"/>
  <c r="G512" i="2"/>
  <c r="G751" i="2"/>
  <c r="G750" i="2"/>
  <c r="G749" i="2"/>
  <c r="G748" i="2"/>
  <c r="G755" i="2"/>
  <c r="G747" i="2"/>
  <c r="G754" i="2"/>
  <c r="G746" i="2"/>
  <c r="G753" i="2"/>
  <c r="G752" i="2"/>
  <c r="G274" i="2"/>
  <c r="F358" i="2"/>
  <c r="G359" i="2"/>
  <c r="G365" i="2"/>
  <c r="G357" i="2"/>
  <c r="G364" i="2"/>
  <c r="G356" i="2"/>
  <c r="G363" i="2"/>
  <c r="G362" i="2"/>
  <c r="G361" i="2"/>
  <c r="G360" i="2"/>
  <c r="F443" i="2"/>
  <c r="G439" i="2"/>
  <c r="G445" i="2"/>
  <c r="G437" i="2"/>
  <c r="G444" i="2"/>
  <c r="G436" i="2"/>
  <c r="G443" i="2"/>
  <c r="G442" i="2"/>
  <c r="G441" i="2"/>
  <c r="G440" i="2"/>
  <c r="F522" i="2"/>
  <c r="G519" i="2"/>
  <c r="G518" i="2"/>
  <c r="G525" i="2"/>
  <c r="G517" i="2"/>
  <c r="G524" i="2"/>
  <c r="G516" i="2"/>
  <c r="G523" i="2"/>
  <c r="G522" i="2"/>
  <c r="G521" i="2"/>
  <c r="G520" i="2"/>
  <c r="G599" i="2"/>
  <c r="G598" i="2"/>
  <c r="G605" i="2"/>
  <c r="G597" i="2"/>
  <c r="G604" i="2"/>
  <c r="G596" i="2"/>
  <c r="G603" i="2"/>
  <c r="G602" i="2"/>
  <c r="G601" i="2"/>
  <c r="G600" i="2"/>
  <c r="G679" i="2"/>
  <c r="G678" i="2"/>
  <c r="G685" i="2"/>
  <c r="G677" i="2"/>
  <c r="G684" i="2"/>
  <c r="G676" i="2"/>
  <c r="G683" i="2"/>
  <c r="G682" i="2"/>
  <c r="G681" i="2"/>
  <c r="G680" i="2"/>
  <c r="F765" i="2"/>
  <c r="G759" i="2"/>
  <c r="G758" i="2"/>
  <c r="G765" i="2"/>
  <c r="G757" i="2"/>
  <c r="G764" i="2"/>
  <c r="G756" i="2"/>
  <c r="G763" i="2"/>
  <c r="G762" i="2"/>
  <c r="G761" i="2"/>
  <c r="G760" i="2"/>
  <c r="G839" i="2"/>
  <c r="G838" i="2"/>
  <c r="G845" i="2"/>
  <c r="G837" i="2"/>
  <c r="G844" i="2"/>
  <c r="G836" i="2"/>
  <c r="G843" i="2"/>
  <c r="G842" i="2"/>
  <c r="G841" i="2"/>
  <c r="G840" i="2"/>
  <c r="G919" i="2"/>
  <c r="G918" i="2"/>
  <c r="G925" i="2"/>
  <c r="G917" i="2"/>
  <c r="G924" i="2"/>
  <c r="G916" i="2"/>
  <c r="G923" i="2"/>
  <c r="G922" i="2"/>
  <c r="G921" i="2"/>
  <c r="G920" i="2"/>
  <c r="G999" i="2"/>
  <c r="G998" i="2"/>
  <c r="G1005" i="2"/>
  <c r="G997" i="2"/>
  <c r="G1004" i="2"/>
  <c r="G996" i="2"/>
  <c r="G1003" i="2"/>
  <c r="G1002" i="2"/>
  <c r="G1001" i="2"/>
  <c r="G1000" i="2"/>
  <c r="G16" i="2"/>
  <c r="G24" i="2"/>
  <c r="G187" i="2"/>
  <c r="G195" i="2"/>
  <c r="G203" i="2"/>
  <c r="G211" i="2"/>
  <c r="G219" i="2"/>
  <c r="G227" i="2"/>
  <c r="G235" i="2"/>
  <c r="G267" i="2"/>
  <c r="G275" i="2"/>
  <c r="G283" i="2"/>
  <c r="G291" i="2"/>
  <c r="G299" i="2"/>
  <c r="G307" i="2"/>
  <c r="G315" i="2"/>
  <c r="F428" i="2"/>
  <c r="G431" i="2"/>
  <c r="G429" i="2"/>
  <c r="G428" i="2"/>
  <c r="G435" i="2"/>
  <c r="G427" i="2"/>
  <c r="G434" i="2"/>
  <c r="G426" i="2"/>
  <c r="G433" i="2"/>
  <c r="G432" i="2"/>
  <c r="G831" i="2"/>
  <c r="G830" i="2"/>
  <c r="G829" i="2"/>
  <c r="G828" i="2"/>
  <c r="G835" i="2"/>
  <c r="G827" i="2"/>
  <c r="G834" i="2"/>
  <c r="G826" i="2"/>
  <c r="G833" i="2"/>
  <c r="G832" i="2"/>
  <c r="G266" i="2"/>
  <c r="B366" i="2"/>
  <c r="B367" i="2" s="1"/>
  <c r="B368" i="2" s="1"/>
  <c r="B369" i="2" s="1"/>
  <c r="B370" i="2" s="1"/>
  <c r="B371" i="2" s="1"/>
  <c r="B372" i="2" s="1"/>
  <c r="B373" i="2" s="1"/>
  <c r="B374" i="2" s="1"/>
  <c r="B375" i="2" s="1"/>
  <c r="G375" i="2"/>
  <c r="G367" i="2"/>
  <c r="G373" i="2"/>
  <c r="G372" i="2"/>
  <c r="G371" i="2"/>
  <c r="G370" i="2"/>
  <c r="G369" i="2"/>
  <c r="G368" i="2"/>
  <c r="B446" i="2"/>
  <c r="B447" i="2" s="1"/>
  <c r="B448" i="2" s="1"/>
  <c r="B449" i="2" s="1"/>
  <c r="B450" i="2" s="1"/>
  <c r="B451" i="2" s="1"/>
  <c r="B452" i="2" s="1"/>
  <c r="B453" i="2" s="1"/>
  <c r="B454" i="2" s="1"/>
  <c r="B455" i="2" s="1"/>
  <c r="G455" i="2"/>
  <c r="G447" i="2"/>
  <c r="G453" i="2"/>
  <c r="G452" i="2"/>
  <c r="G451" i="2"/>
  <c r="G450" i="2"/>
  <c r="G449" i="2"/>
  <c r="G448" i="2"/>
  <c r="B526" i="2"/>
  <c r="B527" i="2" s="1"/>
  <c r="B528" i="2" s="1"/>
  <c r="B529" i="2" s="1"/>
  <c r="B530" i="2" s="1"/>
  <c r="B531" i="2" s="1"/>
  <c r="B532" i="2" s="1"/>
  <c r="B533" i="2" s="1"/>
  <c r="B534" i="2" s="1"/>
  <c r="B535" i="2" s="1"/>
  <c r="G535" i="2"/>
  <c r="G527" i="2"/>
  <c r="G534" i="2"/>
  <c r="G526" i="2"/>
  <c r="G533" i="2"/>
  <c r="G532" i="2"/>
  <c r="G531" i="2"/>
  <c r="G530" i="2"/>
  <c r="G529" i="2"/>
  <c r="G528" i="2"/>
  <c r="F614" i="2"/>
  <c r="G615" i="2"/>
  <c r="G607" i="2"/>
  <c r="G614" i="2"/>
  <c r="G606" i="2"/>
  <c r="G613" i="2"/>
  <c r="G612" i="2"/>
  <c r="G611" i="2"/>
  <c r="G610" i="2"/>
  <c r="G609" i="2"/>
  <c r="G608" i="2"/>
  <c r="G695" i="2"/>
  <c r="G687" i="2"/>
  <c r="G694" i="2"/>
  <c r="G686" i="2"/>
  <c r="G693" i="2"/>
  <c r="G692" i="2"/>
  <c r="G691" i="2"/>
  <c r="G690" i="2"/>
  <c r="G689" i="2"/>
  <c r="G688" i="2"/>
  <c r="F771" i="2"/>
  <c r="G775" i="2"/>
  <c r="G767" i="2"/>
  <c r="G774" i="2"/>
  <c r="G766" i="2"/>
  <c r="G773" i="2"/>
  <c r="G772" i="2"/>
  <c r="G771" i="2"/>
  <c r="G770" i="2"/>
  <c r="G769" i="2"/>
  <c r="G768" i="2"/>
  <c r="G855" i="2"/>
  <c r="G847" i="2"/>
  <c r="G854" i="2"/>
  <c r="G846" i="2"/>
  <c r="G853" i="2"/>
  <c r="G852" i="2"/>
  <c r="G851" i="2"/>
  <c r="G850" i="2"/>
  <c r="G849" i="2"/>
  <c r="G848" i="2"/>
  <c r="F934" i="2"/>
  <c r="G935" i="2"/>
  <c r="G927" i="2"/>
  <c r="G934" i="2"/>
  <c r="G926" i="2"/>
  <c r="G933" i="2"/>
  <c r="G932" i="2"/>
  <c r="G931" i="2"/>
  <c r="G930" i="2"/>
  <c r="G929" i="2"/>
  <c r="G928" i="2"/>
  <c r="G17" i="2"/>
  <c r="G25" i="2"/>
  <c r="G188" i="2"/>
  <c r="G196" i="2"/>
  <c r="G204" i="2"/>
  <c r="G212" i="2"/>
  <c r="G220" i="2"/>
  <c r="G228" i="2"/>
  <c r="G268" i="2"/>
  <c r="G276" i="2"/>
  <c r="G284" i="2"/>
  <c r="G292" i="2"/>
  <c r="G300" i="2"/>
  <c r="G308" i="2"/>
  <c r="G374" i="2"/>
  <c r="G438" i="2"/>
  <c r="G591" i="2"/>
  <c r="G590" i="2"/>
  <c r="G589" i="2"/>
  <c r="G588" i="2"/>
  <c r="G595" i="2"/>
  <c r="G587" i="2"/>
  <c r="G594" i="2"/>
  <c r="G586" i="2"/>
  <c r="G593" i="2"/>
  <c r="G592" i="2"/>
  <c r="G911" i="2"/>
  <c r="G910" i="2"/>
  <c r="G909" i="2"/>
  <c r="G908" i="2"/>
  <c r="G915" i="2"/>
  <c r="G907" i="2"/>
  <c r="G914" i="2"/>
  <c r="G906" i="2"/>
  <c r="G913" i="2"/>
  <c r="G912" i="2"/>
  <c r="G186" i="2"/>
  <c r="B826" i="2"/>
  <c r="B827" i="2" s="1"/>
  <c r="B828" i="2" s="1"/>
  <c r="B829" i="2" s="1"/>
  <c r="B830" i="2" s="1"/>
  <c r="B831" i="2" s="1"/>
  <c r="B832" i="2" s="1"/>
  <c r="B833" i="2" s="1"/>
  <c r="B834" i="2" s="1"/>
  <c r="B835" i="2" s="1"/>
  <c r="F379" i="2"/>
  <c r="G383" i="2"/>
  <c r="G381" i="2"/>
  <c r="G380" i="2"/>
  <c r="G379" i="2"/>
  <c r="G378" i="2"/>
  <c r="G385" i="2"/>
  <c r="G377" i="2"/>
  <c r="G384" i="2"/>
  <c r="G376" i="2"/>
  <c r="B456" i="2"/>
  <c r="B457" i="2" s="1"/>
  <c r="B458" i="2" s="1"/>
  <c r="B459" i="2" s="1"/>
  <c r="B460" i="2" s="1"/>
  <c r="B461" i="2" s="1"/>
  <c r="B462" i="2" s="1"/>
  <c r="B463" i="2" s="1"/>
  <c r="B464" i="2" s="1"/>
  <c r="B465" i="2" s="1"/>
  <c r="G463" i="2"/>
  <c r="G461" i="2"/>
  <c r="G460" i="2"/>
  <c r="G459" i="2"/>
  <c r="G458" i="2"/>
  <c r="G465" i="2"/>
  <c r="G457" i="2"/>
  <c r="G464" i="2"/>
  <c r="G456" i="2"/>
  <c r="B536" i="2"/>
  <c r="B537" i="2" s="1"/>
  <c r="B538" i="2" s="1"/>
  <c r="B539" i="2" s="1"/>
  <c r="B540" i="2" s="1"/>
  <c r="B541" i="2" s="1"/>
  <c r="B542" i="2" s="1"/>
  <c r="B543" i="2" s="1"/>
  <c r="B544" i="2" s="1"/>
  <c r="B545" i="2" s="1"/>
  <c r="G543" i="2"/>
  <c r="G542" i="2"/>
  <c r="G541" i="2"/>
  <c r="G540" i="2"/>
  <c r="G539" i="2"/>
  <c r="G538" i="2"/>
  <c r="G545" i="2"/>
  <c r="G537" i="2"/>
  <c r="G544" i="2"/>
  <c r="G536" i="2"/>
  <c r="F620" i="2"/>
  <c r="G623" i="2"/>
  <c r="G622" i="2"/>
  <c r="G621" i="2"/>
  <c r="G620" i="2"/>
  <c r="G619" i="2"/>
  <c r="G618" i="2"/>
  <c r="G625" i="2"/>
  <c r="G617" i="2"/>
  <c r="G624" i="2"/>
  <c r="G616" i="2"/>
  <c r="G703" i="2"/>
  <c r="G702" i="2"/>
  <c r="G701" i="2"/>
  <c r="G700" i="2"/>
  <c r="G699" i="2"/>
  <c r="G698" i="2"/>
  <c r="G705" i="2"/>
  <c r="G697" i="2"/>
  <c r="G704" i="2"/>
  <c r="G696" i="2"/>
  <c r="F778" i="2"/>
  <c r="G783" i="2"/>
  <c r="G782" i="2"/>
  <c r="G781" i="2"/>
  <c r="G780" i="2"/>
  <c r="G779" i="2"/>
  <c r="G778" i="2"/>
  <c r="G785" i="2"/>
  <c r="G777" i="2"/>
  <c r="G784" i="2"/>
  <c r="G776" i="2"/>
  <c r="G863" i="2"/>
  <c r="G862" i="2"/>
  <c r="G861" i="2"/>
  <c r="G860" i="2"/>
  <c r="G859" i="2"/>
  <c r="G858" i="2"/>
  <c r="G865" i="2"/>
  <c r="G857" i="2"/>
  <c r="G864" i="2"/>
  <c r="G856" i="2"/>
  <c r="F940" i="2"/>
  <c r="G943" i="2"/>
  <c r="G942" i="2"/>
  <c r="G941" i="2"/>
  <c r="G940" i="2"/>
  <c r="G939" i="2"/>
  <c r="G938" i="2"/>
  <c r="G945" i="2"/>
  <c r="G937" i="2"/>
  <c r="G944" i="2"/>
  <c r="G936" i="2"/>
  <c r="G18" i="2"/>
  <c r="G158" i="2"/>
  <c r="G173" i="2"/>
  <c r="G181" i="2"/>
  <c r="G189" i="2"/>
  <c r="G197" i="2"/>
  <c r="G205" i="2"/>
  <c r="G213" i="2"/>
  <c r="G221" i="2"/>
  <c r="G229" i="2"/>
  <c r="G253" i="2"/>
  <c r="G261" i="2"/>
  <c r="G269" i="2"/>
  <c r="G277" i="2"/>
  <c r="G285" i="2"/>
  <c r="G293" i="2"/>
  <c r="G301" i="2"/>
  <c r="G309" i="2"/>
  <c r="G317" i="2"/>
  <c r="G325" i="2"/>
  <c r="G382" i="2"/>
  <c r="G446" i="2"/>
  <c r="G671" i="2"/>
  <c r="G670" i="2"/>
  <c r="G669" i="2"/>
  <c r="G668" i="2"/>
  <c r="G675" i="2"/>
  <c r="G667" i="2"/>
  <c r="G674" i="2"/>
  <c r="G666" i="2"/>
  <c r="G673" i="2"/>
  <c r="G672" i="2"/>
  <c r="G991" i="2"/>
  <c r="G990" i="2"/>
  <c r="G989" i="2"/>
  <c r="G988" i="2"/>
  <c r="G995" i="2"/>
  <c r="G987" i="2"/>
  <c r="G994" i="2"/>
  <c r="G986" i="2"/>
  <c r="G993" i="2"/>
  <c r="G992" i="2"/>
  <c r="G194" i="2"/>
  <c r="B386" i="2"/>
  <c r="B387" i="2" s="1"/>
  <c r="B388" i="2" s="1"/>
  <c r="B389" i="2" s="1"/>
  <c r="B390" i="2" s="1"/>
  <c r="B391" i="2" s="1"/>
  <c r="B392" i="2" s="1"/>
  <c r="B393" i="2" s="1"/>
  <c r="B394" i="2" s="1"/>
  <c r="B395" i="2" s="1"/>
  <c r="G391" i="2"/>
  <c r="G389" i="2"/>
  <c r="G388" i="2"/>
  <c r="G395" i="2"/>
  <c r="G387" i="2"/>
  <c r="G394" i="2"/>
  <c r="G386" i="2"/>
  <c r="G393" i="2"/>
  <c r="G392" i="2"/>
  <c r="B466" i="2"/>
  <c r="B467" i="2" s="1"/>
  <c r="B468" i="2" s="1"/>
  <c r="B469" i="2" s="1"/>
  <c r="B470" i="2" s="1"/>
  <c r="B471" i="2" s="1"/>
  <c r="B472" i="2" s="1"/>
  <c r="B473" i="2" s="1"/>
  <c r="B474" i="2" s="1"/>
  <c r="B475" i="2" s="1"/>
  <c r="G471" i="2"/>
  <c r="G470" i="2"/>
  <c r="G469" i="2"/>
  <c r="G468" i="2"/>
  <c r="G475" i="2"/>
  <c r="G467" i="2"/>
  <c r="G474" i="2"/>
  <c r="G466" i="2"/>
  <c r="G473" i="2"/>
  <c r="G472" i="2"/>
  <c r="B546" i="2"/>
  <c r="B547" i="2" s="1"/>
  <c r="B548" i="2" s="1"/>
  <c r="B549" i="2" s="1"/>
  <c r="B550" i="2" s="1"/>
  <c r="B551" i="2" s="1"/>
  <c r="B552" i="2" s="1"/>
  <c r="B553" i="2" s="1"/>
  <c r="B554" i="2" s="1"/>
  <c r="B555" i="2" s="1"/>
  <c r="G551" i="2"/>
  <c r="G550" i="2"/>
  <c r="G549" i="2"/>
  <c r="G548" i="2"/>
  <c r="G555" i="2"/>
  <c r="G547" i="2"/>
  <c r="G554" i="2"/>
  <c r="G546" i="2"/>
  <c r="G553" i="2"/>
  <c r="G552" i="2"/>
  <c r="F627" i="2"/>
  <c r="G631" i="2"/>
  <c r="G630" i="2"/>
  <c r="G629" i="2"/>
  <c r="G628" i="2"/>
  <c r="G635" i="2"/>
  <c r="G627" i="2"/>
  <c r="G634" i="2"/>
  <c r="G626" i="2"/>
  <c r="G633" i="2"/>
  <c r="G632" i="2"/>
  <c r="F714" i="2"/>
  <c r="G711" i="2"/>
  <c r="G710" i="2"/>
  <c r="G709" i="2"/>
  <c r="G708" i="2"/>
  <c r="G715" i="2"/>
  <c r="G707" i="2"/>
  <c r="G714" i="2"/>
  <c r="G706" i="2"/>
  <c r="G713" i="2"/>
  <c r="G712" i="2"/>
  <c r="G791" i="2"/>
  <c r="G790" i="2"/>
  <c r="G789" i="2"/>
  <c r="G788" i="2"/>
  <c r="G795" i="2"/>
  <c r="G787" i="2"/>
  <c r="G794" i="2"/>
  <c r="G786" i="2"/>
  <c r="G793" i="2"/>
  <c r="G792" i="2"/>
  <c r="F872" i="2"/>
  <c r="G871" i="2"/>
  <c r="G870" i="2"/>
  <c r="G869" i="2"/>
  <c r="G868" i="2"/>
  <c r="G875" i="2"/>
  <c r="G867" i="2"/>
  <c r="G874" i="2"/>
  <c r="G866" i="2"/>
  <c r="G873" i="2"/>
  <c r="G872" i="2"/>
  <c r="F947" i="2"/>
  <c r="G951" i="2"/>
  <c r="G950" i="2"/>
  <c r="G949" i="2"/>
  <c r="G948" i="2"/>
  <c r="G955" i="2"/>
  <c r="G947" i="2"/>
  <c r="G954" i="2"/>
  <c r="G946" i="2"/>
  <c r="G953" i="2"/>
  <c r="G952" i="2"/>
  <c r="G19" i="2"/>
  <c r="G166" i="2"/>
  <c r="G174" i="2"/>
  <c r="G182" i="2"/>
  <c r="G190" i="2"/>
  <c r="G198" i="2"/>
  <c r="G206" i="2"/>
  <c r="G214" i="2"/>
  <c r="G222" i="2"/>
  <c r="G230" i="2"/>
  <c r="G246" i="2"/>
  <c r="G254" i="2"/>
  <c r="G262" i="2"/>
  <c r="G270" i="2"/>
  <c r="G278" i="2"/>
  <c r="G286" i="2"/>
  <c r="G294" i="2"/>
  <c r="G302" i="2"/>
  <c r="G310" i="2"/>
  <c r="G318" i="2"/>
  <c r="G326" i="2"/>
  <c r="G390" i="2"/>
  <c r="G454" i="2"/>
  <c r="B426" i="2"/>
  <c r="B427" i="2" s="1"/>
  <c r="B428" i="2" s="1"/>
  <c r="B429" i="2" s="1"/>
  <c r="B430" i="2" s="1"/>
  <c r="B431" i="2" s="1"/>
  <c r="B432" i="2" s="1"/>
  <c r="B433" i="2" s="1"/>
  <c r="B434" i="2" s="1"/>
  <c r="B435" i="2" s="1"/>
  <c r="B266" i="2"/>
  <c r="B267" i="2" s="1"/>
  <c r="B268" i="2" s="1"/>
  <c r="B269" i="2" s="1"/>
  <c r="B270" i="2" s="1"/>
  <c r="B271" i="2" s="1"/>
  <c r="B272" i="2" s="1"/>
  <c r="B273" i="2" s="1"/>
  <c r="B274" i="2" s="1"/>
  <c r="B275" i="2" s="1"/>
  <c r="B586" i="2"/>
  <c r="B587" i="2" s="1"/>
  <c r="B588" i="2" s="1"/>
  <c r="B589" i="2" s="1"/>
  <c r="B590" i="2" s="1"/>
  <c r="B591" i="2" s="1"/>
  <c r="B592" i="2" s="1"/>
  <c r="B593" i="2" s="1"/>
  <c r="B594" i="2" s="1"/>
  <c r="B595" i="2" s="1"/>
  <c r="B996" i="2"/>
  <c r="B997" i="2" s="1"/>
  <c r="B998" i="2" s="1"/>
  <c r="B999" i="2" s="1"/>
  <c r="B1000" i="2" s="1"/>
  <c r="B1001" i="2" s="1"/>
  <c r="B1002" i="2" s="1"/>
  <c r="B1003" i="2" s="1"/>
  <c r="B1004" i="2" s="1"/>
  <c r="B1005" i="2" s="1"/>
  <c r="B396" i="2"/>
  <c r="B397" i="2" s="1"/>
  <c r="B398" i="2" s="1"/>
  <c r="B399" i="2" s="1"/>
  <c r="B400" i="2" s="1"/>
  <c r="B401" i="2" s="1"/>
  <c r="B402" i="2" s="1"/>
  <c r="B403" i="2" s="1"/>
  <c r="B404" i="2" s="1"/>
  <c r="B405" i="2" s="1"/>
  <c r="G399" i="2"/>
  <c r="G405" i="2"/>
  <c r="G397" i="2"/>
  <c r="G404" i="2"/>
  <c r="G396" i="2"/>
  <c r="G403" i="2"/>
  <c r="G402" i="2"/>
  <c r="G401" i="2"/>
  <c r="G400" i="2"/>
  <c r="F484" i="2"/>
  <c r="G479" i="2"/>
  <c r="G478" i="2"/>
  <c r="G485" i="2"/>
  <c r="G477" i="2"/>
  <c r="G484" i="2"/>
  <c r="G476" i="2"/>
  <c r="G483" i="2"/>
  <c r="G482" i="2"/>
  <c r="G481" i="2"/>
  <c r="G480" i="2"/>
  <c r="F564" i="2"/>
  <c r="G559" i="2"/>
  <c r="G558" i="2"/>
  <c r="G565" i="2"/>
  <c r="G557" i="2"/>
  <c r="G564" i="2"/>
  <c r="G556" i="2"/>
  <c r="G563" i="2"/>
  <c r="G562" i="2"/>
  <c r="G561" i="2"/>
  <c r="G560" i="2"/>
  <c r="G639" i="2"/>
  <c r="G638" i="2"/>
  <c r="G645" i="2"/>
  <c r="G637" i="2"/>
  <c r="G644" i="2"/>
  <c r="G636" i="2"/>
  <c r="G643" i="2"/>
  <c r="G642" i="2"/>
  <c r="G641" i="2"/>
  <c r="G640" i="2"/>
  <c r="G719" i="2"/>
  <c r="G718" i="2"/>
  <c r="G725" i="2"/>
  <c r="G717" i="2"/>
  <c r="G724" i="2"/>
  <c r="G716" i="2"/>
  <c r="G723" i="2"/>
  <c r="G722" i="2"/>
  <c r="G721" i="2"/>
  <c r="G720" i="2"/>
  <c r="G799" i="2"/>
  <c r="G798" i="2"/>
  <c r="G805" i="2"/>
  <c r="G797" i="2"/>
  <c r="G804" i="2"/>
  <c r="G796" i="2"/>
  <c r="G803" i="2"/>
  <c r="G802" i="2"/>
  <c r="G801" i="2"/>
  <c r="G800" i="2"/>
  <c r="F879" i="2"/>
  <c r="G879" i="2"/>
  <c r="G878" i="2"/>
  <c r="G885" i="2"/>
  <c r="G877" i="2"/>
  <c r="G884" i="2"/>
  <c r="G876" i="2"/>
  <c r="G883" i="2"/>
  <c r="G882" i="2"/>
  <c r="G881" i="2"/>
  <c r="G880" i="2"/>
  <c r="G959" i="2"/>
  <c r="G958" i="2"/>
  <c r="G965" i="2"/>
  <c r="G957" i="2"/>
  <c r="G964" i="2"/>
  <c r="G956" i="2"/>
  <c r="G963" i="2"/>
  <c r="G962" i="2"/>
  <c r="G961" i="2"/>
  <c r="G960" i="2"/>
  <c r="G20" i="2"/>
  <c r="G167" i="2"/>
  <c r="G175" i="2"/>
  <c r="G183" i="2"/>
  <c r="G191" i="2"/>
  <c r="G199" i="2"/>
  <c r="G207" i="2"/>
  <c r="G215" i="2"/>
  <c r="G223" i="2"/>
  <c r="G231" i="2"/>
  <c r="G239" i="2"/>
  <c r="G247" i="2"/>
  <c r="G255" i="2"/>
  <c r="G263" i="2"/>
  <c r="G271" i="2"/>
  <c r="G279" i="2"/>
  <c r="G287" i="2"/>
  <c r="G295" i="2"/>
  <c r="G303" i="2"/>
  <c r="G311" i="2"/>
  <c r="G319" i="2"/>
  <c r="G398" i="2"/>
  <c r="G462" i="2"/>
  <c r="B746" i="2"/>
  <c r="B747" i="2" s="1"/>
  <c r="B748" i="2" s="1"/>
  <c r="B749" i="2" s="1"/>
  <c r="B750" i="2" s="1"/>
  <c r="B751" i="2" s="1"/>
  <c r="B752" i="2" s="1"/>
  <c r="B753" i="2" s="1"/>
  <c r="B754" i="2" s="1"/>
  <c r="B755" i="2" s="1"/>
  <c r="F330" i="2"/>
  <c r="G335" i="2"/>
  <c r="G327" i="2"/>
  <c r="G333" i="2"/>
  <c r="G332" i="2"/>
  <c r="G331" i="2"/>
  <c r="G330" i="2"/>
  <c r="G329" i="2"/>
  <c r="G328" i="2"/>
  <c r="F414" i="2"/>
  <c r="G415" i="2"/>
  <c r="G407" i="2"/>
  <c r="G413" i="2"/>
  <c r="G412" i="2"/>
  <c r="G411" i="2"/>
  <c r="G410" i="2"/>
  <c r="G409" i="2"/>
  <c r="G408" i="2"/>
  <c r="F489" i="2"/>
  <c r="G495" i="2"/>
  <c r="G487" i="2"/>
  <c r="G494" i="2"/>
  <c r="G486" i="2"/>
  <c r="G493" i="2"/>
  <c r="G492" i="2"/>
  <c r="G491" i="2"/>
  <c r="G490" i="2"/>
  <c r="G489" i="2"/>
  <c r="G488" i="2"/>
  <c r="F573" i="2"/>
  <c r="G575" i="2"/>
  <c r="G567" i="2"/>
  <c r="G574" i="2"/>
  <c r="G566" i="2"/>
  <c r="G573" i="2"/>
  <c r="G572" i="2"/>
  <c r="G571" i="2"/>
  <c r="G570" i="2"/>
  <c r="G569" i="2"/>
  <c r="G568" i="2"/>
  <c r="G655" i="2"/>
  <c r="G647" i="2"/>
  <c r="G654" i="2"/>
  <c r="G646" i="2"/>
  <c r="G653" i="2"/>
  <c r="G652" i="2"/>
  <c r="G651" i="2"/>
  <c r="G650" i="2"/>
  <c r="G649" i="2"/>
  <c r="G648" i="2"/>
  <c r="F732" i="2"/>
  <c r="G735" i="2"/>
  <c r="G727" i="2"/>
  <c r="G734" i="2"/>
  <c r="G726" i="2"/>
  <c r="G733" i="2"/>
  <c r="G732" i="2"/>
  <c r="G731" i="2"/>
  <c r="G730" i="2"/>
  <c r="G729" i="2"/>
  <c r="G728" i="2"/>
  <c r="G815" i="2"/>
  <c r="G807" i="2"/>
  <c r="G814" i="2"/>
  <c r="G806" i="2"/>
  <c r="G813" i="2"/>
  <c r="G812" i="2"/>
  <c r="G811" i="2"/>
  <c r="G810" i="2"/>
  <c r="G809" i="2"/>
  <c r="G808" i="2"/>
  <c r="F893" i="2"/>
  <c r="G895" i="2"/>
  <c r="G887" i="2"/>
  <c r="G894" i="2"/>
  <c r="G886" i="2"/>
  <c r="G893" i="2"/>
  <c r="G892" i="2"/>
  <c r="G891" i="2"/>
  <c r="G890" i="2"/>
  <c r="G889" i="2"/>
  <c r="G888" i="2"/>
  <c r="G975" i="2"/>
  <c r="G967" i="2"/>
  <c r="G974" i="2"/>
  <c r="G966" i="2"/>
  <c r="G973" i="2"/>
  <c r="G972" i="2"/>
  <c r="G971" i="2"/>
  <c r="G970" i="2"/>
  <c r="G969" i="2"/>
  <c r="G968" i="2"/>
  <c r="G21" i="2"/>
  <c r="G168" i="2"/>
  <c r="G176" i="2"/>
  <c r="G184" i="2"/>
  <c r="G192" i="2"/>
  <c r="G200" i="2"/>
  <c r="G208" i="2"/>
  <c r="G216" i="2"/>
  <c r="G224" i="2"/>
  <c r="G232" i="2"/>
  <c r="G240" i="2"/>
  <c r="G248" i="2"/>
  <c r="G256" i="2"/>
  <c r="G264" i="2"/>
  <c r="G272" i="2"/>
  <c r="G280" i="2"/>
  <c r="G288" i="2"/>
  <c r="G296" i="2"/>
  <c r="G304" i="2"/>
  <c r="G312" i="2"/>
  <c r="G320" i="2"/>
  <c r="G406" i="2"/>
  <c r="F351" i="2"/>
  <c r="G351" i="2"/>
  <c r="G349" i="2"/>
  <c r="G348" i="2"/>
  <c r="G355" i="2"/>
  <c r="G347" i="2"/>
  <c r="G354" i="2"/>
  <c r="G346" i="2"/>
  <c r="G353" i="2"/>
  <c r="G352" i="2"/>
  <c r="B906" i="2"/>
  <c r="B907" i="2" s="1"/>
  <c r="B908" i="2" s="1"/>
  <c r="B909" i="2" s="1"/>
  <c r="B910" i="2" s="1"/>
  <c r="B911" i="2" s="1"/>
  <c r="B912" i="2" s="1"/>
  <c r="B913" i="2" s="1"/>
  <c r="B914" i="2" s="1"/>
  <c r="B915" i="2" s="1"/>
  <c r="F345" i="2"/>
  <c r="G343" i="2"/>
  <c r="G341" i="2"/>
  <c r="G340" i="2"/>
  <c r="G339" i="2"/>
  <c r="G338" i="2"/>
  <c r="G345" i="2"/>
  <c r="G337" i="2"/>
  <c r="G344" i="2"/>
  <c r="G336" i="2"/>
  <c r="F421" i="2"/>
  <c r="G423" i="2"/>
  <c r="G421" i="2"/>
  <c r="G420" i="2"/>
  <c r="G419" i="2"/>
  <c r="G418" i="2"/>
  <c r="G425" i="2"/>
  <c r="G417" i="2"/>
  <c r="G424" i="2"/>
  <c r="G416" i="2"/>
  <c r="F503" i="2"/>
  <c r="G503" i="2"/>
  <c r="G502" i="2"/>
  <c r="G501" i="2"/>
  <c r="G500" i="2"/>
  <c r="G499" i="2"/>
  <c r="G498" i="2"/>
  <c r="G505" i="2"/>
  <c r="G497" i="2"/>
  <c r="G504" i="2"/>
  <c r="G496" i="2"/>
  <c r="F581" i="2"/>
  <c r="G583" i="2"/>
  <c r="G582" i="2"/>
  <c r="G581" i="2"/>
  <c r="G580" i="2"/>
  <c r="G579" i="2"/>
  <c r="G578" i="2"/>
  <c r="G585" i="2"/>
  <c r="G577" i="2"/>
  <c r="G584" i="2"/>
  <c r="G576" i="2"/>
  <c r="F665" i="2"/>
  <c r="G663" i="2"/>
  <c r="G662" i="2"/>
  <c r="G661" i="2"/>
  <c r="G660" i="2"/>
  <c r="G659" i="2"/>
  <c r="G658" i="2"/>
  <c r="G665" i="2"/>
  <c r="G657" i="2"/>
  <c r="G664" i="2"/>
  <c r="G656" i="2"/>
  <c r="F739" i="2"/>
  <c r="G743" i="2"/>
  <c r="G742" i="2"/>
  <c r="G741" i="2"/>
  <c r="G740" i="2"/>
  <c r="G739" i="2"/>
  <c r="G738" i="2"/>
  <c r="G745" i="2"/>
  <c r="G737" i="2"/>
  <c r="G744" i="2"/>
  <c r="G736" i="2"/>
  <c r="F823" i="2"/>
  <c r="G823" i="2"/>
  <c r="G822" i="2"/>
  <c r="G821" i="2"/>
  <c r="G820" i="2"/>
  <c r="G819" i="2"/>
  <c r="G818" i="2"/>
  <c r="G825" i="2"/>
  <c r="G817" i="2"/>
  <c r="G824" i="2"/>
  <c r="G816" i="2"/>
  <c r="F899" i="2"/>
  <c r="G903" i="2"/>
  <c r="G902" i="2"/>
  <c r="G901" i="2"/>
  <c r="G900" i="2"/>
  <c r="G899" i="2"/>
  <c r="G898" i="2"/>
  <c r="G905" i="2"/>
  <c r="G897" i="2"/>
  <c r="G904" i="2"/>
  <c r="G896" i="2"/>
  <c r="F982" i="2"/>
  <c r="G983" i="2"/>
  <c r="G982" i="2"/>
  <c r="G981" i="2"/>
  <c r="G980" i="2"/>
  <c r="G979" i="2"/>
  <c r="G978" i="2"/>
  <c r="G985" i="2"/>
  <c r="G977" i="2"/>
  <c r="G984" i="2"/>
  <c r="G976" i="2"/>
  <c r="G169" i="2"/>
  <c r="G177" i="2"/>
  <c r="G185" i="2"/>
  <c r="G193" i="2"/>
  <c r="G201" i="2"/>
  <c r="G209" i="2"/>
  <c r="G217" i="2"/>
  <c r="G225" i="2"/>
  <c r="G233" i="2"/>
  <c r="G241" i="2"/>
  <c r="G249" i="2"/>
  <c r="G257" i="2"/>
  <c r="G265" i="2"/>
  <c r="G273" i="2"/>
  <c r="G281" i="2"/>
  <c r="G289" i="2"/>
  <c r="G297" i="2"/>
  <c r="G305" i="2"/>
  <c r="G313" i="2"/>
  <c r="G321" i="2"/>
  <c r="G350" i="2"/>
  <c r="G414" i="2"/>
  <c r="G12" i="2"/>
  <c r="G13" i="2"/>
  <c r="G14" i="2"/>
  <c r="G15" i="2"/>
  <c r="G7" i="2"/>
  <c r="G8" i="2"/>
  <c r="G10" i="2"/>
  <c r="G6" i="2"/>
  <c r="G11" i="2"/>
  <c r="G27" i="2"/>
  <c r="G35" i="2"/>
  <c r="G43" i="2"/>
  <c r="G51" i="2"/>
  <c r="G59" i="2"/>
  <c r="G67" i="2"/>
  <c r="G75" i="2"/>
  <c r="G83" i="2"/>
  <c r="G91" i="2"/>
  <c r="G109" i="2"/>
  <c r="G117" i="2"/>
  <c r="G125" i="2"/>
  <c r="G133" i="2"/>
  <c r="G141" i="2"/>
  <c r="G149" i="2"/>
  <c r="G28" i="2"/>
  <c r="G36" i="2"/>
  <c r="G44" i="2"/>
  <c r="G52" i="2"/>
  <c r="G60" i="2"/>
  <c r="G68" i="2"/>
  <c r="G76" i="2"/>
  <c r="G84" i="2"/>
  <c r="G92" i="2"/>
  <c r="G110" i="2"/>
  <c r="G118" i="2"/>
  <c r="G126" i="2"/>
  <c r="G134" i="2"/>
  <c r="G142" i="2"/>
  <c r="G150" i="2"/>
  <c r="G29" i="2"/>
  <c r="G37" i="2"/>
  <c r="G45" i="2"/>
  <c r="G53" i="2"/>
  <c r="G61" i="2"/>
  <c r="G69" i="2"/>
  <c r="G77" i="2"/>
  <c r="G85" i="2"/>
  <c r="G93" i="2"/>
  <c r="G111" i="2"/>
  <c r="G119" i="2"/>
  <c r="G127" i="2"/>
  <c r="G135" i="2"/>
  <c r="G143" i="2"/>
  <c r="G151" i="2"/>
  <c r="G30" i="2"/>
  <c r="G38" i="2"/>
  <c r="G46" i="2"/>
  <c r="G54" i="2"/>
  <c r="G62" i="2"/>
  <c r="G70" i="2"/>
  <c r="G78" i="2"/>
  <c r="G86" i="2"/>
  <c r="G94" i="2"/>
  <c r="G112" i="2"/>
  <c r="G120" i="2"/>
  <c r="G128" i="2"/>
  <c r="G136" i="2"/>
  <c r="G144" i="2"/>
  <c r="G152" i="2"/>
  <c r="G31" i="2"/>
  <c r="G39" i="2"/>
  <c r="G47" i="2"/>
  <c r="G55" i="2"/>
  <c r="G63" i="2"/>
  <c r="G71" i="2"/>
  <c r="G79" i="2"/>
  <c r="G87" i="2"/>
  <c r="G95" i="2"/>
  <c r="G113" i="2"/>
  <c r="G121" i="2"/>
  <c r="G129" i="2"/>
  <c r="G137" i="2"/>
  <c r="G145" i="2"/>
  <c r="G153" i="2"/>
  <c r="G32" i="2"/>
  <c r="G40" i="2"/>
  <c r="G48" i="2"/>
  <c r="G56" i="2"/>
  <c r="G64" i="2"/>
  <c r="G72" i="2"/>
  <c r="G80" i="2"/>
  <c r="G88" i="2"/>
  <c r="G106" i="2"/>
  <c r="G114" i="2"/>
  <c r="G122" i="2"/>
  <c r="G130" i="2"/>
  <c r="G138" i="2"/>
  <c r="G146" i="2"/>
  <c r="G154" i="2"/>
  <c r="G33" i="2"/>
  <c r="G41" i="2"/>
  <c r="G49" i="2"/>
  <c r="G57" i="2"/>
  <c r="G65" i="2"/>
  <c r="G73" i="2"/>
  <c r="G81" i="2"/>
  <c r="G89" i="2"/>
  <c r="G107" i="2"/>
  <c r="G115" i="2"/>
  <c r="G123" i="2"/>
  <c r="G131" i="2"/>
  <c r="G139" i="2"/>
  <c r="G147" i="2"/>
  <c r="G155" i="2"/>
  <c r="G26" i="2"/>
  <c r="G66" i="2"/>
  <c r="G116" i="2"/>
  <c r="G101" i="2"/>
  <c r="G102" i="2"/>
  <c r="G103" i="2"/>
  <c r="G96" i="2"/>
  <c r="G104" i="2"/>
  <c r="G97" i="2"/>
  <c r="G105" i="2"/>
  <c r="G98" i="2"/>
  <c r="G99" i="2"/>
  <c r="G159" i="2"/>
  <c r="G160" i="2"/>
  <c r="G161" i="2"/>
  <c r="G162" i="2"/>
  <c r="G163" i="2"/>
  <c r="G156" i="2"/>
  <c r="G164" i="2"/>
  <c r="G157" i="2"/>
  <c r="F105" i="2"/>
  <c r="F112" i="2"/>
  <c r="F39" i="2"/>
  <c r="F119" i="2"/>
  <c r="F54" i="2"/>
  <c r="F134" i="2"/>
  <c r="F61" i="2"/>
  <c r="F141" i="2"/>
  <c r="F161" i="2"/>
  <c r="F592" i="2"/>
  <c r="F586" i="2"/>
  <c r="F591" i="2"/>
  <c r="F590" i="2"/>
  <c r="F594" i="2"/>
  <c r="F587" i="2"/>
  <c r="F669" i="2"/>
  <c r="F675" i="2"/>
  <c r="F668" i="2"/>
  <c r="F674" i="2"/>
  <c r="F673" i="2"/>
  <c r="F667" i="2"/>
  <c r="F672" i="2"/>
  <c r="F671" i="2"/>
  <c r="F666" i="2"/>
  <c r="F751" i="2"/>
  <c r="F750" i="2"/>
  <c r="F749" i="2"/>
  <c r="F755" i="2"/>
  <c r="F748" i="2"/>
  <c r="F754" i="2"/>
  <c r="F747" i="2"/>
  <c r="F753" i="2"/>
  <c r="F829" i="2"/>
  <c r="F828" i="2"/>
  <c r="F835" i="2"/>
  <c r="F827" i="2"/>
  <c r="F834" i="2"/>
  <c r="F833" i="2"/>
  <c r="F826" i="2"/>
  <c r="F832" i="2"/>
  <c r="F831" i="2"/>
  <c r="F912" i="2"/>
  <c r="F906" i="2"/>
  <c r="F911" i="2"/>
  <c r="F910" i="2"/>
  <c r="F909" i="2"/>
  <c r="F908" i="2"/>
  <c r="F915" i="2"/>
  <c r="F914" i="2"/>
  <c r="F907" i="2"/>
  <c r="F988" i="2"/>
  <c r="F995" i="2"/>
  <c r="F987" i="2"/>
  <c r="F994" i="2"/>
  <c r="F993" i="2"/>
  <c r="F986" i="2"/>
  <c r="F992" i="2"/>
  <c r="F991" i="2"/>
  <c r="F990" i="2"/>
  <c r="F75" i="2"/>
  <c r="F67" i="2"/>
  <c r="F74" i="2"/>
  <c r="F73" i="2"/>
  <c r="F66" i="2"/>
  <c r="F72" i="2"/>
  <c r="F71" i="2"/>
  <c r="F70" i="2"/>
  <c r="F69" i="2"/>
  <c r="F155" i="2"/>
  <c r="F147" i="2"/>
  <c r="F154" i="2"/>
  <c r="F153" i="2"/>
  <c r="F146" i="2"/>
  <c r="F152" i="2"/>
  <c r="F151" i="2"/>
  <c r="F150" i="2"/>
  <c r="F149" i="2"/>
  <c r="F162" i="2"/>
  <c r="F174" i="2"/>
  <c r="F181" i="2"/>
  <c r="F195" i="2"/>
  <c r="F201" i="2"/>
  <c r="F214" i="2"/>
  <c r="F220" i="2"/>
  <c r="F227" i="2"/>
  <c r="F234" i="2"/>
  <c r="F241" i="2"/>
  <c r="F255" i="2"/>
  <c r="F262" i="2"/>
  <c r="F268" i="2"/>
  <c r="F276" i="2"/>
  <c r="F283" i="2"/>
  <c r="F289" i="2"/>
  <c r="F304" i="2"/>
  <c r="F310" i="2"/>
  <c r="F317" i="2"/>
  <c r="F325" i="2"/>
  <c r="F331" i="2"/>
  <c r="F338" i="2"/>
  <c r="F346" i="2"/>
  <c r="F352" i="2"/>
  <c r="F359" i="2"/>
  <c r="F373" i="2"/>
  <c r="F380" i="2"/>
  <c r="F387" i="2"/>
  <c r="F394" i="2"/>
  <c r="F401" i="2"/>
  <c r="F415" i="2"/>
  <c r="F422" i="2"/>
  <c r="F429" i="2"/>
  <c r="F444" i="2"/>
  <c r="F451" i="2"/>
  <c r="F458" i="2"/>
  <c r="F465" i="2"/>
  <c r="F471" i="2"/>
  <c r="F478" i="2"/>
  <c r="F485" i="2"/>
  <c r="F490" i="2"/>
  <c r="F497" i="2"/>
  <c r="F504" i="2"/>
  <c r="F509" i="2"/>
  <c r="F523" i="2"/>
  <c r="F529" i="2"/>
  <c r="F544" i="2"/>
  <c r="F550" i="2"/>
  <c r="F557" i="2"/>
  <c r="F565" i="2"/>
  <c r="F571" i="2"/>
  <c r="F583" i="2"/>
  <c r="F610" i="2"/>
  <c r="F658" i="2"/>
  <c r="F816" i="2"/>
  <c r="F97" i="2"/>
  <c r="F599" i="2"/>
  <c r="F598" i="2"/>
  <c r="F605" i="2"/>
  <c r="F597" i="2"/>
  <c r="F601" i="2"/>
  <c r="F684" i="2"/>
  <c r="F683" i="2"/>
  <c r="F676" i="2"/>
  <c r="F682" i="2"/>
  <c r="F681" i="2"/>
  <c r="F680" i="2"/>
  <c r="F679" i="2"/>
  <c r="F678" i="2"/>
  <c r="F764" i="2"/>
  <c r="F758" i="2"/>
  <c r="F763" i="2"/>
  <c r="F757" i="2"/>
  <c r="F762" i="2"/>
  <c r="F761" i="2"/>
  <c r="F756" i="2"/>
  <c r="F760" i="2"/>
  <c r="F759" i="2"/>
  <c r="F844" i="2"/>
  <c r="F843" i="2"/>
  <c r="F836" i="2"/>
  <c r="F842" i="2"/>
  <c r="F841" i="2"/>
  <c r="F840" i="2"/>
  <c r="F839" i="2"/>
  <c r="F838" i="2"/>
  <c r="F925" i="2"/>
  <c r="F918" i="2"/>
  <c r="F924" i="2"/>
  <c r="F917" i="2"/>
  <c r="F923" i="2"/>
  <c r="F922" i="2"/>
  <c r="F916" i="2"/>
  <c r="F921" i="2"/>
  <c r="F920" i="2"/>
  <c r="F1002" i="2"/>
  <c r="F996" i="2"/>
  <c r="F1001" i="2"/>
  <c r="F1000" i="2"/>
  <c r="F999" i="2"/>
  <c r="F1005" i="2"/>
  <c r="F998" i="2"/>
  <c r="F1004" i="2"/>
  <c r="F997" i="2"/>
  <c r="F82" i="2"/>
  <c r="F81" i="2"/>
  <c r="F80" i="2"/>
  <c r="F79" i="2"/>
  <c r="F78" i="2"/>
  <c r="F85" i="2"/>
  <c r="F77" i="2"/>
  <c r="F84" i="2"/>
  <c r="F163" i="2"/>
  <c r="F168" i="2"/>
  <c r="F175" i="2"/>
  <c r="F182" i="2"/>
  <c r="F188" i="2"/>
  <c r="F196" i="2"/>
  <c r="F202" i="2"/>
  <c r="F208" i="2"/>
  <c r="F215" i="2"/>
  <c r="F221" i="2"/>
  <c r="F235" i="2"/>
  <c r="F242" i="2"/>
  <c r="F248" i="2"/>
  <c r="F256" i="2"/>
  <c r="F263" i="2"/>
  <c r="F269" i="2"/>
  <c r="F284" i="2"/>
  <c r="F290" i="2"/>
  <c r="F297" i="2"/>
  <c r="F305" i="2"/>
  <c r="F311" i="2"/>
  <c r="F318" i="2"/>
  <c r="F326" i="2"/>
  <c r="F332" i="2"/>
  <c r="F339" i="2"/>
  <c r="F353" i="2"/>
  <c r="F360" i="2"/>
  <c r="F367" i="2"/>
  <c r="F374" i="2"/>
  <c r="F381" i="2"/>
  <c r="F395" i="2"/>
  <c r="F402" i="2"/>
  <c r="F408" i="2"/>
  <c r="F416" i="2"/>
  <c r="F423" i="2"/>
  <c r="F430" i="2"/>
  <c r="F437" i="2"/>
  <c r="F445" i="2"/>
  <c r="F452" i="2"/>
  <c r="F459" i="2"/>
  <c r="F466" i="2"/>
  <c r="F472" i="2"/>
  <c r="F479" i="2"/>
  <c r="F486" i="2"/>
  <c r="F491" i="2"/>
  <c r="F498" i="2"/>
  <c r="F505" i="2"/>
  <c r="F510" i="2"/>
  <c r="F517" i="2"/>
  <c r="F524" i="2"/>
  <c r="F530" i="2"/>
  <c r="F537" i="2"/>
  <c r="F545" i="2"/>
  <c r="F551" i="2"/>
  <c r="F558" i="2"/>
  <c r="F566" i="2"/>
  <c r="F572" i="2"/>
  <c r="F600" i="2"/>
  <c r="F989" i="2"/>
  <c r="B606" i="2"/>
  <c r="B607" i="2" s="1"/>
  <c r="B608" i="2" s="1"/>
  <c r="B609" i="2" s="1"/>
  <c r="B610" i="2" s="1"/>
  <c r="B611" i="2" s="1"/>
  <c r="B612" i="2" s="1"/>
  <c r="B613" i="2" s="1"/>
  <c r="B614" i="2" s="1"/>
  <c r="B615" i="2" s="1"/>
  <c r="F613" i="2"/>
  <c r="F612" i="2"/>
  <c r="F606" i="2"/>
  <c r="F611" i="2"/>
  <c r="F615" i="2"/>
  <c r="B686" i="2"/>
  <c r="B687" i="2" s="1"/>
  <c r="B688" i="2" s="1"/>
  <c r="B689" i="2" s="1"/>
  <c r="B690" i="2" s="1"/>
  <c r="B691" i="2" s="1"/>
  <c r="B692" i="2" s="1"/>
  <c r="B693" i="2" s="1"/>
  <c r="B694" i="2" s="1"/>
  <c r="B695" i="2" s="1"/>
  <c r="F691" i="2"/>
  <c r="F690" i="2"/>
  <c r="F689" i="2"/>
  <c r="F688" i="2"/>
  <c r="F695" i="2"/>
  <c r="F687" i="2"/>
  <c r="F694" i="2"/>
  <c r="F693" i="2"/>
  <c r="F686" i="2"/>
  <c r="B766" i="2"/>
  <c r="B767" i="2" s="1"/>
  <c r="B768" i="2" s="1"/>
  <c r="B769" i="2" s="1"/>
  <c r="B770" i="2" s="1"/>
  <c r="B771" i="2" s="1"/>
  <c r="B772" i="2" s="1"/>
  <c r="B773" i="2" s="1"/>
  <c r="B774" i="2" s="1"/>
  <c r="B775" i="2" s="1"/>
  <c r="F770" i="2"/>
  <c r="F769" i="2"/>
  <c r="F768" i="2"/>
  <c r="F775" i="2"/>
  <c r="F774" i="2"/>
  <c r="F767" i="2"/>
  <c r="F773" i="2"/>
  <c r="F772" i="2"/>
  <c r="F766" i="2"/>
  <c r="B846" i="2"/>
  <c r="B847" i="2" s="1"/>
  <c r="B848" i="2" s="1"/>
  <c r="B849" i="2" s="1"/>
  <c r="B850" i="2" s="1"/>
  <c r="B851" i="2" s="1"/>
  <c r="B852" i="2" s="1"/>
  <c r="B853" i="2" s="1"/>
  <c r="B854" i="2" s="1"/>
  <c r="B855" i="2" s="1"/>
  <c r="F851" i="2"/>
  <c r="F850" i="2"/>
  <c r="F849" i="2"/>
  <c r="F855" i="2"/>
  <c r="F848" i="2"/>
  <c r="F854" i="2"/>
  <c r="F847" i="2"/>
  <c r="F853" i="2"/>
  <c r="F852" i="2"/>
  <c r="F846" i="2"/>
  <c r="B926" i="2"/>
  <c r="B927" i="2" s="1"/>
  <c r="B928" i="2" s="1"/>
  <c r="B929" i="2" s="1"/>
  <c r="B930" i="2" s="1"/>
  <c r="B931" i="2" s="1"/>
  <c r="B932" i="2" s="1"/>
  <c r="B933" i="2" s="1"/>
  <c r="B934" i="2" s="1"/>
  <c r="B935" i="2" s="1"/>
  <c r="F933" i="2"/>
  <c r="F926" i="2"/>
  <c r="F932" i="2"/>
  <c r="F931" i="2"/>
  <c r="F930" i="2"/>
  <c r="F929" i="2"/>
  <c r="F928" i="2"/>
  <c r="F935" i="2"/>
  <c r="F927" i="2"/>
  <c r="F9" i="2"/>
  <c r="F8" i="2"/>
  <c r="F15" i="2"/>
  <c r="F7" i="2"/>
  <c r="F14" i="2"/>
  <c r="F13" i="2"/>
  <c r="F6" i="2"/>
  <c r="F12" i="2"/>
  <c r="F11" i="2"/>
  <c r="F89" i="2"/>
  <c r="F88" i="2"/>
  <c r="F95" i="2"/>
  <c r="F87" i="2"/>
  <c r="F94" i="2"/>
  <c r="F93" i="2"/>
  <c r="F86" i="2"/>
  <c r="F92" i="2"/>
  <c r="F91" i="2"/>
  <c r="F156" i="2"/>
  <c r="F164" i="2"/>
  <c r="F169" i="2"/>
  <c r="F176" i="2"/>
  <c r="F183" i="2"/>
  <c r="F189" i="2"/>
  <c r="F203" i="2"/>
  <c r="F209" i="2"/>
  <c r="F216" i="2"/>
  <c r="F222" i="2"/>
  <c r="F228" i="2"/>
  <c r="F236" i="2"/>
  <c r="F243" i="2"/>
  <c r="F249" i="2"/>
  <c r="F264" i="2"/>
  <c r="F270" i="2"/>
  <c r="F277" i="2"/>
  <c r="F285" i="2"/>
  <c r="F291" i="2"/>
  <c r="F298" i="2"/>
  <c r="F306" i="2"/>
  <c r="F312" i="2"/>
  <c r="F319" i="2"/>
  <c r="F333" i="2"/>
  <c r="F340" i="2"/>
  <c r="F347" i="2"/>
  <c r="F354" i="2"/>
  <c r="F361" i="2"/>
  <c r="F375" i="2"/>
  <c r="F382" i="2"/>
  <c r="F388" i="2"/>
  <c r="F396" i="2"/>
  <c r="F403" i="2"/>
  <c r="F409" i="2"/>
  <c r="F424" i="2"/>
  <c r="F431" i="2"/>
  <c r="F438" i="2"/>
  <c r="F446" i="2"/>
  <c r="F453" i="2"/>
  <c r="F473" i="2"/>
  <c r="F492" i="2"/>
  <c r="F499" i="2"/>
  <c r="F506" i="2"/>
  <c r="F511" i="2"/>
  <c r="F518" i="2"/>
  <c r="F525" i="2"/>
  <c r="F531" i="2"/>
  <c r="F538" i="2"/>
  <c r="F546" i="2"/>
  <c r="F552" i="2"/>
  <c r="F559" i="2"/>
  <c r="F574" i="2"/>
  <c r="F602" i="2"/>
  <c r="F670" i="2"/>
  <c r="F726" i="2"/>
  <c r="F830" i="2"/>
  <c r="B616" i="2"/>
  <c r="B617" i="2" s="1"/>
  <c r="B618" i="2" s="1"/>
  <c r="B619" i="2" s="1"/>
  <c r="B620" i="2" s="1"/>
  <c r="B621" i="2" s="1"/>
  <c r="B622" i="2" s="1"/>
  <c r="B623" i="2" s="1"/>
  <c r="B624" i="2" s="1"/>
  <c r="B625" i="2" s="1"/>
  <c r="F619" i="2"/>
  <c r="F625" i="2"/>
  <c r="F618" i="2"/>
  <c r="F624" i="2"/>
  <c r="F617" i="2"/>
  <c r="F623" i="2"/>
  <c r="F622" i="2"/>
  <c r="F616" i="2"/>
  <c r="F621" i="2"/>
  <c r="B696" i="2"/>
  <c r="B697" i="2" s="1"/>
  <c r="B698" i="2" s="1"/>
  <c r="B699" i="2" s="1"/>
  <c r="B700" i="2" s="1"/>
  <c r="B701" i="2" s="1"/>
  <c r="B702" i="2" s="1"/>
  <c r="B703" i="2" s="1"/>
  <c r="B704" i="2" s="1"/>
  <c r="B705" i="2" s="1"/>
  <c r="F698" i="2"/>
  <c r="F705" i="2"/>
  <c r="F697" i="2"/>
  <c r="F704" i="2"/>
  <c r="F703" i="2"/>
  <c r="F696" i="2"/>
  <c r="F702" i="2"/>
  <c r="F701" i="2"/>
  <c r="F700" i="2"/>
  <c r="B776" i="2"/>
  <c r="B777" i="2" s="1"/>
  <c r="B778" i="2" s="1"/>
  <c r="B779" i="2" s="1"/>
  <c r="B780" i="2" s="1"/>
  <c r="B781" i="2" s="1"/>
  <c r="B782" i="2" s="1"/>
  <c r="B783" i="2" s="1"/>
  <c r="B784" i="2" s="1"/>
  <c r="B785" i="2" s="1"/>
  <c r="F783" i="2"/>
  <c r="F777" i="2"/>
  <c r="F782" i="2"/>
  <c r="F776" i="2"/>
  <c r="F781" i="2"/>
  <c r="F780" i="2"/>
  <c r="F779" i="2"/>
  <c r="F785" i="2"/>
  <c r="B856" i="2"/>
  <c r="B857" i="2" s="1"/>
  <c r="B858" i="2" s="1"/>
  <c r="B859" i="2" s="1"/>
  <c r="B860" i="2" s="1"/>
  <c r="B861" i="2" s="1"/>
  <c r="B862" i="2" s="1"/>
  <c r="B863" i="2" s="1"/>
  <c r="B864" i="2" s="1"/>
  <c r="B865" i="2" s="1"/>
  <c r="F865" i="2"/>
  <c r="F857" i="2"/>
  <c r="F864" i="2"/>
  <c r="F863" i="2"/>
  <c r="F856" i="2"/>
  <c r="F862" i="2"/>
  <c r="F861" i="2"/>
  <c r="F860" i="2"/>
  <c r="F859" i="2"/>
  <c r="B936" i="2"/>
  <c r="B937" i="2" s="1"/>
  <c r="B938" i="2" s="1"/>
  <c r="B939" i="2" s="1"/>
  <c r="B940" i="2" s="1"/>
  <c r="B941" i="2" s="1"/>
  <c r="B942" i="2" s="1"/>
  <c r="B943" i="2" s="1"/>
  <c r="B944" i="2" s="1"/>
  <c r="B945" i="2" s="1"/>
  <c r="F939" i="2"/>
  <c r="F945" i="2"/>
  <c r="F938" i="2"/>
  <c r="F944" i="2"/>
  <c r="F937" i="2"/>
  <c r="F943" i="2"/>
  <c r="F942" i="2"/>
  <c r="F936" i="2"/>
  <c r="F941" i="2"/>
  <c r="F24" i="2"/>
  <c r="F23" i="2"/>
  <c r="F16" i="2"/>
  <c r="F22" i="2"/>
  <c r="F21" i="2"/>
  <c r="F20" i="2"/>
  <c r="F19" i="2"/>
  <c r="F18" i="2"/>
  <c r="F104" i="2"/>
  <c r="F103" i="2"/>
  <c r="F96" i="2"/>
  <c r="F102" i="2"/>
  <c r="F101" i="2"/>
  <c r="F100" i="2"/>
  <c r="F99" i="2"/>
  <c r="F98" i="2"/>
  <c r="F157" i="2"/>
  <c r="F165" i="2"/>
  <c r="F170" i="2"/>
  <c r="F184" i="2"/>
  <c r="F190" i="2"/>
  <c r="F197" i="2"/>
  <c r="F204" i="2"/>
  <c r="F210" i="2"/>
  <c r="F223" i="2"/>
  <c r="F229" i="2"/>
  <c r="F244" i="2"/>
  <c r="F250" i="2"/>
  <c r="F257" i="2"/>
  <c r="F265" i="2"/>
  <c r="F271" i="2"/>
  <c r="F278" i="2"/>
  <c r="F286" i="2"/>
  <c r="F292" i="2"/>
  <c r="F299" i="2"/>
  <c r="F313" i="2"/>
  <c r="F320" i="2"/>
  <c r="F327" i="2"/>
  <c r="F334" i="2"/>
  <c r="F341" i="2"/>
  <c r="F355" i="2"/>
  <c r="F362" i="2"/>
  <c r="F368" i="2"/>
  <c r="F376" i="2"/>
  <c r="F383" i="2"/>
  <c r="F389" i="2"/>
  <c r="F404" i="2"/>
  <c r="F410" i="2"/>
  <c r="F417" i="2"/>
  <c r="F425" i="2"/>
  <c r="F432" i="2"/>
  <c r="F439" i="2"/>
  <c r="F454" i="2"/>
  <c r="F460" i="2"/>
  <c r="F467" i="2"/>
  <c r="F474" i="2"/>
  <c r="F480" i="2"/>
  <c r="F487" i="2"/>
  <c r="F493" i="2"/>
  <c r="F512" i="2"/>
  <c r="F519" i="2"/>
  <c r="F526" i="2"/>
  <c r="F532" i="2"/>
  <c r="F539" i="2"/>
  <c r="F553" i="2"/>
  <c r="F560" i="2"/>
  <c r="F567" i="2"/>
  <c r="F575" i="2"/>
  <c r="F588" i="2"/>
  <c r="F603" i="2"/>
  <c r="F677" i="2"/>
  <c r="F784" i="2"/>
  <c r="F837" i="2"/>
  <c r="F1003" i="2"/>
  <c r="B626" i="2"/>
  <c r="B627" i="2" s="1"/>
  <c r="B628" i="2" s="1"/>
  <c r="B629" i="2" s="1"/>
  <c r="B630" i="2" s="1"/>
  <c r="B631" i="2" s="1"/>
  <c r="B632" i="2" s="1"/>
  <c r="B633" i="2" s="1"/>
  <c r="B634" i="2" s="1"/>
  <c r="B635" i="2" s="1"/>
  <c r="F633" i="2"/>
  <c r="F632" i="2"/>
  <c r="F626" i="2"/>
  <c r="F631" i="2"/>
  <c r="F630" i="2"/>
  <c r="F629" i="2"/>
  <c r="F628" i="2"/>
  <c r="F635" i="2"/>
  <c r="F713" i="2"/>
  <c r="F706" i="2"/>
  <c r="F712" i="2"/>
  <c r="F711" i="2"/>
  <c r="F710" i="2"/>
  <c r="F709" i="2"/>
  <c r="F708" i="2"/>
  <c r="F715" i="2"/>
  <c r="F707" i="2"/>
  <c r="F790" i="2"/>
  <c r="F789" i="2"/>
  <c r="F795" i="2"/>
  <c r="F788" i="2"/>
  <c r="F794" i="2"/>
  <c r="F787" i="2"/>
  <c r="F793" i="2"/>
  <c r="F792" i="2"/>
  <c r="F786" i="2"/>
  <c r="F871" i="2"/>
  <c r="F870" i="2"/>
  <c r="F869" i="2"/>
  <c r="F868" i="2"/>
  <c r="F875" i="2"/>
  <c r="F874" i="2"/>
  <c r="F867" i="2"/>
  <c r="F873" i="2"/>
  <c r="B946" i="2"/>
  <c r="B947" i="2" s="1"/>
  <c r="B948" i="2" s="1"/>
  <c r="B949" i="2" s="1"/>
  <c r="B950" i="2" s="1"/>
  <c r="B951" i="2" s="1"/>
  <c r="B952" i="2" s="1"/>
  <c r="B953" i="2" s="1"/>
  <c r="B954" i="2" s="1"/>
  <c r="B955" i="2" s="1"/>
  <c r="F953" i="2"/>
  <c r="F952" i="2"/>
  <c r="F946" i="2"/>
  <c r="F951" i="2"/>
  <c r="F950" i="2"/>
  <c r="F949" i="2"/>
  <c r="F955" i="2"/>
  <c r="F948" i="2"/>
  <c r="F31" i="2"/>
  <c r="F30" i="2"/>
  <c r="F29" i="2"/>
  <c r="F28" i="2"/>
  <c r="F35" i="2"/>
  <c r="F27" i="2"/>
  <c r="F34" i="2"/>
  <c r="F33" i="2"/>
  <c r="F26" i="2"/>
  <c r="F111" i="2"/>
  <c r="F110" i="2"/>
  <c r="F109" i="2"/>
  <c r="F108" i="2"/>
  <c r="F115" i="2"/>
  <c r="F107" i="2"/>
  <c r="F114" i="2"/>
  <c r="F113" i="2"/>
  <c r="F106" i="2"/>
  <c r="F158" i="2"/>
  <c r="F171" i="2"/>
  <c r="F177" i="2"/>
  <c r="F185" i="2"/>
  <c r="F191" i="2"/>
  <c r="F198" i="2"/>
  <c r="F205" i="2"/>
  <c r="F211" i="2"/>
  <c r="F217" i="2"/>
  <c r="F224" i="2"/>
  <c r="F230" i="2"/>
  <c r="F237" i="2"/>
  <c r="F245" i="2"/>
  <c r="F251" i="2"/>
  <c r="F258" i="2"/>
  <c r="F266" i="2"/>
  <c r="F272" i="2"/>
  <c r="F279" i="2"/>
  <c r="F293" i="2"/>
  <c r="F300" i="2"/>
  <c r="F307" i="2"/>
  <c r="F314" i="2"/>
  <c r="F321" i="2"/>
  <c r="F335" i="2"/>
  <c r="F342" i="2"/>
  <c r="F348" i="2"/>
  <c r="F356" i="2"/>
  <c r="F363" i="2"/>
  <c r="F369" i="2"/>
  <c r="F384" i="2"/>
  <c r="F390" i="2"/>
  <c r="F397" i="2"/>
  <c r="F405" i="2"/>
  <c r="F411" i="2"/>
  <c r="F418" i="2"/>
  <c r="F426" i="2"/>
  <c r="F433" i="2"/>
  <c r="F440" i="2"/>
  <c r="F447" i="2"/>
  <c r="F455" i="2"/>
  <c r="F461" i="2"/>
  <c r="F475" i="2"/>
  <c r="F481" i="2"/>
  <c r="F494" i="2"/>
  <c r="F500" i="2"/>
  <c r="F507" i="2"/>
  <c r="F513" i="2"/>
  <c r="F533" i="2"/>
  <c r="F540" i="2"/>
  <c r="F547" i="2"/>
  <c r="F554" i="2"/>
  <c r="F561" i="2"/>
  <c r="F576" i="2"/>
  <c r="F589" i="2"/>
  <c r="F604" i="2"/>
  <c r="F634" i="2"/>
  <c r="F685" i="2"/>
  <c r="F791" i="2"/>
  <c r="F845" i="2"/>
  <c r="F954" i="2"/>
  <c r="F10" i="2"/>
  <c r="F68" i="2"/>
  <c r="B636" i="2"/>
  <c r="B637" i="2" s="1"/>
  <c r="B638" i="2" s="1"/>
  <c r="B639" i="2" s="1"/>
  <c r="B640" i="2" s="1"/>
  <c r="B641" i="2" s="1"/>
  <c r="B642" i="2" s="1"/>
  <c r="B643" i="2" s="1"/>
  <c r="B644" i="2" s="1"/>
  <c r="B645" i="2" s="1"/>
  <c r="F645" i="2"/>
  <c r="F644" i="2"/>
  <c r="F639" i="2"/>
  <c r="F638" i="2"/>
  <c r="F643" i="2"/>
  <c r="F637" i="2"/>
  <c r="F642" i="2"/>
  <c r="F641" i="2"/>
  <c r="F636" i="2"/>
  <c r="B716" i="2"/>
  <c r="B717" i="2" s="1"/>
  <c r="B718" i="2" s="1"/>
  <c r="B719" i="2" s="1"/>
  <c r="B720" i="2" s="1"/>
  <c r="B721" i="2" s="1"/>
  <c r="B722" i="2" s="1"/>
  <c r="B723" i="2" s="1"/>
  <c r="B724" i="2" s="1"/>
  <c r="B725" i="2" s="1"/>
  <c r="F725" i="2"/>
  <c r="F719" i="2"/>
  <c r="F724" i="2"/>
  <c r="F723" i="2"/>
  <c r="F718" i="2"/>
  <c r="F717" i="2"/>
  <c r="F722" i="2"/>
  <c r="F721" i="2"/>
  <c r="F716" i="2"/>
  <c r="F720" i="2"/>
  <c r="B796" i="2"/>
  <c r="B797" i="2" s="1"/>
  <c r="B798" i="2" s="1"/>
  <c r="B799" i="2" s="1"/>
  <c r="B800" i="2" s="1"/>
  <c r="B801" i="2" s="1"/>
  <c r="B802" i="2" s="1"/>
  <c r="B803" i="2" s="1"/>
  <c r="B804" i="2" s="1"/>
  <c r="B805" i="2" s="1"/>
  <c r="F802" i="2"/>
  <c r="F796" i="2"/>
  <c r="F801" i="2"/>
  <c r="F800" i="2"/>
  <c r="F799" i="2"/>
  <c r="F805" i="2"/>
  <c r="F798" i="2"/>
  <c r="F804" i="2"/>
  <c r="F797" i="2"/>
  <c r="B876" i="2"/>
  <c r="B877" i="2" s="1"/>
  <c r="B878" i="2" s="1"/>
  <c r="B879" i="2" s="1"/>
  <c r="B880" i="2" s="1"/>
  <c r="B881" i="2" s="1"/>
  <c r="B882" i="2" s="1"/>
  <c r="B883" i="2" s="1"/>
  <c r="B884" i="2" s="1"/>
  <c r="B885" i="2" s="1"/>
  <c r="F878" i="2"/>
  <c r="F885" i="2"/>
  <c r="F877" i="2"/>
  <c r="F884" i="2"/>
  <c r="F883" i="2"/>
  <c r="F876" i="2"/>
  <c r="F882" i="2"/>
  <c r="F881" i="2"/>
  <c r="F880" i="2"/>
  <c r="B956" i="2"/>
  <c r="B957" i="2" s="1"/>
  <c r="B958" i="2" s="1"/>
  <c r="B959" i="2" s="1"/>
  <c r="B960" i="2" s="1"/>
  <c r="B961" i="2" s="1"/>
  <c r="B962" i="2" s="1"/>
  <c r="B963" i="2" s="1"/>
  <c r="B964" i="2" s="1"/>
  <c r="B965" i="2" s="1"/>
  <c r="F960" i="2"/>
  <c r="F959" i="2"/>
  <c r="F958" i="2"/>
  <c r="F965" i="2"/>
  <c r="F957" i="2"/>
  <c r="F964" i="2"/>
  <c r="F963" i="2"/>
  <c r="F956" i="2"/>
  <c r="F962" i="2"/>
  <c r="F38" i="2"/>
  <c r="F45" i="2"/>
  <c r="F37" i="2"/>
  <c r="F44" i="2"/>
  <c r="F43" i="2"/>
  <c r="F36" i="2"/>
  <c r="F42" i="2"/>
  <c r="F41" i="2"/>
  <c r="F40" i="2"/>
  <c r="F118" i="2"/>
  <c r="F125" i="2"/>
  <c r="F117" i="2"/>
  <c r="F124" i="2"/>
  <c r="F123" i="2"/>
  <c r="F116" i="2"/>
  <c r="F122" i="2"/>
  <c r="F121" i="2"/>
  <c r="F120" i="2"/>
  <c r="F159" i="2"/>
  <c r="F166" i="2"/>
  <c r="F178" i="2"/>
  <c r="F186" i="2"/>
  <c r="F192" i="2"/>
  <c r="F199" i="2"/>
  <c r="F206" i="2"/>
  <c r="F218" i="2"/>
  <c r="F225" i="2"/>
  <c r="F231" i="2"/>
  <c r="F238" i="2"/>
  <c r="F246" i="2"/>
  <c r="F252" i="2"/>
  <c r="F259" i="2"/>
  <c r="F273" i="2"/>
  <c r="F280" i="2"/>
  <c r="F287" i="2"/>
  <c r="F294" i="2"/>
  <c r="F301" i="2"/>
  <c r="F315" i="2"/>
  <c r="F322" i="2"/>
  <c r="F328" i="2"/>
  <c r="F336" i="2"/>
  <c r="F343" i="2"/>
  <c r="F349" i="2"/>
  <c r="F364" i="2"/>
  <c r="F370" i="2"/>
  <c r="F377" i="2"/>
  <c r="F385" i="2"/>
  <c r="F391" i="2"/>
  <c r="F398" i="2"/>
  <c r="F406" i="2"/>
  <c r="F412" i="2"/>
  <c r="F419" i="2"/>
  <c r="F434" i="2"/>
  <c r="F441" i="2"/>
  <c r="F448" i="2"/>
  <c r="F456" i="2"/>
  <c r="F462" i="2"/>
  <c r="F468" i="2"/>
  <c r="F476" i="2"/>
  <c r="F482" i="2"/>
  <c r="F488" i="2"/>
  <c r="F495" i="2"/>
  <c r="F501" i="2"/>
  <c r="F514" i="2"/>
  <c r="F520" i="2"/>
  <c r="F527" i="2"/>
  <c r="F534" i="2"/>
  <c r="F541" i="2"/>
  <c r="F555" i="2"/>
  <c r="F562" i="2"/>
  <c r="F568" i="2"/>
  <c r="F579" i="2"/>
  <c r="F593" i="2"/>
  <c r="F607" i="2"/>
  <c r="F640" i="2"/>
  <c r="F692" i="2"/>
  <c r="F746" i="2"/>
  <c r="F961" i="2"/>
  <c r="F17" i="2"/>
  <c r="F76" i="2"/>
  <c r="F650" i="2"/>
  <c r="F649" i="2"/>
  <c r="F655" i="2"/>
  <c r="F648" i="2"/>
  <c r="F654" i="2"/>
  <c r="F653" i="2"/>
  <c r="F647" i="2"/>
  <c r="F652" i="2"/>
  <c r="F731" i="2"/>
  <c r="F730" i="2"/>
  <c r="F729" i="2"/>
  <c r="F728" i="2"/>
  <c r="F735" i="2"/>
  <c r="F734" i="2"/>
  <c r="F727" i="2"/>
  <c r="F733" i="2"/>
  <c r="F809" i="2"/>
  <c r="F815" i="2"/>
  <c r="F808" i="2"/>
  <c r="F814" i="2"/>
  <c r="F807" i="2"/>
  <c r="F813" i="2"/>
  <c r="F812" i="2"/>
  <c r="F806" i="2"/>
  <c r="F811" i="2"/>
  <c r="F892" i="2"/>
  <c r="F886" i="2"/>
  <c r="F891" i="2"/>
  <c r="F890" i="2"/>
  <c r="F889" i="2"/>
  <c r="F888" i="2"/>
  <c r="F895" i="2"/>
  <c r="F894" i="2"/>
  <c r="F887" i="2"/>
  <c r="F974" i="2"/>
  <c r="F967" i="2"/>
  <c r="F973" i="2"/>
  <c r="F972" i="2"/>
  <c r="F966" i="2"/>
  <c r="F971" i="2"/>
  <c r="F970" i="2"/>
  <c r="F969" i="2"/>
  <c r="F53" i="2"/>
  <c r="F46" i="2"/>
  <c r="F52" i="2"/>
  <c r="F51" i="2"/>
  <c r="F50" i="2"/>
  <c r="F49" i="2"/>
  <c r="F48" i="2"/>
  <c r="F55" i="2"/>
  <c r="F47" i="2"/>
  <c r="F133" i="2"/>
  <c r="F126" i="2"/>
  <c r="F132" i="2"/>
  <c r="F131" i="2"/>
  <c r="F130" i="2"/>
  <c r="F129" i="2"/>
  <c r="F128" i="2"/>
  <c r="F135" i="2"/>
  <c r="F127" i="2"/>
  <c r="F160" i="2"/>
  <c r="F172" i="2"/>
  <c r="F179" i="2"/>
  <c r="F193" i="2"/>
  <c r="F212" i="2"/>
  <c r="F226" i="2"/>
  <c r="F232" i="2"/>
  <c r="F239" i="2"/>
  <c r="F253" i="2"/>
  <c r="F260" i="2"/>
  <c r="F267" i="2"/>
  <c r="F274" i="2"/>
  <c r="F281" i="2"/>
  <c r="F295" i="2"/>
  <c r="F302" i="2"/>
  <c r="F308" i="2"/>
  <c r="F316" i="2"/>
  <c r="F323" i="2"/>
  <c r="F329" i="2"/>
  <c r="F344" i="2"/>
  <c r="F350" i="2"/>
  <c r="F357" i="2"/>
  <c r="F365" i="2"/>
  <c r="F371" i="2"/>
  <c r="F378" i="2"/>
  <c r="F386" i="2"/>
  <c r="F392" i="2"/>
  <c r="F399" i="2"/>
  <c r="F413" i="2"/>
  <c r="F420" i="2"/>
  <c r="F427" i="2"/>
  <c r="F435" i="2"/>
  <c r="F442" i="2"/>
  <c r="F449" i="2"/>
  <c r="F463" i="2"/>
  <c r="F469" i="2"/>
  <c r="F483" i="2"/>
  <c r="F496" i="2"/>
  <c r="F502" i="2"/>
  <c r="F508" i="2"/>
  <c r="F521" i="2"/>
  <c r="F535" i="2"/>
  <c r="F542" i="2"/>
  <c r="F548" i="2"/>
  <c r="F556" i="2"/>
  <c r="F563" i="2"/>
  <c r="F569" i="2"/>
  <c r="F595" i="2"/>
  <c r="F608" i="2"/>
  <c r="F646" i="2"/>
  <c r="F699" i="2"/>
  <c r="F752" i="2"/>
  <c r="F803" i="2"/>
  <c r="F858" i="2"/>
  <c r="F913" i="2"/>
  <c r="F968" i="2"/>
  <c r="F25" i="2"/>
  <c r="F83" i="2"/>
  <c r="F578" i="2"/>
  <c r="F585" i="2"/>
  <c r="F577" i="2"/>
  <c r="F584" i="2"/>
  <c r="F580" i="2"/>
  <c r="F664" i="2"/>
  <c r="F657" i="2"/>
  <c r="F663" i="2"/>
  <c r="F662" i="2"/>
  <c r="F656" i="2"/>
  <c r="F661" i="2"/>
  <c r="F660" i="2"/>
  <c r="F659" i="2"/>
  <c r="F745" i="2"/>
  <c r="F738" i="2"/>
  <c r="F744" i="2"/>
  <c r="F737" i="2"/>
  <c r="F743" i="2"/>
  <c r="F742" i="2"/>
  <c r="F736" i="2"/>
  <c r="F741" i="2"/>
  <c r="F740" i="2"/>
  <c r="F822" i="2"/>
  <c r="F821" i="2"/>
  <c r="F820" i="2"/>
  <c r="F819" i="2"/>
  <c r="F818" i="2"/>
  <c r="F825" i="2"/>
  <c r="F817" i="2"/>
  <c r="F824" i="2"/>
  <c r="F905" i="2"/>
  <c r="F898" i="2"/>
  <c r="F904" i="2"/>
  <c r="F897" i="2"/>
  <c r="F903" i="2"/>
  <c r="F902" i="2"/>
  <c r="F896" i="2"/>
  <c r="F901" i="2"/>
  <c r="F900" i="2"/>
  <c r="F981" i="2"/>
  <c r="F980" i="2"/>
  <c r="F979" i="2"/>
  <c r="F978" i="2"/>
  <c r="F985" i="2"/>
  <c r="F977" i="2"/>
  <c r="F984" i="2"/>
  <c r="F983" i="2"/>
  <c r="F976" i="2"/>
  <c r="F60" i="2"/>
  <c r="F59" i="2"/>
  <c r="F58" i="2"/>
  <c r="F65" i="2"/>
  <c r="F57" i="2"/>
  <c r="F64" i="2"/>
  <c r="F63" i="2"/>
  <c r="F56" i="2"/>
  <c r="F62" i="2"/>
  <c r="F140" i="2"/>
  <c r="F139" i="2"/>
  <c r="F138" i="2"/>
  <c r="F145" i="2"/>
  <c r="F137" i="2"/>
  <c r="F144" i="2"/>
  <c r="F143" i="2"/>
  <c r="F136" i="2"/>
  <c r="F142" i="2"/>
  <c r="F167" i="2"/>
  <c r="F187" i="2"/>
  <c r="F207" i="2"/>
  <c r="F247" i="2"/>
  <c r="F296" i="2"/>
  <c r="F309" i="2"/>
  <c r="F337" i="2"/>
  <c r="F366" i="2"/>
  <c r="F372" i="2"/>
  <c r="F393" i="2"/>
  <c r="F400" i="2"/>
  <c r="F407" i="2"/>
  <c r="F436" i="2"/>
  <c r="F450" i="2"/>
  <c r="F457" i="2"/>
  <c r="F464" i="2"/>
  <c r="F470" i="2"/>
  <c r="F477" i="2"/>
  <c r="F516" i="2"/>
  <c r="F528" i="2"/>
  <c r="F536" i="2"/>
  <c r="F543" i="2"/>
  <c r="F549" i="2"/>
  <c r="F570" i="2"/>
  <c r="F582" i="2"/>
  <c r="F596" i="2"/>
  <c r="F609" i="2"/>
  <c r="F651" i="2"/>
  <c r="F810" i="2"/>
  <c r="F866" i="2"/>
  <c r="F919" i="2"/>
  <c r="F975" i="2"/>
  <c r="F32" i="2"/>
  <c r="F90" i="2"/>
  <c r="F148" i="2"/>
  <c r="B26" i="2"/>
  <c r="B27" i="2" s="1"/>
  <c r="B28" i="2" s="1"/>
  <c r="B29" i="2" s="1"/>
  <c r="B30" i="2" s="1"/>
  <c r="B31" i="2" s="1"/>
  <c r="B32" i="2" s="1"/>
  <c r="B33" i="2" s="1"/>
  <c r="B34" i="2" s="1"/>
  <c r="B35" i="2" s="1"/>
  <c r="B156" i="2"/>
  <c r="B157" i="2" s="1"/>
  <c r="B158" i="2" s="1"/>
  <c r="B159" i="2" s="1"/>
  <c r="B160" i="2" s="1"/>
  <c r="B161" i="2" s="1"/>
  <c r="B162" i="2" s="1"/>
  <c r="B163" i="2" s="1"/>
  <c r="B164" i="2" s="1"/>
  <c r="B165" i="2" s="1"/>
  <c r="B246" i="2"/>
  <c r="B247" i="2" s="1"/>
  <c r="B248" i="2" s="1"/>
  <c r="B249" i="2" s="1"/>
  <c r="B250" i="2" s="1"/>
  <c r="B251" i="2" s="1"/>
  <c r="B252" i="2" s="1"/>
  <c r="B253" i="2" s="1"/>
  <c r="B254" i="2" s="1"/>
  <c r="B255" i="2" s="1"/>
  <c r="B236" i="2"/>
  <c r="B237" i="2" s="1"/>
  <c r="B238" i="2" s="1"/>
  <c r="B239" i="2" s="1"/>
  <c r="B240" i="2" s="1"/>
  <c r="B241" i="2" s="1"/>
  <c r="B242" i="2" s="1"/>
  <c r="B243" i="2" s="1"/>
  <c r="B244" i="2" s="1"/>
  <c r="B245" i="2" s="1"/>
  <c r="B226" i="2"/>
  <c r="B227" i="2" s="1"/>
  <c r="B228" i="2" s="1"/>
  <c r="B229" i="2" s="1"/>
  <c r="B230" i="2" s="1"/>
  <c r="B231" i="2" s="1"/>
  <c r="B232" i="2" s="1"/>
  <c r="B233" i="2" s="1"/>
  <c r="B234" i="2" s="1"/>
  <c r="B235" i="2" s="1"/>
  <c r="B216" i="2"/>
  <c r="B217" i="2" s="1"/>
  <c r="B218" i="2" s="1"/>
  <c r="B219" i="2" s="1"/>
  <c r="B220" i="2" s="1"/>
  <c r="B221" i="2" s="1"/>
  <c r="B222" i="2" s="1"/>
  <c r="B223" i="2" s="1"/>
  <c r="B224" i="2" s="1"/>
  <c r="B225" i="2" s="1"/>
  <c r="B206" i="2"/>
  <c r="B207" i="2" s="1"/>
  <c r="B208" i="2" s="1"/>
  <c r="B209" i="2" s="1"/>
  <c r="B210" i="2" s="1"/>
  <c r="B211" i="2" s="1"/>
  <c r="B212" i="2" s="1"/>
  <c r="B213" i="2" s="1"/>
  <c r="B214" i="2" s="1"/>
  <c r="B215" i="2" s="1"/>
  <c r="B196" i="2"/>
  <c r="B197" i="2" s="1"/>
  <c r="B198" i="2" s="1"/>
  <c r="B199" i="2" s="1"/>
  <c r="B200" i="2" s="1"/>
  <c r="B201" i="2" s="1"/>
  <c r="B202" i="2" s="1"/>
  <c r="B203" i="2" s="1"/>
  <c r="B204" i="2" s="1"/>
  <c r="B205" i="2" s="1"/>
  <c r="I255" i="2" a="1"/>
  <c r="I255" i="2" s="1"/>
  <c r="I254" i="2" a="1"/>
  <c r="I254" i="2" s="1"/>
  <c r="I253" i="2" a="1"/>
  <c r="I253" i="2" s="1"/>
  <c r="I252" i="2" a="1"/>
  <c r="I252" i="2" s="1"/>
  <c r="I251" i="2" a="1"/>
  <c r="I251" i="2" s="1"/>
  <c r="I250" i="2" a="1"/>
  <c r="I250" i="2" s="1"/>
  <c r="I249" i="2" a="1"/>
  <c r="I249" i="2" s="1"/>
  <c r="I248" i="2" a="1"/>
  <c r="I248" i="2" s="1"/>
  <c r="I247" i="2" a="1"/>
  <c r="I247" i="2" s="1"/>
  <c r="I246" i="2" a="1"/>
  <c r="I246" i="2" s="1"/>
  <c r="I245" i="2" a="1"/>
  <c r="I245" i="2" s="1"/>
  <c r="I244" i="2" a="1"/>
  <c r="I244" i="2" s="1"/>
  <c r="I243" i="2" a="1"/>
  <c r="I243" i="2" s="1"/>
  <c r="I242" i="2" a="1"/>
  <c r="I242" i="2" s="1"/>
  <c r="I241" i="2" a="1"/>
  <c r="I241" i="2" s="1"/>
  <c r="I240" i="2" a="1"/>
  <c r="I240" i="2" s="1"/>
  <c r="I239" i="2" a="1"/>
  <c r="I239" i="2" s="1"/>
  <c r="I238" i="2" a="1"/>
  <c r="I238" i="2" s="1"/>
  <c r="I237" i="2" a="1"/>
  <c r="I237" i="2" s="1"/>
  <c r="I236" i="2" a="1"/>
  <c r="I236" i="2" s="1"/>
  <c r="I235" i="2" a="1"/>
  <c r="I235" i="2" s="1"/>
  <c r="I234" i="2" a="1"/>
  <c r="I234" i="2" s="1"/>
  <c r="I233" i="2" a="1"/>
  <c r="I233" i="2" s="1"/>
  <c r="I232" i="2" a="1"/>
  <c r="I232" i="2" s="1"/>
  <c r="I231" i="2" a="1"/>
  <c r="I231" i="2" s="1"/>
  <c r="I230" i="2" a="1"/>
  <c r="I230" i="2" s="1"/>
  <c r="I229" i="2" a="1"/>
  <c r="I229" i="2" s="1"/>
  <c r="I228" i="2" a="1"/>
  <c r="I228" i="2" s="1"/>
  <c r="I227" i="2" a="1"/>
  <c r="I227" i="2" s="1"/>
  <c r="I226" i="2" a="1"/>
  <c r="I226" i="2" s="1"/>
  <c r="I225" i="2" a="1"/>
  <c r="I225" i="2" s="1"/>
  <c r="I224" i="2" a="1"/>
  <c r="I224" i="2" s="1"/>
  <c r="I223" i="2" a="1"/>
  <c r="I223" i="2" s="1"/>
  <c r="I222" i="2" a="1"/>
  <c r="I222" i="2" s="1"/>
  <c r="I221" i="2" a="1"/>
  <c r="I221" i="2" s="1"/>
  <c r="I220" i="2" a="1"/>
  <c r="I220" i="2" s="1"/>
  <c r="I219" i="2" a="1"/>
  <c r="I219" i="2" s="1"/>
  <c r="I218" i="2" a="1"/>
  <c r="I218" i="2" s="1"/>
  <c r="I217" i="2" a="1"/>
  <c r="I217" i="2" s="1"/>
  <c r="I216" i="2" a="1"/>
  <c r="I216" i="2" s="1"/>
  <c r="I215" i="2" a="1"/>
  <c r="I215" i="2" s="1"/>
  <c r="I214" i="2" a="1"/>
  <c r="I214" i="2" s="1"/>
  <c r="I213" i="2" a="1"/>
  <c r="I213" i="2" s="1"/>
  <c r="I212" i="2" a="1"/>
  <c r="I212" i="2" s="1"/>
  <c r="I211" i="2" a="1"/>
  <c r="I211" i="2" s="1"/>
  <c r="I210" i="2" a="1"/>
  <c r="I210" i="2" s="1"/>
  <c r="I209" i="2" a="1"/>
  <c r="I209" i="2" s="1"/>
  <c r="I208" i="2" a="1"/>
  <c r="I208" i="2" s="1"/>
  <c r="I207" i="2" a="1"/>
  <c r="I207" i="2" s="1"/>
  <c r="I206" i="2" a="1"/>
  <c r="I206" i="2" s="1"/>
  <c r="I205" i="2" a="1"/>
  <c r="I205" i="2" s="1"/>
  <c r="I204" i="2" a="1"/>
  <c r="I204" i="2" s="1"/>
  <c r="I203" i="2" a="1"/>
  <c r="I203" i="2" s="1"/>
  <c r="I202" i="2" a="1"/>
  <c r="I202" i="2" s="1"/>
  <c r="I201" i="2" a="1"/>
  <c r="I201" i="2" s="1"/>
  <c r="I200" i="2" a="1"/>
  <c r="I200" i="2" s="1"/>
  <c r="I199" i="2" a="1"/>
  <c r="I199" i="2" s="1"/>
  <c r="I198" i="2" a="1"/>
  <c r="I198" i="2" s="1"/>
  <c r="I197" i="2" a="1"/>
  <c r="I197" i="2" s="1"/>
  <c r="I196" i="2" a="1"/>
  <c r="I196" i="2" s="1"/>
  <c r="B186" i="2"/>
  <c r="B187" i="2" s="1"/>
  <c r="B188" i="2" s="1"/>
  <c r="B189" i="2" s="1"/>
  <c r="B190" i="2" s="1"/>
  <c r="B191" i="2" s="1"/>
  <c r="B192" i="2" s="1"/>
  <c r="B193" i="2" s="1"/>
  <c r="B194" i="2" s="1"/>
  <c r="B195" i="2" s="1"/>
  <c r="B176" i="2"/>
  <c r="B177" i="2" s="1"/>
  <c r="B178" i="2" s="1"/>
  <c r="B179" i="2" s="1"/>
  <c r="B180" i="2" s="1"/>
  <c r="B181" i="2" s="1"/>
  <c r="B182" i="2" s="1"/>
  <c r="B183" i="2" s="1"/>
  <c r="B184" i="2" s="1"/>
  <c r="B185" i="2" s="1"/>
  <c r="I195" i="2" a="1"/>
  <c r="I195" i="2" s="1"/>
  <c r="I194" i="2" a="1"/>
  <c r="I194" i="2" s="1"/>
  <c r="I193" i="2" a="1"/>
  <c r="I193" i="2" s="1"/>
  <c r="I192" i="2" a="1"/>
  <c r="I192" i="2" s="1"/>
  <c r="I191" i="2" a="1"/>
  <c r="I191" i="2" s="1"/>
  <c r="I190" i="2" a="1"/>
  <c r="I190" i="2" s="1"/>
  <c r="I189" i="2" a="1"/>
  <c r="I189" i="2" s="1"/>
  <c r="I188" i="2" a="1"/>
  <c r="I188" i="2" s="1"/>
  <c r="I187" i="2" a="1"/>
  <c r="I187" i="2" s="1"/>
  <c r="I186" i="2" a="1"/>
  <c r="I186" i="2" s="1"/>
  <c r="I185" i="2" a="1"/>
  <c r="I185" i="2" s="1"/>
  <c r="I184" i="2" a="1"/>
  <c r="I184" i="2" s="1"/>
  <c r="I183" i="2" a="1"/>
  <c r="I183" i="2" s="1"/>
  <c r="I182" i="2" a="1"/>
  <c r="I182" i="2" s="1"/>
  <c r="I181" i="2" a="1"/>
  <c r="I181" i="2" s="1"/>
  <c r="I180" i="2" a="1"/>
  <c r="I180" i="2" s="1"/>
  <c r="I179" i="2" a="1"/>
  <c r="I179" i="2" s="1"/>
  <c r="I178" i="2" a="1"/>
  <c r="I178" i="2" s="1"/>
  <c r="I177" i="2" a="1"/>
  <c r="I177" i="2" s="1"/>
  <c r="I176" i="2" a="1"/>
  <c r="I176" i="2" s="1"/>
  <c r="B166" i="2"/>
  <c r="B167" i="2" s="1"/>
  <c r="B168" i="2" s="1"/>
  <c r="B169" i="2" s="1"/>
  <c r="B170" i="2" s="1"/>
  <c r="B171" i="2" s="1"/>
  <c r="B172" i="2" s="1"/>
  <c r="B173" i="2" s="1"/>
  <c r="B174" i="2" s="1"/>
  <c r="B175" i="2" s="1"/>
  <c r="I175" i="2" a="1"/>
  <c r="I175" i="2" s="1"/>
  <c r="I174" i="2" a="1"/>
  <c r="I174" i="2" s="1"/>
  <c r="I173" i="2" a="1"/>
  <c r="I173" i="2" s="1"/>
  <c r="I172" i="2" a="1"/>
  <c r="I172" i="2" s="1"/>
  <c r="I171" i="2" a="1"/>
  <c r="I171" i="2" s="1"/>
  <c r="I170" i="2" a="1"/>
  <c r="I170" i="2" s="1"/>
  <c r="I169" i="2" a="1"/>
  <c r="I169" i="2" s="1"/>
  <c r="I168" i="2" a="1"/>
  <c r="I168" i="2" s="1"/>
  <c r="I167" i="2" a="1"/>
  <c r="I167" i="2" s="1"/>
  <c r="I166" i="2" a="1"/>
  <c r="I166" i="2" s="1"/>
  <c r="I165" i="2" a="1"/>
  <c r="I165" i="2" s="1"/>
  <c r="I164" i="2" a="1"/>
  <c r="I164" i="2" s="1"/>
  <c r="I163" i="2" a="1"/>
  <c r="I163" i="2" s="1"/>
  <c r="I162" i="2" a="1"/>
  <c r="I162" i="2" s="1"/>
  <c r="I161" i="2" a="1"/>
  <c r="I161" i="2" s="1"/>
  <c r="I160" i="2" a="1"/>
  <c r="I160" i="2" s="1"/>
  <c r="I159" i="2" a="1"/>
  <c r="I159" i="2" s="1"/>
  <c r="I158" i="2" a="1"/>
  <c r="I158" i="2" s="1"/>
  <c r="I157" i="2" a="1"/>
  <c r="I157" i="2" s="1"/>
  <c r="I156" i="2" a="1"/>
  <c r="I156" i="2" s="1"/>
  <c r="I46" i="2" a="1"/>
  <c r="I46" i="2" s="1"/>
  <c r="I47" i="2" a="1"/>
  <c r="I47" i="2" s="1"/>
  <c r="I48" i="2" a="1"/>
  <c r="I48" i="2" s="1"/>
  <c r="I49" i="2" a="1"/>
  <c r="I49" i="2" s="1"/>
  <c r="I50" i="2" a="1"/>
  <c r="I50" i="2" s="1"/>
  <c r="I51" i="2" a="1"/>
  <c r="I51" i="2" s="1"/>
  <c r="I52" i="2" a="1"/>
  <c r="I52" i="2" s="1"/>
  <c r="I53" i="2" a="1"/>
  <c r="I53" i="2" s="1"/>
  <c r="I54" i="2" a="1"/>
  <c r="I54" i="2" s="1"/>
  <c r="I55" i="2" a="1"/>
  <c r="I55" i="2" s="1"/>
  <c r="I56" i="2" a="1"/>
  <c r="I56" i="2" s="1"/>
  <c r="I57" i="2" a="1"/>
  <c r="I57" i="2" s="1"/>
  <c r="I58" i="2" a="1"/>
  <c r="I58" i="2" s="1"/>
  <c r="I59" i="2" a="1"/>
  <c r="I59" i="2" s="1"/>
  <c r="I60" i="2" a="1"/>
  <c r="I60" i="2" s="1"/>
  <c r="I61" i="2" a="1"/>
  <c r="I61" i="2" s="1"/>
  <c r="I62" i="2" a="1"/>
  <c r="I62" i="2" s="1"/>
  <c r="I63" i="2" a="1"/>
  <c r="I63" i="2" s="1"/>
  <c r="I64" i="2" a="1"/>
  <c r="I64" i="2" s="1"/>
  <c r="I65" i="2" a="1"/>
  <c r="I65" i="2" s="1"/>
  <c r="I66" i="2" a="1"/>
  <c r="I66" i="2" s="1"/>
  <c r="I67" i="2" a="1"/>
  <c r="I67" i="2" s="1"/>
  <c r="I68" i="2" a="1"/>
  <c r="I68" i="2" s="1"/>
  <c r="I69" i="2" a="1"/>
  <c r="I69" i="2" s="1"/>
  <c r="I70" i="2" a="1"/>
  <c r="I70" i="2" s="1"/>
  <c r="I71" i="2" a="1"/>
  <c r="I71" i="2" s="1"/>
  <c r="I72" i="2" a="1"/>
  <c r="I72" i="2" s="1"/>
  <c r="I73" i="2" a="1"/>
  <c r="I73" i="2" s="1"/>
  <c r="I74" i="2" a="1"/>
  <c r="I74" i="2" s="1"/>
  <c r="I75" i="2" a="1"/>
  <c r="I75" i="2" s="1"/>
  <c r="I76" i="2" a="1"/>
  <c r="I76" i="2" s="1"/>
  <c r="I77" i="2" a="1"/>
  <c r="I77" i="2" s="1"/>
  <c r="I78" i="2" a="1"/>
  <c r="I78" i="2" s="1"/>
  <c r="I79" i="2" a="1"/>
  <c r="I79" i="2" s="1"/>
  <c r="I80" i="2" a="1"/>
  <c r="I80" i="2" s="1"/>
  <c r="I81" i="2" a="1"/>
  <c r="I81" i="2" s="1"/>
  <c r="I82" i="2" a="1"/>
  <c r="I82" i="2" s="1"/>
  <c r="I83" i="2" a="1"/>
  <c r="I83" i="2" s="1"/>
  <c r="I84" i="2" a="1"/>
  <c r="I84" i="2" s="1"/>
  <c r="I85" i="2" a="1"/>
  <c r="I85" i="2" s="1"/>
  <c r="I86" i="2" a="1"/>
  <c r="I86" i="2" s="1"/>
  <c r="I87" i="2" a="1"/>
  <c r="I87" i="2" s="1"/>
  <c r="I88" i="2" a="1"/>
  <c r="I88" i="2" s="1"/>
  <c r="I89" i="2" a="1"/>
  <c r="I89" i="2" s="1"/>
  <c r="I90" i="2" a="1"/>
  <c r="I90" i="2" s="1"/>
  <c r="I91" i="2" a="1"/>
  <c r="I91" i="2" s="1"/>
  <c r="I92" i="2" a="1"/>
  <c r="I92" i="2" s="1"/>
  <c r="I93" i="2" a="1"/>
  <c r="I93" i="2" s="1"/>
  <c r="I94" i="2" a="1"/>
  <c r="I94" i="2" s="1"/>
  <c r="I95" i="2" a="1"/>
  <c r="I95" i="2" s="1"/>
  <c r="I96" i="2" a="1"/>
  <c r="I96" i="2" s="1"/>
  <c r="I97" i="2" a="1"/>
  <c r="I97" i="2" s="1"/>
  <c r="I98" i="2" a="1"/>
  <c r="I98" i="2" s="1"/>
  <c r="I99" i="2" a="1"/>
  <c r="I99" i="2" s="1"/>
  <c r="I100" i="2" a="1"/>
  <c r="I100" i="2" s="1"/>
  <c r="I101" i="2" a="1"/>
  <c r="I101" i="2" s="1"/>
  <c r="I102" i="2" a="1"/>
  <c r="I102" i="2" s="1"/>
  <c r="I103" i="2" a="1"/>
  <c r="I103" i="2" s="1"/>
  <c r="I104" i="2" a="1"/>
  <c r="I104" i="2" s="1"/>
  <c r="I105" i="2" a="1"/>
  <c r="I105" i="2" s="1"/>
  <c r="I106" i="2" a="1"/>
  <c r="I106" i="2" s="1"/>
  <c r="I107" i="2" a="1"/>
  <c r="I107" i="2" s="1"/>
  <c r="I108" i="2" a="1"/>
  <c r="I108" i="2" s="1"/>
  <c r="I109" i="2" a="1"/>
  <c r="I109" i="2" s="1"/>
  <c r="I110" i="2" a="1"/>
  <c r="I110" i="2" s="1"/>
  <c r="I111" i="2" a="1"/>
  <c r="I111" i="2" s="1"/>
  <c r="I112" i="2" a="1"/>
  <c r="I112" i="2" s="1"/>
  <c r="I113" i="2" a="1"/>
  <c r="I113" i="2" s="1"/>
  <c r="I114" i="2" a="1"/>
  <c r="I114" i="2" s="1"/>
  <c r="I115" i="2" a="1"/>
  <c r="I115" i="2" s="1"/>
  <c r="I116" i="2" a="1"/>
  <c r="I116" i="2" s="1"/>
  <c r="I117" i="2" a="1"/>
  <c r="I117" i="2" s="1"/>
  <c r="I118" i="2" a="1"/>
  <c r="I118" i="2" s="1"/>
  <c r="I119" i="2" a="1"/>
  <c r="I119" i="2" s="1"/>
  <c r="I120" i="2" a="1"/>
  <c r="I120" i="2" s="1"/>
  <c r="I121" i="2" a="1"/>
  <c r="I121" i="2" s="1"/>
  <c r="I122" i="2" a="1"/>
  <c r="I122" i="2" s="1"/>
  <c r="I123" i="2" a="1"/>
  <c r="I123" i="2" s="1"/>
  <c r="I124" i="2" a="1"/>
  <c r="I124" i="2" s="1"/>
  <c r="I125" i="2" a="1"/>
  <c r="I125" i="2" s="1"/>
  <c r="I126" i="2" a="1"/>
  <c r="I126" i="2" s="1"/>
  <c r="I127" i="2" a="1"/>
  <c r="I127" i="2" s="1"/>
  <c r="I128" i="2" a="1"/>
  <c r="I128" i="2" s="1"/>
  <c r="I129" i="2" a="1"/>
  <c r="I129" i="2" s="1"/>
  <c r="I130" i="2" a="1"/>
  <c r="I130" i="2" s="1"/>
  <c r="I131" i="2" a="1"/>
  <c r="I131" i="2" s="1"/>
  <c r="I132" i="2" a="1"/>
  <c r="I132" i="2" s="1"/>
  <c r="I133" i="2" a="1"/>
  <c r="I133" i="2" s="1"/>
  <c r="I134" i="2" a="1"/>
  <c r="I134" i="2" s="1"/>
  <c r="I135" i="2" a="1"/>
  <c r="I135" i="2" s="1"/>
  <c r="I136" i="2" a="1"/>
  <c r="I136" i="2" s="1"/>
  <c r="I137" i="2" a="1"/>
  <c r="I137" i="2" s="1"/>
  <c r="I138" i="2" a="1"/>
  <c r="I138" i="2" s="1"/>
  <c r="I139" i="2" a="1"/>
  <c r="I139" i="2" s="1"/>
  <c r="I140" i="2" a="1"/>
  <c r="I140" i="2" s="1"/>
  <c r="I141" i="2" a="1"/>
  <c r="I141" i="2" s="1"/>
  <c r="I142" i="2" a="1"/>
  <c r="I142" i="2" s="1"/>
  <c r="I143" i="2" a="1"/>
  <c r="I143" i="2" s="1"/>
  <c r="I144" i="2" a="1"/>
  <c r="I144" i="2" s="1"/>
  <c r="I145" i="2" a="1"/>
  <c r="I145" i="2" s="1"/>
  <c r="I147" i="2" a="1"/>
  <c r="I147" i="2" s="1"/>
  <c r="I148" i="2" a="1"/>
  <c r="I148" i="2" s="1"/>
  <c r="I149" i="2" a="1"/>
  <c r="I149" i="2" s="1"/>
  <c r="I150" i="2" a="1"/>
  <c r="I150" i="2" s="1"/>
  <c r="I151" i="2" a="1"/>
  <c r="I151" i="2" s="1"/>
  <c r="I152" i="2" a="1"/>
  <c r="I152" i="2" s="1"/>
  <c r="I153" i="2" a="1"/>
  <c r="I153" i="2" s="1"/>
  <c r="I154" i="2" a="1"/>
  <c r="I154" i="2" s="1"/>
  <c r="I155" i="2" a="1"/>
  <c r="I155" i="2" s="1"/>
  <c r="B146" i="2"/>
  <c r="B147" i="2" s="1"/>
  <c r="B148" i="2" s="1"/>
  <c r="B149" i="2" s="1"/>
  <c r="B150" i="2" s="1"/>
  <c r="B151" i="2" s="1"/>
  <c r="B152" i="2" s="1"/>
  <c r="B153" i="2" s="1"/>
  <c r="B154" i="2" s="1"/>
  <c r="B155" i="2" s="1"/>
  <c r="B136" i="2"/>
  <c r="B137" i="2" s="1"/>
  <c r="B138" i="2" s="1"/>
  <c r="B139" i="2" s="1"/>
  <c r="B140" i="2" s="1"/>
  <c r="B141" i="2" s="1"/>
  <c r="B142" i="2" s="1"/>
  <c r="B143" i="2" s="1"/>
  <c r="B144" i="2" s="1"/>
  <c r="B145" i="2" s="1"/>
  <c r="B126" i="2"/>
  <c r="B127" i="2" s="1"/>
  <c r="B128" i="2" s="1"/>
  <c r="B129" i="2" s="1"/>
  <c r="B130" i="2" s="1"/>
  <c r="B131" i="2" s="1"/>
  <c r="B132" i="2" s="1"/>
  <c r="B133" i="2" s="1"/>
  <c r="B134" i="2" s="1"/>
  <c r="B135" i="2" s="1"/>
  <c r="B116" i="2"/>
  <c r="B117" i="2" s="1"/>
  <c r="B118" i="2" s="1"/>
  <c r="B119" i="2" s="1"/>
  <c r="B120" i="2" s="1"/>
  <c r="B121" i="2" s="1"/>
  <c r="B122" i="2" s="1"/>
  <c r="B123" i="2" s="1"/>
  <c r="B124" i="2" s="1"/>
  <c r="B125" i="2" s="1"/>
  <c r="B106" i="2"/>
  <c r="B107" i="2" s="1"/>
  <c r="B108" i="2" s="1"/>
  <c r="B109" i="2" s="1"/>
  <c r="B110" i="2" s="1"/>
  <c r="B111" i="2" s="1"/>
  <c r="B112" i="2" s="1"/>
  <c r="B113" i="2" s="1"/>
  <c r="B114" i="2" s="1"/>
  <c r="B115" i="2" s="1"/>
  <c r="B96" i="2"/>
  <c r="B97" i="2" s="1"/>
  <c r="B98" i="2" s="1"/>
  <c r="B99" i="2" s="1"/>
  <c r="B100" i="2" s="1"/>
  <c r="B101" i="2" s="1"/>
  <c r="B102" i="2" s="1"/>
  <c r="B103" i="2" s="1"/>
  <c r="B104" i="2" s="1"/>
  <c r="B105" i="2" s="1"/>
  <c r="B86" i="2"/>
  <c r="B87" i="2" s="1"/>
  <c r="B88" i="2" s="1"/>
  <c r="B89" i="2" s="1"/>
  <c r="B90" i="2" s="1"/>
  <c r="B91" i="2" s="1"/>
  <c r="B92" i="2" s="1"/>
  <c r="B93" i="2" s="1"/>
  <c r="B94" i="2" s="1"/>
  <c r="B95" i="2" s="1"/>
  <c r="B76" i="2"/>
  <c r="B77" i="2" s="1"/>
  <c r="B78" i="2" s="1"/>
  <c r="B79" i="2" s="1"/>
  <c r="B80" i="2" s="1"/>
  <c r="B81" i="2" s="1"/>
  <c r="B82" i="2" s="1"/>
  <c r="B83" i="2" s="1"/>
  <c r="B84" i="2" s="1"/>
  <c r="B85" i="2" s="1"/>
  <c r="B66" i="2"/>
  <c r="B67" i="2" s="1"/>
  <c r="B68" i="2" s="1"/>
  <c r="B69" i="2" s="1"/>
  <c r="B70" i="2" s="1"/>
  <c r="B71" i="2" s="1"/>
  <c r="B72" i="2" s="1"/>
  <c r="B73" i="2" s="1"/>
  <c r="B74" i="2" s="1"/>
  <c r="B75" i="2" s="1"/>
  <c r="B56" i="2"/>
  <c r="B57" i="2" s="1"/>
  <c r="B58" i="2" s="1"/>
  <c r="B59" i="2" s="1"/>
  <c r="B60" i="2" s="1"/>
  <c r="B61" i="2" s="1"/>
  <c r="B62" i="2" s="1"/>
  <c r="B63" i="2" s="1"/>
  <c r="B64" i="2" s="1"/>
  <c r="B65" i="2" s="1"/>
  <c r="B46" i="2"/>
  <c r="B47" i="2" s="1"/>
  <c r="B48" i="2" s="1"/>
  <c r="B49" i="2" s="1"/>
  <c r="B50" i="2" s="1"/>
  <c r="B51" i="2" s="1"/>
  <c r="B52" i="2" s="1"/>
  <c r="B53" i="2" s="1"/>
  <c r="B54" i="2" s="1"/>
  <c r="B55" i="2" s="1"/>
  <c r="M155" i="2"/>
  <c r="L155" i="2"/>
  <c r="Q155" i="2" s="1"/>
  <c r="M154" i="2"/>
  <c r="L154" i="2"/>
  <c r="N154" i="2" s="1"/>
  <c r="O154" i="2" s="1"/>
  <c r="M153" i="2"/>
  <c r="L153" i="2"/>
  <c r="Q153" i="2" s="1"/>
  <c r="M152" i="2"/>
  <c r="L152" i="2"/>
  <c r="N152" i="2" s="1"/>
  <c r="O152" i="2" s="1"/>
  <c r="M151" i="2"/>
  <c r="L151" i="2"/>
  <c r="Q151" i="2" s="1"/>
  <c r="M150" i="2"/>
  <c r="L150" i="2"/>
  <c r="N150" i="2" s="1"/>
  <c r="O150" i="2" s="1"/>
  <c r="M149" i="2"/>
  <c r="L149" i="2"/>
  <c r="Q149" i="2" s="1"/>
  <c r="M148" i="2"/>
  <c r="L148" i="2"/>
  <c r="N148" i="2" s="1"/>
  <c r="O148" i="2" s="1"/>
  <c r="M147" i="2"/>
  <c r="L147" i="2"/>
  <c r="Q147" i="2" s="1"/>
  <c r="M146" i="2"/>
  <c r="L146" i="2"/>
  <c r="N146" i="2" s="1"/>
  <c r="O146" i="2" s="1"/>
  <c r="M145" i="2"/>
  <c r="L145" i="2"/>
  <c r="N145" i="2" s="1"/>
  <c r="O145" i="2" s="1"/>
  <c r="M144" i="2"/>
  <c r="L144" i="2"/>
  <c r="Q144" i="2" s="1"/>
  <c r="M143" i="2"/>
  <c r="L143" i="2"/>
  <c r="Q143" i="2" s="1"/>
  <c r="M142" i="2"/>
  <c r="L142" i="2"/>
  <c r="P142" i="2" s="1"/>
  <c r="M141" i="2"/>
  <c r="L141" i="2"/>
  <c r="N141" i="2" s="1"/>
  <c r="O141" i="2" s="1"/>
  <c r="M140" i="2"/>
  <c r="L140" i="2"/>
  <c r="N140" i="2" s="1"/>
  <c r="O140" i="2" s="1"/>
  <c r="M139" i="2"/>
  <c r="L139" i="2"/>
  <c r="Q139" i="2" s="1"/>
  <c r="M138" i="2"/>
  <c r="L138" i="2"/>
  <c r="P138" i="2" s="1"/>
  <c r="M137" i="2"/>
  <c r="L137" i="2"/>
  <c r="N137" i="2" s="1"/>
  <c r="O137" i="2" s="1"/>
  <c r="M136" i="2"/>
  <c r="L136" i="2"/>
  <c r="N136" i="2" s="1"/>
  <c r="O136" i="2" s="1"/>
  <c r="M135" i="2"/>
  <c r="L135" i="2"/>
  <c r="Q135" i="2" s="1"/>
  <c r="M134" i="2"/>
  <c r="L134" i="2"/>
  <c r="N134" i="2" s="1"/>
  <c r="O134" i="2" s="1"/>
  <c r="M133" i="2"/>
  <c r="L133" i="2"/>
  <c r="P133" i="2" s="1"/>
  <c r="M132" i="2"/>
  <c r="L132" i="2"/>
  <c r="N132" i="2" s="1"/>
  <c r="O132" i="2" s="1"/>
  <c r="M131" i="2"/>
  <c r="L131" i="2"/>
  <c r="P131" i="2" s="1"/>
  <c r="M130" i="2"/>
  <c r="L130" i="2"/>
  <c r="N130" i="2" s="1"/>
  <c r="O130" i="2" s="1"/>
  <c r="M129" i="2"/>
  <c r="L129" i="2"/>
  <c r="P129" i="2" s="1"/>
  <c r="M128" i="2"/>
  <c r="L128" i="2"/>
  <c r="N128" i="2" s="1"/>
  <c r="O128" i="2" s="1"/>
  <c r="M127" i="2"/>
  <c r="L127" i="2"/>
  <c r="Q127" i="2" s="1"/>
  <c r="M126" i="2"/>
  <c r="L126" i="2"/>
  <c r="N126" i="2" s="1"/>
  <c r="O126" i="2" s="1"/>
  <c r="M125" i="2"/>
  <c r="L125" i="2"/>
  <c r="Q125" i="2" s="1"/>
  <c r="M124" i="2"/>
  <c r="L124" i="2"/>
  <c r="N124" i="2" s="1"/>
  <c r="O124" i="2" s="1"/>
  <c r="M123" i="2"/>
  <c r="L123" i="2"/>
  <c r="P123" i="2" s="1"/>
  <c r="M122" i="2"/>
  <c r="L122" i="2"/>
  <c r="N122" i="2" s="1"/>
  <c r="O122" i="2" s="1"/>
  <c r="M121" i="2"/>
  <c r="L121" i="2"/>
  <c r="P121" i="2" s="1"/>
  <c r="M120" i="2"/>
  <c r="L120" i="2"/>
  <c r="N120" i="2" s="1"/>
  <c r="O120" i="2" s="1"/>
  <c r="M119" i="2"/>
  <c r="L119" i="2"/>
  <c r="Q119" i="2" s="1"/>
  <c r="M118" i="2"/>
  <c r="L118" i="2"/>
  <c r="N118" i="2" s="1"/>
  <c r="O118" i="2" s="1"/>
  <c r="M117" i="2"/>
  <c r="L117" i="2"/>
  <c r="P117" i="2" s="1"/>
  <c r="M116" i="2"/>
  <c r="L116" i="2"/>
  <c r="N116" i="2" s="1"/>
  <c r="O116" i="2" s="1"/>
  <c r="M115" i="2"/>
  <c r="L115" i="2"/>
  <c r="P115" i="2" s="1"/>
  <c r="M114" i="2"/>
  <c r="L114" i="2"/>
  <c r="N114" i="2" s="1"/>
  <c r="O114" i="2" s="1"/>
  <c r="M113" i="2"/>
  <c r="L113" i="2"/>
  <c r="P113" i="2" s="1"/>
  <c r="M112" i="2"/>
  <c r="L112" i="2"/>
  <c r="N112" i="2" s="1"/>
  <c r="O112" i="2" s="1"/>
  <c r="M111" i="2"/>
  <c r="L111" i="2"/>
  <c r="P111" i="2" s="1"/>
  <c r="M110" i="2"/>
  <c r="L110" i="2"/>
  <c r="N110" i="2" s="1"/>
  <c r="O110" i="2" s="1"/>
  <c r="M109" i="2"/>
  <c r="L109" i="2"/>
  <c r="P109" i="2" s="1"/>
  <c r="M108" i="2"/>
  <c r="L108" i="2"/>
  <c r="N108" i="2" s="1"/>
  <c r="O108" i="2" s="1"/>
  <c r="M107" i="2"/>
  <c r="L107" i="2"/>
  <c r="P107" i="2" s="1"/>
  <c r="M106" i="2"/>
  <c r="L106" i="2"/>
  <c r="N106" i="2" s="1"/>
  <c r="O106" i="2" s="1"/>
  <c r="M105" i="2"/>
  <c r="L105" i="2"/>
  <c r="Q105" i="2" s="1"/>
  <c r="M104" i="2"/>
  <c r="L104" i="2"/>
  <c r="N104" i="2" s="1"/>
  <c r="O104" i="2" s="1"/>
  <c r="M103" i="2"/>
  <c r="L103" i="2"/>
  <c r="Q103" i="2" s="1"/>
  <c r="M102" i="2"/>
  <c r="L102" i="2"/>
  <c r="N102" i="2" s="1"/>
  <c r="O102" i="2" s="1"/>
  <c r="M101" i="2"/>
  <c r="L101" i="2"/>
  <c r="P101" i="2" s="1"/>
  <c r="M100" i="2"/>
  <c r="L100" i="2"/>
  <c r="N100" i="2" s="1"/>
  <c r="O100" i="2" s="1"/>
  <c r="M99" i="2"/>
  <c r="L99" i="2"/>
  <c r="P99" i="2" s="1"/>
  <c r="M98" i="2"/>
  <c r="L98" i="2"/>
  <c r="N98" i="2" s="1"/>
  <c r="O98" i="2" s="1"/>
  <c r="M97" i="2"/>
  <c r="L97" i="2"/>
  <c r="Q97" i="2" s="1"/>
  <c r="M96" i="2"/>
  <c r="L96" i="2"/>
  <c r="N96" i="2" s="1"/>
  <c r="O96" i="2" s="1"/>
  <c r="M95" i="2"/>
  <c r="L95" i="2"/>
  <c r="Q95" i="2" s="1"/>
  <c r="M94" i="2"/>
  <c r="L94" i="2"/>
  <c r="N94" i="2" s="1"/>
  <c r="O94" i="2" s="1"/>
  <c r="M93" i="2"/>
  <c r="L93" i="2"/>
  <c r="P93" i="2" s="1"/>
  <c r="M92" i="2"/>
  <c r="L92" i="2"/>
  <c r="N92" i="2" s="1"/>
  <c r="O92" i="2" s="1"/>
  <c r="M91" i="2"/>
  <c r="L91" i="2"/>
  <c r="P91" i="2" s="1"/>
  <c r="M90" i="2"/>
  <c r="L90" i="2"/>
  <c r="N90" i="2" s="1"/>
  <c r="O90" i="2" s="1"/>
  <c r="M89" i="2"/>
  <c r="L89" i="2"/>
  <c r="Q89" i="2" s="1"/>
  <c r="M88" i="2"/>
  <c r="L88" i="2"/>
  <c r="N88" i="2" s="1"/>
  <c r="O88" i="2" s="1"/>
  <c r="M87" i="2"/>
  <c r="L87" i="2"/>
  <c r="Q87" i="2" s="1"/>
  <c r="M86" i="2"/>
  <c r="L86" i="2"/>
  <c r="N86" i="2" s="1"/>
  <c r="O86" i="2" s="1"/>
  <c r="M85" i="2"/>
  <c r="L85" i="2"/>
  <c r="N85" i="2" s="1"/>
  <c r="O85" i="2" s="1"/>
  <c r="M84" i="2"/>
  <c r="L84" i="2"/>
  <c r="N84" i="2" s="1"/>
  <c r="O84" i="2" s="1"/>
  <c r="M83" i="2"/>
  <c r="L83" i="2"/>
  <c r="Q83" i="2" s="1"/>
  <c r="M82" i="2"/>
  <c r="L82" i="2"/>
  <c r="N82" i="2" s="1"/>
  <c r="O82" i="2" s="1"/>
  <c r="M81" i="2"/>
  <c r="L81" i="2"/>
  <c r="Q81" i="2" s="1"/>
  <c r="M80" i="2"/>
  <c r="L80" i="2"/>
  <c r="N80" i="2" s="1"/>
  <c r="O80" i="2" s="1"/>
  <c r="M79" i="2"/>
  <c r="L79" i="2"/>
  <c r="Q79" i="2" s="1"/>
  <c r="M78" i="2"/>
  <c r="L78" i="2"/>
  <c r="N78" i="2" s="1"/>
  <c r="O78" i="2" s="1"/>
  <c r="M77" i="2"/>
  <c r="L77" i="2"/>
  <c r="Q77" i="2" s="1"/>
  <c r="M76" i="2"/>
  <c r="L76" i="2"/>
  <c r="N76" i="2" s="1"/>
  <c r="O76" i="2" s="1"/>
  <c r="M75" i="2"/>
  <c r="L75" i="2"/>
  <c r="Q75" i="2" s="1"/>
  <c r="M74" i="2"/>
  <c r="L74" i="2"/>
  <c r="N74" i="2" s="1"/>
  <c r="O74" i="2" s="1"/>
  <c r="M73" i="2"/>
  <c r="L73" i="2"/>
  <c r="P73" i="2" s="1"/>
  <c r="M72" i="2"/>
  <c r="L72" i="2"/>
  <c r="N72" i="2" s="1"/>
  <c r="O72" i="2" s="1"/>
  <c r="M71" i="2"/>
  <c r="L71" i="2"/>
  <c r="Q71" i="2" s="1"/>
  <c r="M70" i="2"/>
  <c r="L70" i="2"/>
  <c r="N70" i="2" s="1"/>
  <c r="O70" i="2" s="1"/>
  <c r="M69" i="2"/>
  <c r="L69" i="2"/>
  <c r="Q69" i="2" s="1"/>
  <c r="M68" i="2"/>
  <c r="L68" i="2"/>
  <c r="N68" i="2" s="1"/>
  <c r="O68" i="2" s="1"/>
  <c r="M67" i="2"/>
  <c r="L67" i="2"/>
  <c r="Q67" i="2" s="1"/>
  <c r="M66" i="2"/>
  <c r="L66" i="2"/>
  <c r="N66" i="2" s="1"/>
  <c r="O66" i="2" s="1"/>
  <c r="I8" i="2" a="1"/>
  <c r="I8" i="2" s="1"/>
  <c r="I9" i="2" a="1"/>
  <c r="I9" i="2" s="1"/>
  <c r="I10" i="2" a="1"/>
  <c r="I10" i="2" s="1"/>
  <c r="I11" i="2" a="1"/>
  <c r="I11" i="2" s="1"/>
  <c r="I12" i="2" a="1"/>
  <c r="I12" i="2" s="1"/>
  <c r="I13" i="2" a="1"/>
  <c r="I13" i="2" s="1"/>
  <c r="I14" i="2" a="1"/>
  <c r="I14" i="2" s="1"/>
  <c r="I15" i="2" a="1"/>
  <c r="I15" i="2" s="1"/>
  <c r="I17" i="2" a="1"/>
  <c r="I17" i="2" s="1"/>
  <c r="I18" i="2" a="1"/>
  <c r="I18" i="2" s="1"/>
  <c r="I19" i="2" a="1"/>
  <c r="I19" i="2" s="1"/>
  <c r="I20" i="2" a="1"/>
  <c r="I20" i="2" s="1"/>
  <c r="I21" i="2" a="1"/>
  <c r="I21" i="2" s="1"/>
  <c r="I22" i="2" a="1"/>
  <c r="I22" i="2" s="1"/>
  <c r="I23" i="2" a="1"/>
  <c r="I23" i="2" s="1"/>
  <c r="I24" i="2" a="1"/>
  <c r="I24" i="2" s="1"/>
  <c r="I25" i="2" a="1"/>
  <c r="I25" i="2" s="1"/>
  <c r="I27" i="2" a="1"/>
  <c r="I27" i="2" s="1"/>
  <c r="I28" i="2" a="1"/>
  <c r="I28" i="2" s="1"/>
  <c r="I29" i="2" a="1"/>
  <c r="I29" i="2" s="1"/>
  <c r="I30" i="2" a="1"/>
  <c r="I30" i="2" s="1"/>
  <c r="I32" i="2" a="1"/>
  <c r="I32" i="2" s="1"/>
  <c r="I33" i="2" a="1"/>
  <c r="I33" i="2" s="1"/>
  <c r="I34" i="2" a="1"/>
  <c r="I34" i="2" s="1"/>
  <c r="I35" i="2" a="1"/>
  <c r="I35" i="2" s="1"/>
  <c r="I37" i="2" a="1"/>
  <c r="I37" i="2" s="1"/>
  <c r="I38" i="2" a="1"/>
  <c r="I38" i="2" s="1"/>
  <c r="I39" i="2" a="1"/>
  <c r="I39" i="2" s="1"/>
  <c r="I40" i="2" a="1"/>
  <c r="I40" i="2" s="1"/>
  <c r="I41" i="2" a="1"/>
  <c r="I41" i="2" s="1"/>
  <c r="I42" i="2" a="1"/>
  <c r="I42" i="2" s="1"/>
  <c r="I43" i="2" a="1"/>
  <c r="I43" i="2" s="1"/>
  <c r="I44" i="2" a="1"/>
  <c r="I44" i="2" s="1"/>
  <c r="I45" i="2" a="1"/>
  <c r="I45" i="2" s="1"/>
  <c r="I31" i="2" a="1"/>
  <c r="I31" i="2" s="1"/>
  <c r="AF34" i="9"/>
  <c r="AE34" i="9"/>
  <c r="AD34" i="9"/>
  <c r="AC34" i="9"/>
  <c r="AB34" i="9"/>
  <c r="AA34" i="9"/>
  <c r="Z34" i="9"/>
  <c r="Y34" i="9"/>
  <c r="X34" i="9"/>
  <c r="W34" i="9"/>
  <c r="V34" i="9"/>
  <c r="U34" i="9"/>
  <c r="T34" i="9"/>
  <c r="S34" i="9"/>
  <c r="R34" i="9"/>
  <c r="Q34" i="9"/>
  <c r="P34" i="9"/>
  <c r="O34" i="9"/>
  <c r="N34" i="9"/>
  <c r="M34" i="9"/>
  <c r="L34" i="9"/>
  <c r="K34" i="9"/>
  <c r="J34" i="9"/>
  <c r="I34" i="9"/>
  <c r="H34" i="9"/>
  <c r="G34" i="9"/>
  <c r="F34" i="9"/>
  <c r="G34" i="3"/>
  <c r="H34" i="3"/>
  <c r="I34" i="3"/>
  <c r="J34" i="3"/>
  <c r="K34" i="3"/>
  <c r="L34" i="3"/>
  <c r="M34" i="3"/>
  <c r="N34" i="3"/>
  <c r="O34" i="3"/>
  <c r="P34" i="3"/>
  <c r="Q34" i="3"/>
  <c r="R34" i="3"/>
  <c r="S34" i="3"/>
  <c r="T34" i="3"/>
  <c r="U34" i="3"/>
  <c r="V34" i="3"/>
  <c r="W34" i="3"/>
  <c r="X34" i="3"/>
  <c r="Y34" i="3"/>
  <c r="Z34" i="3"/>
  <c r="AA34" i="3"/>
  <c r="AB34" i="3"/>
  <c r="AC34" i="3"/>
  <c r="AD34" i="3"/>
  <c r="AE34" i="3"/>
  <c r="AF34" i="3"/>
  <c r="F34" i="3"/>
  <c r="V43" i="2"/>
  <c r="V44" i="2"/>
  <c r="V45" i="2"/>
  <c r="V46" i="2"/>
  <c r="V47" i="2"/>
  <c r="V48" i="2"/>
  <c r="V49" i="2"/>
  <c r="V50" i="2"/>
  <c r="V51" i="2"/>
  <c r="V52" i="2"/>
  <c r="V53" i="2"/>
  <c r="V54" i="2"/>
  <c r="V55" i="2"/>
  <c r="B36" i="2"/>
  <c r="B37" i="2" s="1"/>
  <c r="B38" i="2" s="1"/>
  <c r="B39" i="2" s="1"/>
  <c r="B40" i="2" s="1"/>
  <c r="B41" i="2" s="1"/>
  <c r="B42" i="2" s="1"/>
  <c r="B43" i="2" s="1"/>
  <c r="B44" i="2" s="1"/>
  <c r="B45" i="2" s="1"/>
  <c r="B16" i="2"/>
  <c r="B17" i="2" s="1"/>
  <c r="B18" i="2" s="1"/>
  <c r="B19" i="2" s="1"/>
  <c r="B20" i="2" s="1"/>
  <c r="B21" i="2" s="1"/>
  <c r="B22" i="2" s="1"/>
  <c r="B23" i="2" s="1"/>
  <c r="B24" i="2" s="1"/>
  <c r="B25" i="2" s="1"/>
  <c r="I7" i="2" a="1"/>
  <c r="I7" i="2" s="1"/>
  <c r="B6" i="2"/>
  <c r="B7" i="2" s="1"/>
  <c r="B8" i="2" s="1"/>
  <c r="B9" i="2" s="1"/>
  <c r="B10" i="2" s="1"/>
  <c r="B11" i="2" s="1"/>
  <c r="B12" i="2" s="1"/>
  <c r="B13" i="2" s="1"/>
  <c r="B14" i="2" s="1"/>
  <c r="B15" i="2" s="1"/>
  <c r="V42" i="2"/>
  <c r="V41" i="2"/>
  <c r="V40" i="2"/>
  <c r="V25" i="2"/>
  <c r="V36" i="2"/>
  <c r="V31" i="2"/>
  <c r="V27" i="2"/>
  <c r="V26" i="2"/>
  <c r="V34" i="2"/>
  <c r="V33" i="2"/>
  <c r="V22" i="2"/>
  <c r="V30" i="2"/>
  <c r="V21" i="2"/>
  <c r="V19" i="2"/>
  <c r="V23" i="2"/>
  <c r="V37" i="2"/>
  <c r="V17" i="2"/>
  <c r="V16" i="2"/>
  <c r="V20" i="2"/>
  <c r="V24" i="2"/>
  <c r="V38" i="2"/>
  <c r="V35" i="2"/>
  <c r="V28" i="2"/>
  <c r="V29" i="2"/>
  <c r="V18" i="2"/>
  <c r="V32" i="2"/>
  <c r="V39" i="2"/>
  <c r="I36" i="2" l="1" a="1"/>
  <c r="I36" i="2" s="1"/>
  <c r="I16" i="2" a="1"/>
  <c r="I16" i="2" s="1"/>
  <c r="I146" i="2" a="1"/>
  <c r="I146" i="2" s="1"/>
  <c r="I26" i="2" a="1"/>
  <c r="I26" i="2" s="1"/>
  <c r="I6" i="2" a="1"/>
  <c r="I6" i="2" s="1"/>
  <c r="P136" i="2"/>
  <c r="Q136" i="2"/>
  <c r="N121" i="2"/>
  <c r="O121" i="2" s="1"/>
  <c r="Q142" i="2"/>
  <c r="P154" i="2"/>
  <c r="N138" i="2"/>
  <c r="O138" i="2" s="1"/>
  <c r="N147" i="2"/>
  <c r="O147" i="2" s="1"/>
  <c r="P140" i="2"/>
  <c r="Q140" i="2"/>
  <c r="N149" i="2"/>
  <c r="O149" i="2" s="1"/>
  <c r="P116" i="2"/>
  <c r="N151" i="2"/>
  <c r="O151" i="2" s="1"/>
  <c r="P146" i="2"/>
  <c r="P150" i="2"/>
  <c r="Q138" i="2"/>
  <c r="P148" i="2"/>
  <c r="P152" i="2"/>
  <c r="Q146" i="2"/>
  <c r="Q148" i="2"/>
  <c r="Q150" i="2"/>
  <c r="Q152" i="2"/>
  <c r="Q154" i="2"/>
  <c r="N153" i="2"/>
  <c r="O153" i="2" s="1"/>
  <c r="N155" i="2"/>
  <c r="O155" i="2" s="1"/>
  <c r="P147" i="2"/>
  <c r="P149" i="2"/>
  <c r="P151" i="2"/>
  <c r="P153" i="2"/>
  <c r="P155" i="2"/>
  <c r="N133" i="2"/>
  <c r="O133" i="2" s="1"/>
  <c r="N144" i="2"/>
  <c r="O144" i="2" s="1"/>
  <c r="P132" i="2"/>
  <c r="N142" i="2"/>
  <c r="O142" i="2" s="1"/>
  <c r="P144" i="2"/>
  <c r="N127" i="2"/>
  <c r="O127" i="2" s="1"/>
  <c r="N139" i="2"/>
  <c r="O139" i="2" s="1"/>
  <c r="N143" i="2"/>
  <c r="O143" i="2" s="1"/>
  <c r="N129" i="2"/>
  <c r="O129" i="2" s="1"/>
  <c r="P137" i="2"/>
  <c r="P139" i="2"/>
  <c r="P141" i="2"/>
  <c r="P143" i="2"/>
  <c r="P145" i="2"/>
  <c r="P128" i="2"/>
  <c r="N135" i="2"/>
  <c r="O135" i="2" s="1"/>
  <c r="Q137" i="2"/>
  <c r="Q141" i="2"/>
  <c r="Q145" i="2"/>
  <c r="N131" i="2"/>
  <c r="O131" i="2" s="1"/>
  <c r="N123" i="2"/>
  <c r="O123" i="2" s="1"/>
  <c r="P130" i="2"/>
  <c r="P120" i="2"/>
  <c r="P126" i="2"/>
  <c r="P134" i="2"/>
  <c r="P122" i="2"/>
  <c r="Q126" i="2"/>
  <c r="Q128" i="2"/>
  <c r="Q130" i="2"/>
  <c r="Q132" i="2"/>
  <c r="Q134" i="2"/>
  <c r="P108" i="2"/>
  <c r="P127" i="2"/>
  <c r="P135" i="2"/>
  <c r="P102" i="2"/>
  <c r="P112" i="2"/>
  <c r="P118" i="2"/>
  <c r="N125" i="2"/>
  <c r="O125" i="2" s="1"/>
  <c r="Q129" i="2"/>
  <c r="Q131" i="2"/>
  <c r="Q133" i="2"/>
  <c r="N117" i="2"/>
  <c r="O117" i="2" s="1"/>
  <c r="N119" i="2"/>
  <c r="O119" i="2" s="1"/>
  <c r="P106" i="2"/>
  <c r="P124" i="2"/>
  <c r="Q102" i="2"/>
  <c r="Q116" i="2"/>
  <c r="Q118" i="2"/>
  <c r="Q120" i="2"/>
  <c r="Q122" i="2"/>
  <c r="Q124" i="2"/>
  <c r="P119" i="2"/>
  <c r="P125" i="2"/>
  <c r="N89" i="2"/>
  <c r="O89" i="2" s="1"/>
  <c r="P110" i="2"/>
  <c r="Q117" i="2"/>
  <c r="Q121" i="2"/>
  <c r="Q123" i="2"/>
  <c r="P114" i="2"/>
  <c r="Q106" i="2"/>
  <c r="Q108" i="2"/>
  <c r="Q110" i="2"/>
  <c r="Q114" i="2"/>
  <c r="N93" i="2"/>
  <c r="O93" i="2" s="1"/>
  <c r="P100" i="2"/>
  <c r="N107" i="2"/>
  <c r="O107" i="2" s="1"/>
  <c r="N109" i="2"/>
  <c r="O109" i="2" s="1"/>
  <c r="N111" i="2"/>
  <c r="O111" i="2" s="1"/>
  <c r="N113" i="2"/>
  <c r="O113" i="2" s="1"/>
  <c r="N115" i="2"/>
  <c r="O115" i="2" s="1"/>
  <c r="Q112" i="2"/>
  <c r="P92" i="2"/>
  <c r="Q100" i="2"/>
  <c r="Q107" i="2"/>
  <c r="Q109" i="2"/>
  <c r="Q111" i="2"/>
  <c r="Q113" i="2"/>
  <c r="Q115" i="2"/>
  <c r="P104" i="2"/>
  <c r="P96" i="2"/>
  <c r="Q104" i="2"/>
  <c r="P98" i="2"/>
  <c r="Q96" i="2"/>
  <c r="Q98" i="2"/>
  <c r="N91" i="2"/>
  <c r="O91" i="2" s="1"/>
  <c r="N97" i="2"/>
  <c r="O97" i="2" s="1"/>
  <c r="N99" i="2"/>
  <c r="O99" i="2" s="1"/>
  <c r="N101" i="2"/>
  <c r="O101" i="2" s="1"/>
  <c r="N103" i="2"/>
  <c r="O103" i="2" s="1"/>
  <c r="N105" i="2"/>
  <c r="O105" i="2" s="1"/>
  <c r="P90" i="2"/>
  <c r="P105" i="2"/>
  <c r="P97" i="2"/>
  <c r="P103" i="2"/>
  <c r="P81" i="2"/>
  <c r="P88" i="2"/>
  <c r="N95" i="2"/>
  <c r="O95" i="2" s="1"/>
  <c r="Q99" i="2"/>
  <c r="Q101" i="2"/>
  <c r="N87" i="2"/>
  <c r="O87" i="2" s="1"/>
  <c r="P79" i="2"/>
  <c r="P86" i="2"/>
  <c r="P94" i="2"/>
  <c r="P69" i="2"/>
  <c r="Q86" i="2"/>
  <c r="Q88" i="2"/>
  <c r="Q90" i="2"/>
  <c r="Q92" i="2"/>
  <c r="Q94" i="2"/>
  <c r="P85" i="2"/>
  <c r="P87" i="2"/>
  <c r="P89" i="2"/>
  <c r="P95" i="2"/>
  <c r="Q85" i="2"/>
  <c r="Q91" i="2"/>
  <c r="Q93" i="2"/>
  <c r="P77" i="2"/>
  <c r="P83" i="2"/>
  <c r="P76" i="2"/>
  <c r="P78" i="2"/>
  <c r="P80" i="2"/>
  <c r="P84" i="2"/>
  <c r="Q76" i="2"/>
  <c r="Q78" i="2"/>
  <c r="Q80" i="2"/>
  <c r="Q82" i="2"/>
  <c r="Q84" i="2"/>
  <c r="P82" i="2"/>
  <c r="N77" i="2"/>
  <c r="O77" i="2" s="1"/>
  <c r="N79" i="2"/>
  <c r="O79" i="2" s="1"/>
  <c r="N81" i="2"/>
  <c r="O81" i="2" s="1"/>
  <c r="N83" i="2"/>
  <c r="O83" i="2" s="1"/>
  <c r="P71" i="2"/>
  <c r="P74" i="2"/>
  <c r="P66" i="2"/>
  <c r="P70" i="2"/>
  <c r="Q74" i="2"/>
  <c r="P68" i="2"/>
  <c r="N75" i="2"/>
  <c r="O75" i="2" s="1"/>
  <c r="P72" i="2"/>
  <c r="Q66" i="2"/>
  <c r="Q68" i="2"/>
  <c r="Q70" i="2"/>
  <c r="Q72" i="2"/>
  <c r="N67" i="2"/>
  <c r="O67" i="2" s="1"/>
  <c r="N69" i="2"/>
  <c r="O69" i="2" s="1"/>
  <c r="N71" i="2"/>
  <c r="O71" i="2" s="1"/>
  <c r="N73" i="2"/>
  <c r="O73" i="2" s="1"/>
  <c r="P75" i="2"/>
  <c r="Q73" i="2"/>
  <c r="P67" i="2"/>
  <c r="Y6" i="2" l="1" a="1"/>
  <c r="Y6" i="2" s="1"/>
  <c r="K6" i="2" l="1" a="1"/>
  <c r="M57" i="2" s="1"/>
  <c r="M12" i="2" l="1"/>
  <c r="M53" i="2"/>
  <c r="M64" i="2"/>
  <c r="L51" i="2"/>
  <c r="N51" i="2" s="1"/>
  <c r="O51" i="2" s="1"/>
  <c r="L54" i="2"/>
  <c r="Q54" i="2" s="1"/>
  <c r="L56" i="2"/>
  <c r="Q56" i="2" s="1"/>
  <c r="L17" i="2"/>
  <c r="P17" i="2" s="1"/>
  <c r="L50" i="2"/>
  <c r="P50" i="2" s="1"/>
  <c r="M8" i="2"/>
  <c r="K6" i="2"/>
  <c r="M6" i="2" s="1"/>
  <c r="M11" i="2"/>
  <c r="L62" i="2"/>
  <c r="Q62" i="2" s="1"/>
  <c r="L64" i="2"/>
  <c r="P64" i="2" s="1"/>
  <c r="L41" i="2"/>
  <c r="Q41" i="2" s="1"/>
  <c r="L9" i="2"/>
  <c r="M17" i="2"/>
  <c r="M35" i="2"/>
  <c r="M36" i="2"/>
  <c r="M13" i="2"/>
  <c r="M24" i="2"/>
  <c r="L20" i="2"/>
  <c r="N20" i="2" s="1"/>
  <c r="O20" i="2" s="1"/>
  <c r="M34" i="2"/>
  <c r="M44" i="2"/>
  <c r="M21" i="2"/>
  <c r="M38" i="2"/>
  <c r="M32" i="2"/>
  <c r="L57" i="2"/>
  <c r="Q57" i="2" s="1"/>
  <c r="M23" i="2"/>
  <c r="L28" i="2"/>
  <c r="P28" i="2" s="1"/>
  <c r="M33" i="2"/>
  <c r="L46" i="2"/>
  <c r="N46" i="2" s="1"/>
  <c r="O46" i="2" s="1"/>
  <c r="L48" i="2"/>
  <c r="N48" i="2" s="1"/>
  <c r="O48" i="2" s="1"/>
  <c r="L43" i="2"/>
  <c r="P43" i="2" s="1"/>
  <c r="L60" i="2"/>
  <c r="N60" i="2" s="1"/>
  <c r="O60" i="2" s="1"/>
  <c r="M51" i="2"/>
  <c r="L39" i="2"/>
  <c r="N39" i="2" s="1"/>
  <c r="O39" i="2" s="1"/>
  <c r="M47" i="2"/>
  <c r="L53" i="2"/>
  <c r="Q53" i="2" s="1"/>
  <c r="M9" i="2"/>
  <c r="L13" i="2"/>
  <c r="N13" i="2" s="1"/>
  <c r="M28" i="2"/>
  <c r="L63" i="2"/>
  <c r="N63" i="2" s="1"/>
  <c r="O63" i="2" s="1"/>
  <c r="L29" i="2"/>
  <c r="P29" i="2" s="1"/>
  <c r="M16" i="2"/>
  <c r="L12" i="2"/>
  <c r="M18" i="2"/>
  <c r="M19" i="2"/>
  <c r="L33" i="2"/>
  <c r="P33" i="2" s="1"/>
  <c r="M63" i="2"/>
  <c r="M25" i="2"/>
  <c r="L15" i="2"/>
  <c r="Q15" i="2" s="1"/>
  <c r="M27" i="2"/>
  <c r="L65" i="2"/>
  <c r="N65" i="2" s="1"/>
  <c r="O65" i="2" s="1"/>
  <c r="L21" i="2"/>
  <c r="N21" i="2" s="1"/>
  <c r="O21" i="2" s="1"/>
  <c r="L31" i="2"/>
  <c r="N31" i="2" s="1"/>
  <c r="O31" i="2" s="1"/>
  <c r="M43" i="2"/>
  <c r="L24" i="2"/>
  <c r="P24" i="2" s="1"/>
  <c r="M29" i="2"/>
  <c r="M22" i="2"/>
  <c r="M46" i="2"/>
  <c r="L18" i="2"/>
  <c r="N18" i="2" s="1"/>
  <c r="O18" i="2" s="1"/>
  <c r="M40" i="2"/>
  <c r="M54" i="2"/>
  <c r="L11" i="2"/>
  <c r="L36" i="2"/>
  <c r="P36" i="2" s="1"/>
  <c r="M41" i="2"/>
  <c r="M55" i="2"/>
  <c r="M7" i="2"/>
  <c r="L61" i="2"/>
  <c r="Q61" i="2" s="1"/>
  <c r="L8" i="2"/>
  <c r="L49" i="2"/>
  <c r="Q49" i="2" s="1"/>
  <c r="L25" i="2"/>
  <c r="P25" i="2" s="1"/>
  <c r="M15" i="2"/>
  <c r="M58" i="2"/>
  <c r="L16" i="2"/>
  <c r="Q16" i="2" s="1"/>
  <c r="M14" i="2"/>
  <c r="M50" i="2"/>
  <c r="M52" i="2"/>
  <c r="M26" i="2"/>
  <c r="L22" i="2"/>
  <c r="N22" i="2" s="1"/>
  <c r="O22" i="2" s="1"/>
  <c r="L47" i="2"/>
  <c r="P47" i="2" s="1"/>
  <c r="M60" i="2"/>
  <c r="M59" i="2"/>
  <c r="L32" i="2"/>
  <c r="P32" i="2" s="1"/>
  <c r="M37" i="2"/>
  <c r="M30" i="2"/>
  <c r="L34" i="2"/>
  <c r="Q34" i="2" s="1"/>
  <c r="L58" i="2"/>
  <c r="Q58" i="2" s="1"/>
  <c r="M48" i="2"/>
  <c r="L10" i="2"/>
  <c r="L27" i="2"/>
  <c r="N27" i="2" s="1"/>
  <c r="O27" i="2" s="1"/>
  <c r="L44" i="2"/>
  <c r="N44" i="2" s="1"/>
  <c r="O44" i="2" s="1"/>
  <c r="M49" i="2"/>
  <c r="L38" i="2"/>
  <c r="Q38" i="2" s="1"/>
  <c r="M10" i="2"/>
  <c r="L23" i="2"/>
  <c r="Q23" i="2" s="1"/>
  <c r="L45" i="2"/>
  <c r="N45" i="2" s="1"/>
  <c r="O45" i="2" s="1"/>
  <c r="M39" i="2"/>
  <c r="L42" i="2"/>
  <c r="Q42" i="2" s="1"/>
  <c r="M65" i="2"/>
  <c r="M20" i="2"/>
  <c r="M42" i="2"/>
  <c r="M61" i="2"/>
  <c r="L59" i="2"/>
  <c r="Q59" i="2" s="1"/>
  <c r="L14" i="2"/>
  <c r="L30" i="2"/>
  <c r="N30" i="2" s="1"/>
  <c r="O30" i="2" s="1"/>
  <c r="L55" i="2"/>
  <c r="N55" i="2" s="1"/>
  <c r="O55" i="2" s="1"/>
  <c r="L37" i="2"/>
  <c r="Q37" i="2" s="1"/>
  <c r="L7" i="2"/>
  <c r="L40" i="2"/>
  <c r="P40" i="2" s="1"/>
  <c r="M45" i="2"/>
  <c r="M62" i="2"/>
  <c r="M31" i="2"/>
  <c r="L19" i="2"/>
  <c r="Q19" i="2" s="1"/>
  <c r="M56" i="2"/>
  <c r="L26" i="2"/>
  <c r="Q26" i="2" s="1"/>
  <c r="L35" i="2"/>
  <c r="N35" i="2" s="1"/>
  <c r="O35" i="2" s="1"/>
  <c r="L52" i="2"/>
  <c r="P52" i="2" s="1"/>
  <c r="P42" i="2" l="1"/>
  <c r="L6" i="2"/>
  <c r="N6" i="2" s="1"/>
  <c r="Q29" i="2"/>
  <c r="P15" i="2"/>
  <c r="N42" i="2"/>
  <c r="O42" i="2" s="1"/>
  <c r="N36" i="2"/>
  <c r="O36" i="2" s="1"/>
  <c r="Q43" i="2"/>
  <c r="Q47" i="2"/>
  <c r="N15" i="2"/>
  <c r="O15" i="2" s="1"/>
  <c r="P16" i="2"/>
  <c r="P57" i="2"/>
  <c r="Q55" i="2"/>
  <c r="N43" i="2"/>
  <c r="O43" i="2" s="1"/>
  <c r="Q36" i="2"/>
  <c r="P44" i="2"/>
  <c r="N47" i="2"/>
  <c r="O47" i="2" s="1"/>
  <c r="Q24" i="2"/>
  <c r="P27" i="2"/>
  <c r="Q27" i="2"/>
  <c r="N57" i="2"/>
  <c r="O57" i="2" s="1"/>
  <c r="P63" i="2"/>
  <c r="N24" i="2"/>
  <c r="O24" i="2" s="1"/>
  <c r="Q32" i="2"/>
  <c r="P19" i="2"/>
  <c r="P45" i="2"/>
  <c r="P60" i="2"/>
  <c r="P38" i="2"/>
  <c r="P61" i="2"/>
  <c r="N58" i="2"/>
  <c r="O58" i="2" s="1"/>
  <c r="P18" i="2"/>
  <c r="Q45" i="2"/>
  <c r="Q63" i="2"/>
  <c r="Q18" i="2"/>
  <c r="Q60" i="2"/>
  <c r="Q35" i="2"/>
  <c r="Q31" i="2"/>
  <c r="N37" i="2"/>
  <c r="O37" i="2" s="1"/>
  <c r="Q64" i="2"/>
  <c r="N34" i="2"/>
  <c r="O34" i="2" s="1"/>
  <c r="P62" i="2"/>
  <c r="N17" i="2"/>
  <c r="O17" i="2" s="1"/>
  <c r="N25" i="2"/>
  <c r="O25" i="2" s="1"/>
  <c r="N59" i="2"/>
  <c r="O59" i="2" s="1"/>
  <c r="Q17" i="2"/>
  <c r="P46" i="2"/>
  <c r="Q46" i="2"/>
  <c r="N32" i="2"/>
  <c r="O32" i="2" s="1"/>
  <c r="N64" i="2"/>
  <c r="O64" i="2" s="1"/>
  <c r="Q30" i="2"/>
  <c r="P37" i="2"/>
  <c r="P31" i="2"/>
  <c r="Q50" i="2"/>
  <c r="P34" i="2"/>
  <c r="N33" i="2"/>
  <c r="O33" i="2" s="1"/>
  <c r="Q33" i="2"/>
  <c r="Q48" i="2"/>
  <c r="P59" i="2"/>
  <c r="P58" i="2"/>
  <c r="N19" i="2"/>
  <c r="O19" i="2" s="1"/>
  <c r="P30" i="2"/>
  <c r="P21" i="2"/>
  <c r="N53" i="2"/>
  <c r="O53" i="2" s="1"/>
  <c r="N56" i="2"/>
  <c r="O56" i="2" s="1"/>
  <c r="Q40" i="2"/>
  <c r="P53" i="2"/>
  <c r="N62" i="2"/>
  <c r="O62" i="2" s="1"/>
  <c r="N54" i="2"/>
  <c r="O54" i="2" s="1"/>
  <c r="Q22" i="2"/>
  <c r="Q28" i="2"/>
  <c r="Q44" i="2"/>
  <c r="N52" i="2"/>
  <c r="O52" i="2" s="1"/>
  <c r="P35" i="2"/>
  <c r="N38" i="2"/>
  <c r="O38" i="2" s="1"/>
  <c r="N28" i="2"/>
  <c r="O28" i="2" s="1"/>
  <c r="Q39" i="2"/>
  <c r="Q65" i="2"/>
  <c r="Q20" i="2"/>
  <c r="P55" i="2"/>
  <c r="N16" i="2"/>
  <c r="O16" i="2" s="1"/>
  <c r="N23" i="2"/>
  <c r="O23" i="2" s="1"/>
  <c r="N61" i="2"/>
  <c r="O61" i="2" s="1"/>
  <c r="Q52" i="2"/>
  <c r="N26" i="2"/>
  <c r="O26" i="2" s="1"/>
  <c r="P39" i="2"/>
  <c r="P65" i="2"/>
  <c r="P41" i="2"/>
  <c r="N29" i="2"/>
  <c r="O29" i="2" s="1"/>
  <c r="N49" i="2"/>
  <c r="O49" i="2" s="1"/>
  <c r="N40" i="2"/>
  <c r="O40" i="2" s="1"/>
  <c r="N41" i="2"/>
  <c r="O41" i="2" s="1"/>
  <c r="Q51" i="2"/>
  <c r="P51" i="2"/>
  <c r="P54" i="2"/>
  <c r="Q25" i="2"/>
  <c r="P48" i="2"/>
  <c r="P20" i="2"/>
  <c r="P56" i="2"/>
  <c r="P26" i="2"/>
  <c r="Q21" i="2"/>
  <c r="N50" i="2"/>
  <c r="O50" i="2" s="1"/>
  <c r="P22" i="2"/>
  <c r="P49" i="2"/>
  <c r="P23" i="2"/>
  <c r="N8" i="2"/>
  <c r="N14" i="2"/>
  <c r="N10" i="2"/>
  <c r="N12" i="2"/>
  <c r="N11" i="2"/>
  <c r="N7" i="2"/>
  <c r="N9" i="2"/>
  <c r="O13" i="2" l="1"/>
  <c r="P13" i="2" s="1"/>
  <c r="Q13" i="2" s="1"/>
  <c r="O14" i="2"/>
  <c r="P14" i="2" s="1"/>
  <c r="Q14" i="2" s="1"/>
  <c r="O11" i="2"/>
  <c r="P11" i="2" s="1"/>
  <c r="Q11" i="2" s="1"/>
  <c r="O12" i="2"/>
  <c r="P12" i="2" s="1"/>
  <c r="Q12" i="2" s="1"/>
  <c r="O10" i="2"/>
  <c r="P10" i="2" s="1"/>
  <c r="Q10" i="2" s="1"/>
  <c r="O6" i="2"/>
  <c r="P6" i="2" s="1"/>
  <c r="O7" i="2"/>
  <c r="P7" i="2" s="1"/>
  <c r="Q7" i="2" s="1"/>
  <c r="O8" i="2"/>
  <c r="P8" i="2" s="1"/>
  <c r="Q8" i="2" s="1"/>
  <c r="O9" i="2"/>
  <c r="P9" i="2" s="1"/>
  <c r="Q9" i="2" s="1"/>
  <c r="Q6" i="2" l="1"/>
  <c r="AC6" i="2" s="1" a="1"/>
  <c r="U31" i="2"/>
  <c r="U33" i="2"/>
  <c r="U52" i="2"/>
  <c r="U25" i="2"/>
  <c r="U30" i="2"/>
  <c r="U37" i="2"/>
  <c r="U18" i="2"/>
  <c r="U22" i="2"/>
  <c r="U40" i="2"/>
  <c r="U28" i="2"/>
  <c r="U54" i="2"/>
  <c r="U26" i="2"/>
  <c r="U39" i="2"/>
  <c r="U21" i="2"/>
  <c r="U41" i="2"/>
  <c r="U44" i="2"/>
  <c r="U20" i="2"/>
  <c r="U36" i="2"/>
  <c r="U55" i="2"/>
  <c r="U35" i="2"/>
  <c r="U32" i="2"/>
  <c r="U49" i="2"/>
  <c r="U42" i="2"/>
  <c r="U43" i="2"/>
  <c r="U29" i="2"/>
  <c r="U50" i="2"/>
  <c r="U19" i="2"/>
  <c r="U38" i="2"/>
  <c r="U24" i="2"/>
  <c r="U46" i="2"/>
  <c r="U16" i="2"/>
  <c r="U53" i="2"/>
  <c r="U27" i="2"/>
  <c r="U48" i="2"/>
  <c r="U23" i="2"/>
  <c r="U34" i="2"/>
  <c r="U47" i="2"/>
  <c r="U51" i="2"/>
  <c r="U17" i="2"/>
  <c r="U45" i="2"/>
  <c r="AC6" i="2" l="1"/>
  <c r="T6" i="2" s="1" a="1"/>
  <c r="V15" i="2" l="1"/>
  <c r="U15" i="2"/>
  <c r="V14" i="2"/>
  <c r="U14" i="2"/>
  <c r="V13" i="2"/>
  <c r="U13" i="2"/>
  <c r="V12" i="2"/>
  <c r="U12" i="2"/>
  <c r="U10" i="2"/>
  <c r="V11" i="2"/>
  <c r="U11" i="2"/>
  <c r="V8" i="2"/>
  <c r="V7" i="2"/>
  <c r="U8" i="2"/>
  <c r="U9" i="2"/>
  <c r="V9" i="2"/>
  <c r="T6" i="2"/>
  <c r="V6" i="2" s="1"/>
  <c r="V10" i="2"/>
  <c r="U7" i="2"/>
  <c r="U6"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L4" authorId="0" shapeId="0" xr:uid="{00000000-0006-0000-0100-000002000000}">
      <text>
        <r>
          <rPr>
            <sz val="10"/>
            <color rgb="FF000000"/>
            <rFont val="Arial"/>
            <family val="2"/>
          </rPr>
          <t>Each unique GIR is given a final cumulative score derived from the aggregation of a given GIR's Priority Scores (see "Priority Score" to the left), and a weighted score based on duplicates across stakeholders.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<sst xmlns="http://schemas.openxmlformats.org/spreadsheetml/2006/main" count="1310" uniqueCount="655">
  <si>
    <t>Stakeholder Master List</t>
  </si>
  <si>
    <t>Stakeholder business unit</t>
  </si>
  <si>
    <t>3-Char Code</t>
  </si>
  <si>
    <t>Requirements gathered?</t>
  </si>
  <si>
    <t>Last review date</t>
  </si>
  <si>
    <t>Planned review date</t>
  </si>
  <si>
    <t>Link to engagement log</t>
  </si>
  <si>
    <t>Primary contact name</t>
  </si>
  <si>
    <t>Primary contact email</t>
  </si>
  <si>
    <t>Notes</t>
  </si>
  <si>
    <t>Application Owners</t>
  </si>
  <si>
    <t>MGT</t>
  </si>
  <si>
    <t>Security Operations</t>
  </si>
  <si>
    <t>SOC</t>
  </si>
  <si>
    <t>Incident Response</t>
  </si>
  <si>
    <t>Vulnerability Management</t>
  </si>
  <si>
    <t>VMT</t>
  </si>
  <si>
    <t>Fraud Operations</t>
  </si>
  <si>
    <t>FRD</t>
  </si>
  <si>
    <t>Risk Management</t>
  </si>
  <si>
    <t>RMT</t>
  </si>
  <si>
    <t>PIR Register</t>
  </si>
  <si>
    <t>All PIRs across all stakeholders, each given a cumulative score*</t>
  </si>
  <si>
    <t>Duplicates</t>
  </si>
  <si>
    <t>Stakeholder</t>
  </si>
  <si>
    <t>PIR code</t>
  </si>
  <si>
    <t>GIR</t>
  </si>
  <si>
    <t>Priority score</t>
  </si>
  <si>
    <t>PIR Code</t>
  </si>
  <si>
    <t>#</t>
  </si>
  <si>
    <t>%</t>
  </si>
  <si>
    <t>Weighted Score</t>
  </si>
  <si>
    <t>Cumulative Score</t>
  </si>
  <si>
    <t>Final Score</t>
  </si>
  <si>
    <t>1.1.4 - Banking trojan malware</t>
  </si>
  <si>
    <t>1.1.13 - Proxy malware</t>
  </si>
  <si>
    <t>1.1.15 - Cryptomining malware</t>
  </si>
  <si>
    <t>1.3.6 - Counter antivirus (CAV)</t>
  </si>
  <si>
    <t>5.2.5 - Defense evasion tactic</t>
  </si>
  <si>
    <t>1.3.7 - Rogue certificates</t>
  </si>
  <si>
    <t>1.2.2 - Ransomware-as-a-Service (RaaS)</t>
  </si>
  <si>
    <t>1.3 - Malware development, support and delivery</t>
  </si>
  <si>
    <t>1.3.5 - Malware crypting</t>
  </si>
  <si>
    <t>1.3.10 - Exploit kits</t>
  </si>
  <si>
    <t>1.1.9 - Point-of-sale (PoS) malware</t>
  </si>
  <si>
    <t>1.1.1 - Ransomware malware</t>
  </si>
  <si>
    <t>5.4 - Insider threat tactics</t>
  </si>
  <si>
    <t>1.3.8 - Malware spamming</t>
  </si>
  <si>
    <t>2.1.2.2 - Office and productivity software vulnerabilities</t>
  </si>
  <si>
    <t>2.1.4.6 - Identity management or authentication server vulnerabilities</t>
  </si>
  <si>
    <t>2.1.4.1 - Database server vulnerabilities</t>
  </si>
  <si>
    <t>2.1.4.4 - Content management server vulnerabilities</t>
  </si>
  <si>
    <t>4.2.1 - Payment card fraud</t>
  </si>
  <si>
    <t>4.1.4 - Drop accounts and fund transfers</t>
  </si>
  <si>
    <t>4.2.2 - Compromised credentials</t>
  </si>
  <si>
    <t>4.1.9 - Business Email Compromise (BEC)</t>
  </si>
  <si>
    <t>4.2.1.1 - Online payment card skimming</t>
  </si>
  <si>
    <t>5.5.4 - Blackmail</t>
  </si>
  <si>
    <t>6.2.7 - North America</t>
  </si>
  <si>
    <t>5.5.3 - Information or data breach</t>
  </si>
  <si>
    <t>5.5.1 - Espionage</t>
  </si>
  <si>
    <t>6.1.3 - Financial services sector</t>
  </si>
  <si>
    <t>5.2.12 - Impact tactic</t>
  </si>
  <si>
    <t>5.5.2 - Outsider trading</t>
  </si>
  <si>
    <t>Collection Plan</t>
  </si>
  <si>
    <t>Effective Date:</t>
  </si>
  <si>
    <t>Next review:</t>
  </si>
  <si>
    <t>News or Security Media</t>
  </si>
  <si>
    <t>Indicator feeds</t>
  </si>
  <si>
    <t>Trust groups</t>
  </si>
  <si>
    <t>ISAC/ISAO</t>
  </si>
  <si>
    <t>Underground Forums</t>
  </si>
  <si>
    <t>Marketplaces</t>
  </si>
  <si>
    <t>Credentials</t>
  </si>
  <si>
    <t>Dump shops</t>
  </si>
  <si>
    <t>Breach monitoring</t>
  </si>
  <si>
    <t>Perimeter network</t>
  </si>
  <si>
    <t>Internal network</t>
  </si>
  <si>
    <t>Endpoints</t>
  </si>
  <si>
    <t>Email</t>
  </si>
  <si>
    <t>Data stores</t>
  </si>
  <si>
    <t>Tactical</t>
  </si>
  <si>
    <t>Operational</t>
  </si>
  <si>
    <t>Strategic</t>
  </si>
  <si>
    <t>Formal report</t>
  </si>
  <si>
    <t>Regular briefing</t>
  </si>
  <si>
    <t>RFI ticketing</t>
  </si>
  <si>
    <t>Immediate or on-demand</t>
  </si>
  <si>
    <t>Daily</t>
  </si>
  <si>
    <t>Weekly</t>
  </si>
  <si>
    <t>Monthly</t>
  </si>
  <si>
    <t>Quarterly</t>
  </si>
  <si>
    <t>Other</t>
  </si>
  <si>
    <t>Coverage emphasis</t>
  </si>
  <si>
    <t>Deliverable emphasis</t>
  </si>
  <si>
    <t>Determine capability and intent of adversaries compromising or disclosing information belonging to or impacting us.</t>
  </si>
  <si>
    <t>Determine capability and intent of adversaries targeting or attacking the financial services industry.</t>
  </si>
  <si>
    <t>Identify and characterize existing, new, and emerging ransomware variants and campaigns, including available decryption capabilities.</t>
  </si>
  <si>
    <t>Identify and characterize compromised payment carding activity impaacting us.</t>
  </si>
  <si>
    <t>Identify and characterize adversary TTPs and tools used in BEC schemes.</t>
  </si>
  <si>
    <t>Identify capability, intent, and modus operandi of existing, new, and emerging RaaS operators and affiliates.</t>
  </si>
  <si>
    <t>Identify capability, intent, and modus operandi of adversaries transacting illicit funds using drop accounts belong to our customers.</t>
  </si>
  <si>
    <t>4.2.5 - Compromised network or system access</t>
  </si>
  <si>
    <t>Identify and characterize adversaries selling network accesses impacting us, our supply chain, or third parties.</t>
  </si>
  <si>
    <t>Determine capability and intent of adversaries involved the development, support, and distribution of malware targeting us or our industry.</t>
  </si>
  <si>
    <t>4.2.2 - Compromised account credentials</t>
  </si>
  <si>
    <t>Identify and characterize compromised credentials belonging to us.</t>
  </si>
  <si>
    <t>2.1.6 - Cloud computing / storage vulnerabilities</t>
  </si>
  <si>
    <t>Determine capability and intent of adversaries exploiting vulnerabilities impacting our cloud-computing and storage capabilities.</t>
  </si>
  <si>
    <t>Identify and characterize existing, new, and emerging malware crypting products, services, tools, or methodologies and their success rates.</t>
  </si>
  <si>
    <t>Identify and characterize adversaries targeting us for espionage purposes.</t>
  </si>
  <si>
    <t>Identify and characterize existing, new, and emerging exploit kits.</t>
  </si>
  <si>
    <t>Identify and characterize adversaries involved in insider threat activities impacting us.</t>
  </si>
  <si>
    <t>5.2.1 - Initial access tactic</t>
  </si>
  <si>
    <t>Determine existing, new, and emerging TTPs employed by adversaries to gain an initial foothold inside networks that may impact us.</t>
  </si>
  <si>
    <t>Determine capability and intent of adversaries targeting or attacking the finanicial services industry in North America</t>
  </si>
  <si>
    <t>5.2.8 - Lateral movement tactic</t>
  </si>
  <si>
    <t>Determine existing, new, and emerging TTPs employed by adversaries to move laterally inside networks.</t>
  </si>
  <si>
    <t>Determine existing, new, and emerging TTPs employed by adversaries to blackmail victims.</t>
  </si>
  <si>
    <t>4.4.2 - Spear-phishing</t>
  </si>
  <si>
    <t>Identify and characterize existing, new, and emerging TTPs employed by adversaries for spearphishing.</t>
  </si>
  <si>
    <t>Cyber Underground General Intelligence Requirements</t>
  </si>
  <si>
    <t>GIR Category</t>
  </si>
  <si>
    <t>GIR 1 - Malware</t>
  </si>
  <si>
    <t>1.1 - Malware variants</t>
  </si>
  <si>
    <t>1.1.2 - Mobile malware</t>
  </si>
  <si>
    <t>1.1.3 - Remote access trojan (RAT) malware</t>
  </si>
  <si>
    <t>1.1.5 - Information-stealer malware</t>
  </si>
  <si>
    <t>1.1.6 - Loader malware</t>
  </si>
  <si>
    <t>1.1.7 - Botnet malware</t>
  </si>
  <si>
    <t>1.1.8 - Worm malware</t>
  </si>
  <si>
    <t>1.1.10 - ATM malware</t>
  </si>
  <si>
    <t>1.1.11 - Internet of Things (IoT) malware</t>
  </si>
  <si>
    <t>1.1.12 - Denial of service (DoS) malware</t>
  </si>
  <si>
    <t>1.1.14 - Destructive malware</t>
  </si>
  <si>
    <t>1.2 - Malware-as-a-service (MaaS)</t>
  </si>
  <si>
    <t>1.2.1 - Multifunctional malware-as-a-service (MaaS)</t>
  </si>
  <si>
    <t>1.2.2 - Ransomware-as-a-service (RaaS)</t>
  </si>
  <si>
    <t>1.3.1 - Malware installs</t>
  </si>
  <si>
    <t>1.3.2 - Malvertising</t>
  </si>
  <si>
    <t>1.3.3 - Malware source code</t>
  </si>
  <si>
    <t>1.3.4 - Web-injects</t>
  </si>
  <si>
    <t>1.3.4.1 - Automatic transfer systems (ATSs)</t>
  </si>
  <si>
    <t>1.3.7.1 - Rogue code-signing certificates</t>
  </si>
  <si>
    <t>1.3.7.2 - Rogue web certificates</t>
  </si>
  <si>
    <t>1.3.9 - Traffic redistribution system</t>
  </si>
  <si>
    <t>GIR 2 - Vulnerabilities and Exploits</t>
  </si>
  <si>
    <t>2.1 - Vulnerabilities</t>
  </si>
  <si>
    <t>2.1.1 - Operating system (OS) vulnerabilities</t>
  </si>
  <si>
    <t>2.1.1.1 - Desktop and server OS vulnerabilities</t>
  </si>
  <si>
    <t>2.1.1.2 - Mobile OS vulnerabilities</t>
  </si>
  <si>
    <t>2.1.2 - Software and web application vulnerabilities</t>
  </si>
  <si>
    <t>2.1.2.1 - Web browser vulnerabilities</t>
  </si>
  <si>
    <t>2.1.2.3 - Open source software library vulnerabilities</t>
  </si>
  <si>
    <t>2.1.3 - Protocol vulnerabilities</t>
  </si>
  <si>
    <t>2.1.4 - Server platform vulnerabilities</t>
  </si>
  <si>
    <t>2.1.4.2 - Web server vulnerabilities</t>
  </si>
  <si>
    <t>2.1.4.3 - Email server vulnerabilities</t>
  </si>
  <si>
    <t>2.1.4.5 - Application server vulnerabilities</t>
  </si>
  <si>
    <t>2.1.5 - Network appliance or endpoint vulnerabilities</t>
  </si>
  <si>
    <t>2.1.6 - Cloud computing or storage vulnerabilities</t>
  </si>
  <si>
    <t>2.1.7 - Hardware vulnerabilities</t>
  </si>
  <si>
    <t>2.1.9 - IoT-related vulnerabilities</t>
  </si>
  <si>
    <t>2.1.11 - Cryptocurrency and exchanges vulnerabilities</t>
  </si>
  <si>
    <t>2.2 - Exploit development</t>
  </si>
  <si>
    <t>2.2.1 - Proof-of-concept (PoC) exploit code</t>
  </si>
  <si>
    <t>GIR 3 - Malicious Infrastructure</t>
  </si>
  <si>
    <t>3.1 - Infrastructure-as-a-service (IaaS)</t>
  </si>
  <si>
    <t>3.1.1 - Bulletproof hosting (BPH) services</t>
  </si>
  <si>
    <t>3.1.2 - Proxy services</t>
  </si>
  <si>
    <t>3.1.3 - Domain registration services</t>
  </si>
  <si>
    <t>3.1.4 - Botnet services</t>
  </si>
  <si>
    <t>3.2 - Legitimate infrastructure repurposed for malicious activity</t>
  </si>
  <si>
    <t>3.3 - Dedicated criminal infrastructure</t>
  </si>
  <si>
    <t>GIR 4 - Fraud, Identity Theft and Unauthorized Access</t>
  </si>
  <si>
    <t>4.1 - Fraud supply chain monetization</t>
  </si>
  <si>
    <t>4.1.1 - Cashout</t>
  </si>
  <si>
    <t>4.1.2 - Money laundering</t>
  </si>
  <si>
    <t>4.1.3 - Mules and networks</t>
  </si>
  <si>
    <t>4.1.5 - Prepaid or gift card fraud</t>
  </si>
  <si>
    <t>4.1.6 - Travel fraud</t>
  </si>
  <si>
    <t>4.1.7 - Hospitality fraud</t>
  </si>
  <si>
    <t>4.1.8 - Tax fraud and scams</t>
  </si>
  <si>
    <t>4.1.9 - Business email compromise (BEC)</t>
  </si>
  <si>
    <t>4.1.10 - Document fraud</t>
  </si>
  <si>
    <t>4.1.12 - Registration fraud</t>
  </si>
  <si>
    <t>4.1.13 - Reshipping fraud</t>
  </si>
  <si>
    <t>4.2 - Compromised data or access</t>
  </si>
  <si>
    <t>4.2.2.1 - Credential combination list(s)</t>
  </si>
  <si>
    <t>4.2.3 - Compromised personally identifiable information (PII)</t>
  </si>
  <si>
    <t>4.2.3.1 - Compromised protected health information (PHI)</t>
  </si>
  <si>
    <t>4.2.4 - Compromised intellectual property (IP)</t>
  </si>
  <si>
    <t>4.3 - Account takeover (ATO)</t>
  </si>
  <si>
    <t>4.3.1 - Call centers</t>
  </si>
  <si>
    <t>4.3.2 - Account checking and credential stuffing</t>
  </si>
  <si>
    <t>4.3.2.1 - Account-checking configuration file(s)</t>
  </si>
  <si>
    <t>4.3.3 - Account brute forcing</t>
  </si>
  <si>
    <t>4.3.3.1 - Password spraying</t>
  </si>
  <si>
    <t>4.3.4 - Subscriber identity module (SIM) swapping</t>
  </si>
  <si>
    <t>4.4 - Social engineering</t>
  </si>
  <si>
    <t>4.4.1 - Phishing</t>
  </si>
  <si>
    <t>4.4.3 - Vishing</t>
  </si>
  <si>
    <t>4.4.4 - Social media scams</t>
  </si>
  <si>
    <t>4.4.5 - Smishing</t>
  </si>
  <si>
    <t>GIR 5 - Adversary Tactics and Activities</t>
  </si>
  <si>
    <t>5.1 - Pre-attack tactics</t>
  </si>
  <si>
    <t>5.1.1 - Reconaissance and information gathering tactic</t>
  </si>
  <si>
    <t>5.1.2 - Build capabilities tactic</t>
  </si>
  <si>
    <t>5.2 - Post-attack tactics</t>
  </si>
  <si>
    <t>5.2.2 - Execution tactic</t>
  </si>
  <si>
    <t>5.2.3 - Persistence tactic</t>
  </si>
  <si>
    <t>5.2.4 - Privilege escalation tactic</t>
  </si>
  <si>
    <t>5.2.6 - Credential access tactic</t>
  </si>
  <si>
    <t>5.2.7 - Discovery tactic</t>
  </si>
  <si>
    <t>5.2.9 - Collection tactic</t>
  </si>
  <si>
    <t>5.2.10 - Command and control tactic</t>
  </si>
  <si>
    <t>5.2.11 - Exfiltration tactic</t>
  </si>
  <si>
    <t>5.3 - Physical attack techniques against systems</t>
  </si>
  <si>
    <t>5.3.1 - Physical ATM attack techniques</t>
  </si>
  <si>
    <t>5.3.2 - Physical point-of-sale (PoS) system attack techniques</t>
  </si>
  <si>
    <t>5.5 - Information compromise or disclosure tactics</t>
  </si>
  <si>
    <t>GIR 6 - Threats Impacting Industry or Region</t>
  </si>
  <si>
    <t>6.1 - All sectors and industries</t>
  </si>
  <si>
    <t>6.1.1 - Consumer and industrial products sector</t>
  </si>
  <si>
    <t>6.1.1.1 - Consumer business industry</t>
  </si>
  <si>
    <t>6.1.1.3 - Consumer products industry</t>
  </si>
  <si>
    <t>6.1.1.4 - Sports and leisure industry</t>
  </si>
  <si>
    <t>6.1.1.5 - Hospitality industry</t>
  </si>
  <si>
    <t>6.1.1.6 - Restaurants and food service industry</t>
  </si>
  <si>
    <t>6.1.1.7 - Retail, wholesale and distribution industry</t>
  </si>
  <si>
    <t>6.1.2.1 - Oil, gas and consumable fuels industry</t>
  </si>
  <si>
    <t>6.1.2.2 - Power and utilities industry</t>
  </si>
  <si>
    <t>6.1.2.3 - Shipping and ports industry</t>
  </si>
  <si>
    <t>6.1.2.4 - Water industry</t>
  </si>
  <si>
    <t>6.1.3.1 - Banking and securities industry</t>
  </si>
  <si>
    <t>6.1.3.2 - Insurance industry</t>
  </si>
  <si>
    <t>6.1.3.3 - Investment management industry</t>
  </si>
  <si>
    <t>6.1.3.4 - Payment processing industry</t>
  </si>
  <si>
    <t>6.1.4 - Life sciences and health care sector</t>
  </si>
  <si>
    <t>6.1.4.1 - Health care providers and services industry</t>
  </si>
  <si>
    <t>6.1.4.2 - Health care equipment and technology industry</t>
  </si>
  <si>
    <t>6.1.4.3 - Pharmaceuticals, biotechnology and life sciences industry</t>
  </si>
  <si>
    <t>6.1.5 - Manufacturing sector</t>
  </si>
  <si>
    <t>6.1.5.1 - Aerospace and defense industry</t>
  </si>
  <si>
    <t>6.1.5.2 - Automotive industry</t>
  </si>
  <si>
    <t>6.1.5.3 - Industrial products and services industry</t>
  </si>
  <si>
    <t>6.1.5.4 - Chemicals and specialty materials industry</t>
  </si>
  <si>
    <t>6.1.6 - Public sector</t>
  </si>
  <si>
    <t>6.1.6.1 - International government</t>
  </si>
  <si>
    <t>6.1.6.2 - National government</t>
  </si>
  <si>
    <t>6.1.6.3 - Regional government</t>
  </si>
  <si>
    <t>6.1.6.4 - Education</t>
  </si>
  <si>
    <t>6.1.6.5 - Public safety</t>
  </si>
  <si>
    <t>6.1.6.6 - Military and defense</t>
  </si>
  <si>
    <t>6.1.7 - Real Estate sector</t>
  </si>
  <si>
    <t>6.1.7.1 - Engineering and construction industry</t>
  </si>
  <si>
    <t>6.1.7.2 - Real estate fund and investor industry</t>
  </si>
  <si>
    <t>6.1.7.3 - Real estate investment trust (REIT) and property company industry</t>
  </si>
  <si>
    <t>6.1.7.4 - Real estate management, brokerage and service provider industry</t>
  </si>
  <si>
    <t>6.1.7.5 - Tenants and cccupiers industry</t>
  </si>
  <si>
    <t>6.1.8 - Technology, media and telecommunications sector</t>
  </si>
  <si>
    <t>6.1.8.1 - Technology industry</t>
  </si>
  <si>
    <t>6.1.8.2 - Media and entertainment industry</t>
  </si>
  <si>
    <t>6.1.8.4 - Internet of Things (IoT) industry</t>
  </si>
  <si>
    <t>6.1.9 - Professional services and consulting sector</t>
  </si>
  <si>
    <t>6.1.9.1 - Information technology (IT) consulting industry</t>
  </si>
  <si>
    <t>6.1.9.2 - Management and operations consulting industry</t>
  </si>
  <si>
    <t>6.1.9.3 - Financial and investment consulting industry</t>
  </si>
  <si>
    <t>6.1.9.4 - Human resources consulting industry</t>
  </si>
  <si>
    <t>6.1.9.5 - Marketing and sales consulting industry</t>
  </si>
  <si>
    <t>6.1.9.6 - Law services and consulting industry</t>
  </si>
  <si>
    <t>6.1.9.7 - Political consulting industry</t>
  </si>
  <si>
    <t>6.1.9.8 - Physical security consulting industry</t>
  </si>
  <si>
    <t>6.1.10 - Nonprofit sector</t>
  </si>
  <si>
    <t>6.1.10.1 - Charitable organizations</t>
  </si>
  <si>
    <t>6.1.10.2 - Civic leagues and social welfare organizations</t>
  </si>
  <si>
    <t>6.1.10.3 - Nongovernmental organizations (NGOs)</t>
  </si>
  <si>
    <t>6.1.10.3.1 - Operational NGOs</t>
  </si>
  <si>
    <t>6.1.10.3.2 - Advocacy NGOs</t>
  </si>
  <si>
    <t>6.1.10.4 - Private charitable foundations</t>
  </si>
  <si>
    <t>6.1.10.5 - Social advocacy groups</t>
  </si>
  <si>
    <t>6.2 - All geographic regions</t>
  </si>
  <si>
    <t>6.2.1 - Africa</t>
  </si>
  <si>
    <t>6.2.2 - Asia</t>
  </si>
  <si>
    <t>6.2.3 - Central America</t>
  </si>
  <si>
    <t>6.2.4 - Europe</t>
  </si>
  <si>
    <t>6.2.5 - Middle East</t>
  </si>
  <si>
    <t>6.2.6 - North America</t>
  </si>
  <si>
    <t>6.2.7 - Oceania</t>
  </si>
  <si>
    <t>6.2.8 - South America</t>
  </si>
  <si>
    <t>6.2.9 - The Caribbean</t>
  </si>
  <si>
    <t>Stakeholder Name</t>
  </si>
  <si>
    <t>APP</t>
  </si>
  <si>
    <t>Audit</t>
  </si>
  <si>
    <t>AUD</t>
  </si>
  <si>
    <t>Blue Team</t>
  </si>
  <si>
    <t>BLU</t>
  </si>
  <si>
    <t>End Users (External)</t>
  </si>
  <si>
    <t>EUX</t>
  </si>
  <si>
    <t>End Users (Internal)</t>
  </si>
  <si>
    <t>EUI</t>
  </si>
  <si>
    <t>Forensics</t>
  </si>
  <si>
    <t>FOR</t>
  </si>
  <si>
    <t>Fraud Strategy</t>
  </si>
  <si>
    <t>FRS</t>
  </si>
  <si>
    <t>Human Resources</t>
  </si>
  <si>
    <t>HUM</t>
  </si>
  <si>
    <t>INR</t>
  </si>
  <si>
    <t>Insider Threats</t>
  </si>
  <si>
    <t>INS</t>
  </si>
  <si>
    <t>Legal and Privacy</t>
  </si>
  <si>
    <t>LEG</t>
  </si>
  <si>
    <t>Network Operations</t>
  </si>
  <si>
    <t>NOC</t>
  </si>
  <si>
    <t>Physical Security</t>
  </si>
  <si>
    <t>PHY</t>
  </si>
  <si>
    <t>Policy Makers</t>
  </si>
  <si>
    <t>POL</t>
  </si>
  <si>
    <t>Product Development</t>
  </si>
  <si>
    <t>PRD</t>
  </si>
  <si>
    <t>Public Relations</t>
  </si>
  <si>
    <t>PRT</t>
  </si>
  <si>
    <t>Purple Team</t>
  </si>
  <si>
    <t>PUR</t>
  </si>
  <si>
    <t>Red Team</t>
  </si>
  <si>
    <t>RED</t>
  </si>
  <si>
    <t>Senior Management</t>
  </si>
  <si>
    <t>Shareholders</t>
  </si>
  <si>
    <t>SHA</t>
  </si>
  <si>
    <t>Social Media Monitoring</t>
  </si>
  <si>
    <t>SMM</t>
  </si>
  <si>
    <t>Software Development</t>
  </si>
  <si>
    <t>SFT</t>
  </si>
  <si>
    <t>Technology Owners</t>
  </si>
  <si>
    <t>TEC</t>
  </si>
  <si>
    <t>-</t>
  </si>
  <si>
    <t>Social media</t>
  </si>
  <si>
    <r>
      <rPr>
        <i/>
        <sz val="11"/>
        <color theme="2" tint="-0.499984740745262"/>
        <rFont val="Calibri"/>
        <family val="2"/>
      </rPr>
      <t>Select IRs from the CU-GIRH, or develop your own based on your stakeholder's needs. These are the questions you need to answer in your intelligence deliverables to your stakeholders.</t>
    </r>
    <r>
      <rPr>
        <b/>
        <sz val="11"/>
        <rFont val="Calibri"/>
        <family val="2"/>
      </rPr>
      <t xml:space="preserve">
Priority Intelligence Requirements (PIRs)</t>
    </r>
  </si>
  <si>
    <t>Legend</t>
  </si>
  <si>
    <t>Coverage-external</t>
  </si>
  <si>
    <t>Coverage-internal</t>
  </si>
  <si>
    <t>Delivery-scope</t>
  </si>
  <si>
    <t>Delivery-format</t>
  </si>
  <si>
    <t>Delivery-cadence</t>
  </si>
  <si>
    <r>
      <rPr>
        <i/>
        <sz val="11"/>
        <color theme="2" tint="-0.499984740745262"/>
        <rFont val="Calibri"/>
        <family val="2"/>
      </rPr>
      <t>Paste top 20 Collection Guidance list from PIR Register to here</t>
    </r>
    <r>
      <rPr>
        <b/>
        <sz val="11"/>
        <rFont val="Calibri"/>
        <family val="2"/>
      </rPr>
      <t xml:space="preserve">
Collection Guidance</t>
    </r>
  </si>
  <si>
    <t>Score</t>
  </si>
  <si>
    <t>Complete matrix to calculate the resources and capabilities needed to satisfy each GIR.</t>
  </si>
  <si>
    <t>Enter '1' if needed, otherwise enter `0`</t>
  </si>
  <si>
    <r>
      <rPr>
        <i/>
        <sz val="11"/>
        <color theme="2" tint="-0.34998626667073579"/>
        <rFont val="Calibri"/>
        <family val="2"/>
      </rPr>
      <t>Paste top 20 Collection Guidance list from PIR Register to here</t>
    </r>
    <r>
      <rPr>
        <b/>
        <sz val="11"/>
        <rFont val="Calibri"/>
        <family val="2"/>
      </rPr>
      <t xml:space="preserve">
Collection Guidance</t>
    </r>
  </si>
  <si>
    <r>
      <rPr>
        <i/>
        <sz val="11"/>
        <color theme="2" tint="-0.34998626667073579"/>
        <rFont val="Calibri"/>
        <family val="2"/>
      </rPr>
      <t>Select IRs from the CU-GIRH, or develop your own based on your stakeholder's needs. These are the questions you need to answer in your intelligence deliverables to your stakeholders.</t>
    </r>
    <r>
      <rPr>
        <b/>
        <sz val="11"/>
        <rFont val="Calibri"/>
        <family val="2"/>
      </rPr>
      <t xml:space="preserve">
Priority Intelligence Requirements (PIRs)</t>
    </r>
  </si>
  <si>
    <t>Sample Collection Plan</t>
  </si>
  <si>
    <t>6.1.2 - Energy, resources and agriculture sector</t>
  </si>
  <si>
    <t>4.1.2.1 - Cryptocurrency exchange fraud</t>
  </si>
  <si>
    <t>4.1.14 - Payroll fraud scam</t>
  </si>
  <si>
    <t>Collection Guidance</t>
  </si>
  <si>
    <t>1.3.11 - Illicit use of legitimate tools and software</t>
  </si>
  <si>
    <t>1.3.11.1 - Post-exploitation frameworks</t>
  </si>
  <si>
    <t>1.3.11.2 - Network scanners</t>
  </si>
  <si>
    <t>1.3.11.3 - Authentication and credential tools</t>
  </si>
  <si>
    <t>1.3.11.4 - Active Directory tools</t>
  </si>
  <si>
    <t>1.3.11.5 - Remote access tools</t>
  </si>
  <si>
    <t>Stakeholder Weighting</t>
  </si>
  <si>
    <t>Low</t>
  </si>
  <si>
    <t>Medium</t>
  </si>
  <si>
    <t>High</t>
  </si>
  <si>
    <t>Weight</t>
  </si>
  <si>
    <t>5.5.5 - Supply chain attack tactic</t>
  </si>
  <si>
    <t>6.2.1.1 - Algeria</t>
  </si>
  <si>
    <t>6.2.1.2 - Angola</t>
  </si>
  <si>
    <t>6.2.1.3 - Benin</t>
  </si>
  <si>
    <t>6.2.1.4 - Botswana</t>
  </si>
  <si>
    <t>6.2.1.5 - Burkina Faso</t>
  </si>
  <si>
    <t>6.2.1.6 - Burundi</t>
  </si>
  <si>
    <t>6.2.1.7 - Cameroon</t>
  </si>
  <si>
    <t>6.2.1.8 - Cape Verde</t>
  </si>
  <si>
    <t>6.2.1.9 - Central African Republic</t>
  </si>
  <si>
    <t>6.2.1.10 - Chad</t>
  </si>
  <si>
    <t>6.2.1.11 - Comoros</t>
  </si>
  <si>
    <t>6.2.1.12 - Congo (Brazzaville)</t>
  </si>
  <si>
    <t>6.2.1.14 - Cote d'Ivoire (Ivory Coast)</t>
  </si>
  <si>
    <t>6.2.1.13 - Congo, Democratic Republic of the</t>
  </si>
  <si>
    <t>6.2.1.15 - Djibouti</t>
  </si>
  <si>
    <t>6.2.1.16 - Egypt</t>
  </si>
  <si>
    <t>6.2.1.17 - Equatorial Guinea</t>
  </si>
  <si>
    <t>6.2.1.18 - Eritrea</t>
  </si>
  <si>
    <t>6.2.1.19 - Eswatini (Swaziland)</t>
  </si>
  <si>
    <t>6.2.1.20 - Ethiopia</t>
  </si>
  <si>
    <t>6.2.1.21 - Gabon</t>
  </si>
  <si>
    <t>6.2.1.22 - Gambia</t>
  </si>
  <si>
    <t>6.2.1.23 - Ghana</t>
  </si>
  <si>
    <t>6.2.1.24 - Guinea</t>
  </si>
  <si>
    <t>6.2.1.25 - Guinea-Bissau</t>
  </si>
  <si>
    <t>6.2.1.26 - Kenya</t>
  </si>
  <si>
    <t>6.2.1.27 - Lesotho</t>
  </si>
  <si>
    <t>6.2.1.28 - Liberia</t>
  </si>
  <si>
    <t>6.2.1.29 - Libya</t>
  </si>
  <si>
    <t>6.2.1.30 - Madagascar</t>
  </si>
  <si>
    <t>6.2.1.31 - Malawi</t>
  </si>
  <si>
    <t>6.2.1.32 - Mali</t>
  </si>
  <si>
    <t>6.2.1.33 - Mauritania</t>
  </si>
  <si>
    <t>6.2.1.34 - Mauritius</t>
  </si>
  <si>
    <t>6.2.1.35 - Mayotte</t>
  </si>
  <si>
    <t>6.2.1.36 - Morocco</t>
  </si>
  <si>
    <t>6.2.1.37 - Mozambique</t>
  </si>
  <si>
    <t>6.2.1.38 - Namibia</t>
  </si>
  <si>
    <t>6.2.1.39 - Niger</t>
  </si>
  <si>
    <t>6.2.1.40 - Nigeria</t>
  </si>
  <si>
    <t>6.2.1.41 - Réunion</t>
  </si>
  <si>
    <t>6.2.1.42 - Rwanda</t>
  </si>
  <si>
    <t>6.2.1.43 - Saint Helena</t>
  </si>
  <si>
    <t>6.2.1.44 - Sao Tome and Principe</t>
  </si>
  <si>
    <t>6.2.1.45 - Senegal</t>
  </si>
  <si>
    <t>6.2.1.46 - Seychelles</t>
  </si>
  <si>
    <t>6.2.1.47 - Sierra Leone</t>
  </si>
  <si>
    <t>6.2.1.48 - Somalia</t>
  </si>
  <si>
    <t>6.2.1.49 - South Africa</t>
  </si>
  <si>
    <t>6.2.1.50 - South Sudan</t>
  </si>
  <si>
    <t>6.2.1.51 - Sudan</t>
  </si>
  <si>
    <t>6.2.1.52 - Tanzania, United Republic of</t>
  </si>
  <si>
    <t>6.2.1.53 - Togo</t>
  </si>
  <si>
    <t>6.2.1.54 - Tunisia</t>
  </si>
  <si>
    <t>6.2.1.55 - Uganda</t>
  </si>
  <si>
    <t>6.2.1.56 - Western Sahara</t>
  </si>
  <si>
    <t>6.2.1.57 - Zambia</t>
  </si>
  <si>
    <t>6.2.1.58 - Zimbabwe</t>
  </si>
  <si>
    <t>6.2.2.1 - Afghanistan</t>
  </si>
  <si>
    <t>6.2.2.2 - Armenia</t>
  </si>
  <si>
    <t>6.2.2.3 - Azerbaijan</t>
  </si>
  <si>
    <t>6.2.2.4 - Bangladesh</t>
  </si>
  <si>
    <t>6.2.2.5 - Bhutan</t>
  </si>
  <si>
    <t>6.2.2.6 - Brunei Darussalam</t>
  </si>
  <si>
    <t>6.2.2.7 - Cambodia</t>
  </si>
  <si>
    <t>6.2.2.8 - China</t>
  </si>
  <si>
    <t>6.2.2.9 - Georgia</t>
  </si>
  <si>
    <t>6.2.2.10 - Hong Kong</t>
  </si>
  <si>
    <t>6.2.2.11 - India</t>
  </si>
  <si>
    <t>6.2.2.12 - Indoneisa</t>
  </si>
  <si>
    <t>6.2.2.13 - Japan</t>
  </si>
  <si>
    <t>6.2.2.14 - Kazakhstan</t>
  </si>
  <si>
    <t>6.2.2.15 - Korea, North</t>
  </si>
  <si>
    <t>6.2.2.16 - Korea, South</t>
  </si>
  <si>
    <t>6.2.2.17 - Kyrgyzstan</t>
  </si>
  <si>
    <t>6.2.2.18 - Laos</t>
  </si>
  <si>
    <t>6.2.2.19 - Macao</t>
  </si>
  <si>
    <t>6.2.2.20 - Malaysia</t>
  </si>
  <si>
    <t>6.2.2.21 - Maldives</t>
  </si>
  <si>
    <t>6.2.2.22 - Mongolia</t>
  </si>
  <si>
    <t>6.2.2.23 - Myanmar (ex-Burma)</t>
  </si>
  <si>
    <t>6.2.2.24 - Nepal</t>
  </si>
  <si>
    <t>6.2.2.25 - Pakistan</t>
  </si>
  <si>
    <t>6.2.2.26 - Philippines</t>
  </si>
  <si>
    <t>6.2.2.27 - Singapore</t>
  </si>
  <si>
    <t>6.2.2.28 - Sri Lanka (ex-Ceylon)</t>
  </si>
  <si>
    <t>6.2.2.29 - Taiwan</t>
  </si>
  <si>
    <t>6.2.2.30 - Tajikistan</t>
  </si>
  <si>
    <t>6.2.2.31 - Thailand</t>
  </si>
  <si>
    <t>6.2.2.32 - Timor Leste (West)</t>
  </si>
  <si>
    <t>6.2.2.33 - Turkmenistan</t>
  </si>
  <si>
    <t>6.2.2.34 - Uzbekistan</t>
  </si>
  <si>
    <t>6.2.2.35 - Vietnam</t>
  </si>
  <si>
    <t>6.2.3.1 - Belize</t>
  </si>
  <si>
    <t>6.2.3.2 - Costa Rica</t>
  </si>
  <si>
    <t>6.2.3.3 - El Salvador</t>
  </si>
  <si>
    <t>6.2.3.4 - Guetemala</t>
  </si>
  <si>
    <t>6.2.3.5 - Honduras</t>
  </si>
  <si>
    <t>6.2.3.6 - Mexico</t>
  </si>
  <si>
    <t>6.2.3.7 - Nicaragua</t>
  </si>
  <si>
    <t>6.2.3.8 - Panama</t>
  </si>
  <si>
    <t>6.2.4.1 - Albania</t>
  </si>
  <si>
    <t>6.2.4.2 - Andorra</t>
  </si>
  <si>
    <t>6.2.4.3 - Austria</t>
  </si>
  <si>
    <t>6.2.4.4 - Belarus</t>
  </si>
  <si>
    <t>6.2.4.5 - Belgium</t>
  </si>
  <si>
    <t>6.2.4.6 - Bosnia</t>
  </si>
  <si>
    <t>6.2.4.7 - Bulgaria</t>
  </si>
  <si>
    <t>6.2.4.8 - Croatia</t>
  </si>
  <si>
    <t>6.2.4.9 - Cyprus</t>
  </si>
  <si>
    <t>6.2.4.10 - Czech Republic</t>
  </si>
  <si>
    <t>6.2.4.11 - Denmark</t>
  </si>
  <si>
    <t>6.2.4.12 - Estonia</t>
  </si>
  <si>
    <t>6.2.4.13 - Faroe Islands</t>
  </si>
  <si>
    <t>6.2.4.14 - Finland</t>
  </si>
  <si>
    <t>6.2.4.15 - France</t>
  </si>
  <si>
    <t>6.2.4.16 - Germany</t>
  </si>
  <si>
    <t>6.2.4.17 - Gibraltar</t>
  </si>
  <si>
    <t>6.2.4.18 - Greece</t>
  </si>
  <si>
    <t>6.2.4.19 - Guernsey and Alderney</t>
  </si>
  <si>
    <t>6.2.4.20 - Hungary</t>
  </si>
  <si>
    <t>6.2.4.21 - Iceland</t>
  </si>
  <si>
    <t>6.2.4.22 - Ireland</t>
  </si>
  <si>
    <t>6.2.4.23 - Italy</t>
  </si>
  <si>
    <t>6.2.4.24 - Jersey</t>
  </si>
  <si>
    <t>6.2.4.25 - Kosovo</t>
  </si>
  <si>
    <t>6.2.4.26 - Latvia</t>
  </si>
  <si>
    <t>6.2.4.27 - Liechtenstein</t>
  </si>
  <si>
    <t>6.2.4.28 - Lithuania</t>
  </si>
  <si>
    <t>6.2.4.29 - Luxembourg</t>
  </si>
  <si>
    <t>6.2.4.30 - Malta</t>
  </si>
  <si>
    <t>6.2.4.31 - Man, Isle of</t>
  </si>
  <si>
    <t>6.2.4.32 - Moldova</t>
  </si>
  <si>
    <t>6.2.4.33 - Monaco</t>
  </si>
  <si>
    <t>6.2.4.34 - Montenegro</t>
  </si>
  <si>
    <t>6.2.4.35 - Netherlands</t>
  </si>
  <si>
    <t>6.2.4.36 - North Macedonia</t>
  </si>
  <si>
    <t>6.2.4.37 - Norway</t>
  </si>
  <si>
    <t>6.2.4.38 - Poland</t>
  </si>
  <si>
    <t>6.2.4.39 - Portugal</t>
  </si>
  <si>
    <t>6.2.4.40 - Romania</t>
  </si>
  <si>
    <t>6.2.4.41 - Russia</t>
  </si>
  <si>
    <t>6.2.4.42 - San Marino</t>
  </si>
  <si>
    <t>6.2.4.43 - Serbia</t>
  </si>
  <si>
    <t>6.2.4.44 - Slovakia</t>
  </si>
  <si>
    <t>6.2.4.45 - Slovenia</t>
  </si>
  <si>
    <t>6.2.4.46 - Spain</t>
  </si>
  <si>
    <t>6.2.4.47 - Svalbard and Jan Mayen Islands</t>
  </si>
  <si>
    <t>6.2.4.48 - Sweden</t>
  </si>
  <si>
    <t>6.2.4.49 - Switzerland</t>
  </si>
  <si>
    <t>6.2.4.50 - Turkey</t>
  </si>
  <si>
    <t>6.2.4.51 - Ukraine</t>
  </si>
  <si>
    <t>6.2.4.52 - United Kingdom</t>
  </si>
  <si>
    <t>6.2.4.53 - Vatican City State (Holy See)</t>
  </si>
  <si>
    <t>6.2.5.1 - Bahrain</t>
  </si>
  <si>
    <t>6.2.5.2 - Iran</t>
  </si>
  <si>
    <t>6.2.5.3 - Iraq</t>
  </si>
  <si>
    <t>6.2.5.4 - Israel</t>
  </si>
  <si>
    <t>6.2.5.5 - Jordan</t>
  </si>
  <si>
    <t>6.2.5.6 - Kuwait</t>
  </si>
  <si>
    <t>6.2.5.7 - Lebanon</t>
  </si>
  <si>
    <t>6.2.5.8 - Oman</t>
  </si>
  <si>
    <t>6.2.5.9 - Palestinian territories</t>
  </si>
  <si>
    <t>6.2.5.10 - Qatar</t>
  </si>
  <si>
    <t>6.2.5.11 - Saudi Arabia</t>
  </si>
  <si>
    <t>6.2.5.12 - Syria</t>
  </si>
  <si>
    <t>6.2.5.13 - United Arab Emirates</t>
  </si>
  <si>
    <t>6.2.5.14 - Yemen</t>
  </si>
  <si>
    <t>6.2.6.1 - Bermuda</t>
  </si>
  <si>
    <t>6.2.6.2 - Canada</t>
  </si>
  <si>
    <t>6.2.6.3 - Greenland</t>
  </si>
  <si>
    <t>6.2.6.4 - Saint Pierre and Miquelon</t>
  </si>
  <si>
    <t>6.2.6.5 - United States</t>
  </si>
  <si>
    <t>6.2.7.1 - Australia</t>
  </si>
  <si>
    <t>6.2.7.2 - Fiji</t>
  </si>
  <si>
    <t>6.2.7.3 - French Polynesia</t>
  </si>
  <si>
    <t>6.2.7.4 - Guam</t>
  </si>
  <si>
    <t>6.2.7.5 - Kiribati</t>
  </si>
  <si>
    <t>6.2.7.6 - Marshall Islands</t>
  </si>
  <si>
    <t>6.2.7.7 - Micronesia</t>
  </si>
  <si>
    <t>6.2.7.8 - New Caledonia</t>
  </si>
  <si>
    <t>6.2.7.9 - New Zealand</t>
  </si>
  <si>
    <t>6.2.8.1 - Argentina</t>
  </si>
  <si>
    <t>6.2.8.2 - Bolivia</t>
  </si>
  <si>
    <t>6.2.8.3 - Brazil</t>
  </si>
  <si>
    <t>6.2.8.4 - Chile</t>
  </si>
  <si>
    <t>6.2.8.5 - Colombia</t>
  </si>
  <si>
    <t>6.2.8.6 - Ecuador</t>
  </si>
  <si>
    <t>6.2.8.7 - Falkland Islands (Malvinas)</t>
  </si>
  <si>
    <t>6.2.8.8 - French Guiana</t>
  </si>
  <si>
    <t>6.2.8.9 - Guyana</t>
  </si>
  <si>
    <t>6.2.8.10 - Paraguay</t>
  </si>
  <si>
    <t>6.2.8.11 - Peru</t>
  </si>
  <si>
    <t>6.2.8.12 - Suriname</t>
  </si>
  <si>
    <t>6.2.8.13 - Uruguay</t>
  </si>
  <si>
    <t>6.2.8.14 - Venezuela</t>
  </si>
  <si>
    <t>6.2.9.1 - Anguilla</t>
  </si>
  <si>
    <t>6.2.9.2 - Antigua and Barbuda</t>
  </si>
  <si>
    <t>6.2.9.3 - Aruba</t>
  </si>
  <si>
    <t>6.2.9.4 - Bahamas</t>
  </si>
  <si>
    <t>6.2.9.5 - Barbados</t>
  </si>
  <si>
    <t>6.2.9.6 - Bonaire, Sint Eustatius and Saba</t>
  </si>
  <si>
    <t>6.2.9.7 - British Virgin Islands</t>
  </si>
  <si>
    <t>6.2.9.8 - Cuba</t>
  </si>
  <si>
    <t>6.2.9.9 - Curacao</t>
  </si>
  <si>
    <t>6.2.9.10 - Dominica</t>
  </si>
  <si>
    <t>6.2.9.11 - Dominican Republic</t>
  </si>
  <si>
    <t>6.2.9.12 - Greneda</t>
  </si>
  <si>
    <t>6.2.9.13 - Guadeloupe</t>
  </si>
  <si>
    <t>6.2.9.14 - Haiti</t>
  </si>
  <si>
    <t>6.2.9.15 - Jamaica</t>
  </si>
  <si>
    <t>6.2.9.16 - Martinique</t>
  </si>
  <si>
    <t>6.2.9.17 - Montserrat</t>
  </si>
  <si>
    <t>6.2.9.18 - Puerto Rico</t>
  </si>
  <si>
    <t>6.2.9.19 - Saint Barthélemy</t>
  </si>
  <si>
    <t>6.2.9.20 - Saint Kitts and Nevis</t>
  </si>
  <si>
    <t>6.2.9.21 - Saint Lucia</t>
  </si>
  <si>
    <t>6.2.9.22 - Saint Martin</t>
  </si>
  <si>
    <t>6.2.9.23 - Saint Vincent and the Grenadines</t>
  </si>
  <si>
    <t>6.2.9.24 - Sint Maarten</t>
  </si>
  <si>
    <t>6.2.9.25 - Trinidad and Tobago</t>
  </si>
  <si>
    <t>6.2.9.26 - Turks and Caicos Islands</t>
  </si>
  <si>
    <t>6.2.9.27 - Virgin Islands (U.S.)</t>
  </si>
  <si>
    <r>
      <t xml:space="preserve">2.1.10 - Health care systems-related vulnerabilities </t>
    </r>
    <r>
      <rPr>
        <sz val="11"/>
        <color rgb="FFFF0000"/>
        <rFont val="Calibri"/>
        <family val="2"/>
      </rPr>
      <t>(deprecated)</t>
    </r>
  </si>
  <si>
    <t>4.2.5.1 - Compromised cloud service provider access</t>
  </si>
  <si>
    <t>4.5 - Access control bypass</t>
  </si>
  <si>
    <t>6.1.11.1 - Scientific research and development organizations</t>
  </si>
  <si>
    <t>4.2.6 - Compromised business intelligence</t>
  </si>
  <si>
    <t>6.1.8.3 - Telecommunications industry</t>
  </si>
  <si>
    <r>
      <t xml:space="preserve">4.1.11 - Insurance fraud </t>
    </r>
    <r>
      <rPr>
        <sz val="11"/>
        <color rgb="FFFF0000"/>
        <rFont val="Calibri"/>
        <family val="2"/>
      </rPr>
      <t>(deprecated)</t>
    </r>
  </si>
  <si>
    <r>
      <t xml:space="preserve">5.3.3 - Physical sabotage techniques </t>
    </r>
    <r>
      <rPr>
        <sz val="11"/>
        <color rgb="FFFF0000"/>
        <rFont val="Calibri"/>
        <family val="2"/>
      </rPr>
      <t>(deprecated)</t>
    </r>
  </si>
  <si>
    <t>1.3.11.6 - Search engine optimization (SEO)</t>
  </si>
  <si>
    <t>6.1.1.7.1 - Fashion industry</t>
  </si>
  <si>
    <t>6.1.2.6 - Mining industry</t>
  </si>
  <si>
    <t>6.1.8.5 - Cloud services industry</t>
  </si>
  <si>
    <t>6.1.12.1 - Supervisory control and data acquisition (SCADA) systems</t>
  </si>
  <si>
    <t>6.1.2.5 - Agriculture and food and beverage production industry</t>
  </si>
  <si>
    <t>1.3.11.7 - Anti-detect tools</t>
  </si>
  <si>
    <t>4.1.15 - Refund fraud</t>
  </si>
  <si>
    <t>4.4.6 - Callback phishing</t>
  </si>
  <si>
    <t>4.5.1 - Multifactor authentication (MFA) bypass</t>
  </si>
  <si>
    <t>4.5.1.1 - One-time password (OTP) bypass</t>
  </si>
  <si>
    <t>5.5.6 - Hacktivism</t>
  </si>
  <si>
    <r>
      <t xml:space="preserve">2.1.8 - Industrial control systems (ICS) or supervisory control and data acquisition (SCADA) vulnerabilities </t>
    </r>
    <r>
      <rPr>
        <sz val="11"/>
        <color rgb="FFFF0000"/>
        <rFont val="Calibri"/>
        <family val="2"/>
      </rPr>
      <t>(deprecated)</t>
    </r>
  </si>
  <si>
    <t>6.2.7.10 - Palau</t>
  </si>
  <si>
    <t>6.2.7.11 - Papua New Guinea</t>
  </si>
  <si>
    <t>6.2.7.12 - Samoa</t>
  </si>
  <si>
    <t>6.2.7.13 - Samoa, American</t>
  </si>
  <si>
    <t>6.2.7.14 - Solomon Islands</t>
  </si>
  <si>
    <t>6.2.7.15 - Tonga</t>
  </si>
  <si>
    <t>6.2.7.16 - Tuvalu</t>
  </si>
  <si>
    <t>6.2.7.17 - Vanuatu</t>
  </si>
  <si>
    <t>Hide (Y/N)</t>
  </si>
  <si>
    <t>Stakeholder List</t>
  </si>
  <si>
    <t>Go here to edit the available stakeholder and code list:</t>
  </si>
  <si>
    <t>Use the dropdown to select GIRs from the CU-GIRH in priority order</t>
  </si>
  <si>
    <r>
      <rPr>
        <b/>
        <sz val="10"/>
        <color rgb="FF000000"/>
        <rFont val="Arial"/>
        <family val="2"/>
      </rPr>
      <t xml:space="preserve">PIRs by stakeholder: </t>
    </r>
    <r>
      <rPr>
        <sz val="10"/>
        <color rgb="FF000000"/>
        <rFont val="Arial"/>
        <family val="2"/>
      </rPr>
      <t>The scoring for each set of prioritized GIRs from each stakeholder is weighted across a graduated scale. This scaled approach distributes the scoring so that the highest priority entries are clearly given the highest priority scores, while still providing adequate representation for even the lowest scored entries. These priority scores are aggregated and fed into a cumulative score for each GIR (see "Cumulative Score" on the right)</t>
    </r>
  </si>
  <si>
    <r>
      <rPr>
        <b/>
        <sz val="10"/>
        <color rgb="FF000000"/>
        <rFont val="Arial"/>
        <family val="2"/>
      </rPr>
      <t xml:space="preserve">Top PIRs across all stakeholders: </t>
    </r>
    <r>
      <rPr>
        <sz val="10"/>
        <color rgb="FF000000"/>
        <rFont val="Arial"/>
        <family val="2"/>
      </rPr>
      <t>This Final Score represents the Cumulative Score for each unique GIR, sorted from highest to lowest within a specified range of 20. This gives us the top 20 GIRs prioritized by our stakeholders.</t>
    </r>
  </si>
  <si>
    <t>Then, use the dropdown to select your current stakeholders here.</t>
  </si>
  <si>
    <t>1.1.16 - Clipper malware</t>
  </si>
  <si>
    <t>6.1.1.2 - Transportation industry</t>
  </si>
  <si>
    <t>6.1.1.2.1 - Aviation industry</t>
  </si>
  <si>
    <t>6.1.2.7 - Renewable energy industry</t>
  </si>
  <si>
    <t>6.1.8.2.1 - Gaming industry</t>
  </si>
  <si>
    <t>6.1.11 - Research and development sector</t>
  </si>
  <si>
    <t>6.1.11.2 - Multipurpose research institutes</t>
  </si>
  <si>
    <t>6.1.13 - Digital currency sector</t>
  </si>
  <si>
    <t>6.1.13.1 - Cryptocurrency industry</t>
  </si>
  <si>
    <t>3 Char Stakeholder Code</t>
  </si>
  <si>
    <t/>
  </si>
  <si>
    <t>Version 6</t>
  </si>
  <si>
    <t>1.1.17 - Drainer malware</t>
  </si>
  <si>
    <t>4.7 - Access classification</t>
  </si>
  <si>
    <t>4.6.2 - Chatbot abuse</t>
  </si>
  <si>
    <t>4.6.1 - Deepfake technology</t>
  </si>
  <si>
    <t>4.6 - Artificial intelligence (AI) fraud</t>
  </si>
  <si>
    <t>4.7.1 - Wholesale access</t>
  </si>
  <si>
    <t>4.7.2 - Specified access</t>
  </si>
  <si>
    <t>6.1.12 - Automation sector</t>
  </si>
  <si>
    <t>6.1.12.1 - Industrial automation industry</t>
  </si>
  <si>
    <t>6.1.14 - Diversified business sector</t>
  </si>
  <si>
    <t>6.1.14.1 - Conglomerates</t>
  </si>
  <si>
    <t>6.1.3.2.1 - Health insurance providers</t>
  </si>
  <si>
    <t>6.1.3.2.2 - Life insurance providers</t>
  </si>
  <si>
    <t>6.1.3.2.3 - Auto insurance providers</t>
  </si>
  <si>
    <t>6.1.3.2.4 - Property insurance providers</t>
  </si>
  <si>
    <t>4.2.5.2 - Compromised point-of-sale (PoS) access</t>
  </si>
  <si>
    <t>1.3.11.8 - Artificial intelligence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</si>
</sst>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mmm\ yyyy"/>
  </numFmts>
  <fonts count="36" x14ac:knownFonts="1">
    <font>
      <sz val="10"/>
      <color rgb="FF000000"/>
      <name val="Arial"/>
    </font>
    <font>
      <sz val="11"/>
      <color theme="1"/>
      <name val="Calibri"/>
      <family val="2"/>
    </font>
    <font>
      <b/>
      <sz val="24"/>
      <color theme="1"/>
      <name val="Calibri"/>
      <family val="2"/>
    </font>
    <font>
      <sz val="12"/>
      <color theme="1"/>
      <name val="Calibri"/>
      <family val="2"/>
    </font>
    <font>
      <sz val="10"/>
      <color theme="1"/>
      <name val="Calibri"/>
      <family val="2"/>
    </font>
    <font>
      <i/>
      <sz val="11"/>
      <color rgb="FF999999"/>
      <name val="Calibri"/>
      <family val="2"/>
    </font>
    <font>
      <sz val="11"/>
      <color rgb="FF000000"/>
      <name val="Calibri"/>
      <family val="2"/>
    </font>
    <font>
      <sz val="11"/>
      <color theme="1"/>
      <name val="Calibri"/>
      <family val="2"/>
    </font>
    <font>
      <sz val="11"/>
      <color rgb="FF000000"/>
      <name val="Arial"/>
      <family val="2"/>
    </font>
    <font>
      <sz val="11"/>
      <color rgb="FFFFFFFF"/>
      <name val="Calibri"/>
      <family val="2"/>
    </font>
    <font>
      <b/>
      <sz val="11"/>
      <color theme="1"/>
      <name val="Calibri"/>
      <family val="2"/>
    </font>
    <font>
      <b/>
      <sz val="11"/>
      <color rgb="FF000000"/>
      <name val="Arial"/>
      <family val="2"/>
    </font>
    <font>
      <sz val="11"/>
      <color rgb="FF666666"/>
      <name val="Calibri"/>
      <family val="2"/>
    </font>
    <font>
      <sz val="11"/>
      <color theme="1"/>
      <name val="Arial"/>
      <family val="2"/>
    </font>
    <font>
      <sz val="10"/>
      <color theme="1"/>
      <name val="Arial"/>
      <family val="2"/>
    </font>
    <font>
      <b/>
      <sz val="12"/>
      <color theme="1"/>
      <name val="Calibri"/>
      <family val="2"/>
    </font>
    <font>
      <b/>
      <sz val="12"/>
      <color rgb="FF000000"/>
      <name val="Calibri"/>
      <family val="2"/>
    </font>
    <font>
      <sz val="12"/>
      <color rgb="FF000000"/>
      <name val="Calibri"/>
      <family val="2"/>
    </font>
    <font>
      <b/>
      <sz val="11"/>
      <color rgb="FF000000"/>
      <name val="Calibri"/>
      <family val="2"/>
    </font>
    <font>
      <b/>
      <sz val="18"/>
      <color theme="1"/>
      <name val="Calibri"/>
      <family val="2"/>
    </font>
    <font>
      <sz val="16"/>
      <color theme="1"/>
      <name val="Calibri"/>
      <family val="2"/>
    </font>
    <font>
      <sz val="10"/>
      <color rgb="FF000000"/>
      <name val="Arial"/>
      <family val="2"/>
    </font>
    <font>
      <sz val="11"/>
      <name val="Calibri"/>
      <family val="2"/>
    </font>
    <font>
      <b/>
      <sz val="11"/>
      <name val="Calibri"/>
      <family val="2"/>
    </font>
    <font>
      <b/>
      <sz val="10"/>
      <name val="Arial"/>
      <family val="2"/>
    </font>
    <font>
      <i/>
      <sz val="11"/>
      <color theme="2" tint="-0.499984740745262"/>
      <name val="Calibri"/>
      <family val="2"/>
    </font>
    <font>
      <b/>
      <sz val="10"/>
      <color rgb="FF000000"/>
      <name val="Arial"/>
      <family val="2"/>
    </font>
    <font>
      <i/>
      <sz val="10"/>
      <color theme="2" tint="-0.34998626667073579"/>
      <name val="Arial"/>
      <family val="2"/>
    </font>
    <font>
      <i/>
      <sz val="11"/>
      <color theme="2" tint="-0.34998626667073579"/>
      <name val="Calibri"/>
      <family val="2"/>
    </font>
    <font>
      <b/>
      <sz val="11"/>
      <color rgb="FF1D1C1D"/>
      <name val="Calibri"/>
      <family val="2"/>
    </font>
    <font>
      <b/>
      <sz val="10"/>
      <color theme="1"/>
      <name val="Calibri"/>
      <family val="2"/>
    </font>
    <font>
      <sz val="10"/>
      <color rgb="FF000000"/>
      <name val="Calibri"/>
      <family val="2"/>
    </font>
    <font>
      <sz val="11"/>
      <color rgb="FF1D1C1D"/>
      <name val="Calibri"/>
      <family val="2"/>
    </font>
    <font>
      <sz val="11"/>
      <color rgb="FFFF0000"/>
      <name val="Calibri"/>
      <family val="2"/>
    </font>
    <font>
      <u/>
      <sz val="10"/>
      <color theme="10"/>
      <name val="Arial"/>
      <family val="2"/>
    </font>
    <font>
      <b/>
      <sz val="11"/>
      <color rgb="FF666666"/>
      <name val="Calibri"/>
      <family val="2"/>
    </font>
  </fonts>
  <fills count="15">
    <fill>
      <patternFill patternType="none"/>
    </fill>
    <fill>
      <patternFill patternType="gray125"/>
    </fill>
    <fill>
      <patternFill patternType="solid">
        <fgColor rgb="FFFFFFFF"/>
        <bgColor rgb="FFFFFFFF"/>
      </patternFill>
    </fill>
    <fill>
      <patternFill patternType="solid">
        <fgColor theme="6" tint="0.79998168889431442"/>
        <bgColor rgb="FFFFFFFF"/>
      </patternFill>
    </fill>
    <fill>
      <patternFill patternType="solid">
        <fgColor theme="6" tint="0.79998168889431442"/>
        <bgColor indexed="64"/>
      </patternFill>
    </fill>
    <fill>
      <patternFill patternType="solid">
        <fgColor theme="8" tint="0.79998168889431442"/>
        <bgColor rgb="FFEFEFEF"/>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79998168889431442"/>
        <bgColor rgb="FFFFFFFF"/>
      </patternFill>
    </fill>
    <fill>
      <patternFill patternType="solid">
        <fgColor theme="4" tint="0.79998168889431442"/>
        <bgColor indexed="64"/>
      </patternFill>
    </fill>
    <fill>
      <patternFill patternType="solid">
        <fgColor theme="4" tint="0.79998168889431442"/>
        <bgColor rgb="FFEFEFEF"/>
      </patternFill>
    </fill>
    <fill>
      <patternFill patternType="solid">
        <fgColor theme="5" tint="0.79998168889431442"/>
        <bgColor indexed="64"/>
      </patternFill>
    </fill>
    <fill>
      <patternFill patternType="solid">
        <fgColor theme="5" tint="0.79998168889431442"/>
        <bgColor rgb="FFFFFFFF"/>
      </patternFill>
    </fill>
    <fill>
      <patternFill patternType="solid">
        <fgColor theme="9" tint="0.79998168889431442"/>
        <bgColor rgb="FFFFFFFF"/>
      </patternFill>
    </fill>
    <fill>
      <patternFill patternType="solid">
        <fgColor theme="9" tint="0.79998168889431442"/>
        <bgColor indexed="64"/>
      </patternFill>
    </fill>
  </fills>
  <borders count="56">
    <border>
      <left/>
      <right/>
      <top/>
      <bottom/>
      <diagonal/>
    </border>
    <border>
      <left style="thin">
        <color rgb="FF000000"/>
      </left>
      <right style="thin">
        <color rgb="FFB7B7B7"/>
      </right>
      <top/>
      <bottom style="thin">
        <color rgb="FFB7B7B7"/>
      </bottom>
      <diagonal/>
    </border>
    <border>
      <left style="thin">
        <color rgb="FFB7B7B7"/>
      </left>
      <right style="thin">
        <color rgb="FFB7B7B7"/>
      </right>
      <top/>
      <bottom style="thin">
        <color rgb="FFB7B7B7"/>
      </bottom>
      <diagonal/>
    </border>
    <border>
      <left style="thin">
        <color rgb="FFB7B7B7"/>
      </left>
      <right style="thin">
        <color rgb="FF000000"/>
      </right>
      <top/>
      <bottom style="thin">
        <color rgb="FFB7B7B7"/>
      </bottom>
      <diagonal/>
    </border>
    <border>
      <left style="thin">
        <color rgb="FF000000"/>
      </left>
      <right style="thin">
        <color rgb="FFB7B7B7"/>
      </right>
      <top style="thin">
        <color rgb="FFB7B7B7"/>
      </top>
      <bottom style="thin">
        <color rgb="FFB7B7B7"/>
      </bottom>
      <diagonal/>
    </border>
    <border>
      <left style="thin">
        <color rgb="FFB7B7B7"/>
      </left>
      <right style="thin">
        <color rgb="FFB7B7B7"/>
      </right>
      <top style="thin">
        <color rgb="FFB7B7B7"/>
      </top>
      <bottom style="thin">
        <color rgb="FFB7B7B7"/>
      </bottom>
      <diagonal/>
    </border>
    <border>
      <left style="thin">
        <color rgb="FFB7B7B7"/>
      </left>
      <right style="thin">
        <color rgb="FF000000"/>
      </right>
      <top style="thin">
        <color rgb="FFB7B7B7"/>
      </top>
      <bottom style="thin">
        <color rgb="FFB7B7B7"/>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double">
        <color theme="6"/>
      </left>
      <right style="thin">
        <color theme="2" tint="-0.249977111117893"/>
      </right>
      <top style="thin">
        <color theme="2" tint="-0.249977111117893"/>
      </top>
      <bottom style="thin">
        <color theme="2" tint="-0.249977111117893"/>
      </bottom>
      <diagonal/>
    </border>
    <border>
      <left style="thin">
        <color theme="2" tint="-0.249977111117893"/>
      </left>
      <right style="double">
        <color theme="6"/>
      </right>
      <top style="thin">
        <color theme="2" tint="-0.249977111117893"/>
      </top>
      <bottom style="thin">
        <color theme="2" tint="-0.249977111117893"/>
      </bottom>
      <diagonal/>
    </border>
    <border>
      <left style="double">
        <color theme="6"/>
      </left>
      <right style="thin">
        <color theme="2" tint="-0.249977111117893"/>
      </right>
      <top style="thin">
        <color theme="2" tint="-0.249977111117893"/>
      </top>
      <bottom style="double">
        <color theme="6"/>
      </bottom>
      <diagonal/>
    </border>
    <border>
      <left style="thin">
        <color theme="2" tint="-0.249977111117893"/>
      </left>
      <right style="double">
        <color theme="6"/>
      </right>
      <top style="thin">
        <color theme="2" tint="-0.249977111117893"/>
      </top>
      <bottom style="double">
        <color theme="6"/>
      </bottom>
      <diagonal/>
    </border>
    <border>
      <left style="thin">
        <color rgb="FF000000"/>
      </left>
      <right style="thin">
        <color rgb="FFB7B7B7"/>
      </right>
      <top style="thin">
        <color rgb="FFB7B7B7"/>
      </top>
      <bottom/>
      <diagonal/>
    </border>
    <border>
      <left style="thin">
        <color rgb="FFB7B7B7"/>
      </left>
      <right style="thin">
        <color rgb="FFB7B7B7"/>
      </right>
      <top style="thin">
        <color rgb="FFB7B7B7"/>
      </top>
      <bottom/>
      <diagonal/>
    </border>
    <border>
      <left style="thin">
        <color rgb="FFB7B7B7"/>
      </left>
      <right style="thin">
        <color rgb="FF000000"/>
      </right>
      <top style="thin">
        <color rgb="FFB7B7B7"/>
      </top>
      <bottom/>
      <diagonal/>
    </border>
    <border>
      <left style="thin">
        <color rgb="FFFFFFFF"/>
      </left>
      <right style="thin">
        <color rgb="FFFFFFFF"/>
      </right>
      <top/>
      <bottom style="medium">
        <color indexed="64"/>
      </bottom>
      <diagonal/>
    </border>
    <border>
      <left/>
      <right/>
      <top/>
      <bottom style="medium">
        <color indexed="64"/>
      </bottom>
      <diagonal/>
    </border>
    <border>
      <left style="thin">
        <color theme="2" tint="-0.249977111117893"/>
      </left>
      <right/>
      <top/>
      <bottom/>
      <diagonal/>
    </border>
    <border>
      <left/>
      <right style="thin">
        <color theme="2" tint="-0.249977111117893"/>
      </right>
      <top/>
      <bottom/>
      <diagonal/>
    </border>
    <border>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top/>
      <bottom style="thin">
        <color theme="2" tint="-0.249977111117893"/>
      </bottom>
      <diagonal/>
    </border>
    <border>
      <left/>
      <right/>
      <top/>
      <bottom style="thin">
        <color theme="2" tint="-0.249977111117893"/>
      </bottom>
      <diagonal/>
    </border>
    <border>
      <left/>
      <right style="thin">
        <color theme="2" tint="-0.249977111117893"/>
      </right>
      <top/>
      <bottom style="thin">
        <color theme="2" tint="-0.249977111117893"/>
      </bottom>
      <diagonal/>
    </border>
    <border>
      <left/>
      <right style="thin">
        <color theme="2" tint="-0.249977111117893"/>
      </right>
      <top/>
      <bottom style="medium">
        <color indexed="64"/>
      </bottom>
      <diagonal/>
    </border>
    <border>
      <left style="thin">
        <color theme="2" tint="-0.249977111117893"/>
      </left>
      <right style="thin">
        <color theme="2" tint="-0.249977111117893"/>
      </right>
      <top style="thin">
        <color theme="2" tint="-0.249977111117893"/>
      </top>
      <bottom style="medium">
        <color indexed="64"/>
      </bottom>
      <diagonal/>
    </border>
    <border>
      <left style="thin">
        <color theme="2" tint="-0.249977111117893"/>
      </left>
      <right style="thin">
        <color theme="2" tint="-0.249977111117893"/>
      </right>
      <top style="thin">
        <color theme="2" tint="-0.249977111117893"/>
      </top>
      <bottom style="medium">
        <color theme="1"/>
      </bottom>
      <diagonal/>
    </border>
    <border>
      <left/>
      <right/>
      <top/>
      <bottom style="medium">
        <color theme="1"/>
      </bottom>
      <diagonal/>
    </border>
    <border>
      <left/>
      <right style="thin">
        <color rgb="FFB7B7B7"/>
      </right>
      <top/>
      <bottom/>
      <diagonal/>
    </border>
    <border>
      <left style="thin">
        <color rgb="FFB7B7B7"/>
      </left>
      <right/>
      <top style="thin">
        <color rgb="FFB7B7B7"/>
      </top>
      <bottom style="thin">
        <color rgb="FFB7B7B7"/>
      </bottom>
      <diagonal/>
    </border>
    <border>
      <left style="medium">
        <color theme="1"/>
      </left>
      <right style="thin">
        <color rgb="FFB7B7B7"/>
      </right>
      <top style="medium">
        <color theme="1"/>
      </top>
      <bottom/>
      <diagonal/>
    </border>
    <border>
      <left style="thin">
        <color rgb="FFB7B7B7"/>
      </left>
      <right style="thin">
        <color rgb="FFB7B7B7"/>
      </right>
      <top style="medium">
        <color theme="1"/>
      </top>
      <bottom style="thin">
        <color rgb="FFB7B7B7"/>
      </bottom>
      <diagonal/>
    </border>
    <border>
      <left style="thin">
        <color rgb="FFB7B7B7"/>
      </left>
      <right style="medium">
        <color theme="1"/>
      </right>
      <top style="medium">
        <color theme="1"/>
      </top>
      <bottom style="thin">
        <color rgb="FFB7B7B7"/>
      </bottom>
      <diagonal/>
    </border>
    <border>
      <left style="medium">
        <color theme="1"/>
      </left>
      <right style="thin">
        <color rgb="FFB7B7B7"/>
      </right>
      <top/>
      <bottom/>
      <diagonal/>
    </border>
    <border>
      <left style="thin">
        <color rgb="FFB7B7B7"/>
      </left>
      <right style="medium">
        <color theme="1"/>
      </right>
      <top style="thin">
        <color rgb="FFB7B7B7"/>
      </top>
      <bottom style="thin">
        <color rgb="FFB7B7B7"/>
      </bottom>
      <diagonal/>
    </border>
    <border>
      <left style="medium">
        <color theme="1"/>
      </left>
      <right style="thin">
        <color rgb="FFB7B7B7"/>
      </right>
      <top/>
      <bottom style="medium">
        <color theme="1"/>
      </bottom>
      <diagonal/>
    </border>
    <border>
      <left style="thin">
        <color rgb="FFB7B7B7"/>
      </left>
      <right style="thin">
        <color rgb="FFB7B7B7"/>
      </right>
      <top style="thin">
        <color rgb="FFB7B7B7"/>
      </top>
      <bottom style="medium">
        <color theme="1"/>
      </bottom>
      <diagonal/>
    </border>
    <border>
      <left style="thin">
        <color rgb="FFB7B7B7"/>
      </left>
      <right style="thin">
        <color rgb="FFB7B7B7"/>
      </right>
      <top/>
      <bottom style="medium">
        <color theme="1"/>
      </bottom>
      <diagonal/>
    </border>
    <border>
      <left style="thin">
        <color rgb="FFB7B7B7"/>
      </left>
      <right style="medium">
        <color theme="1"/>
      </right>
      <top style="thin">
        <color rgb="FFB7B7B7"/>
      </top>
      <bottom style="medium">
        <color theme="1"/>
      </bottom>
      <diagonal/>
    </border>
    <border>
      <left style="medium">
        <color theme="1"/>
      </left>
      <right/>
      <top style="medium">
        <color theme="1"/>
      </top>
      <bottom style="thin">
        <color theme="2" tint="-0.249977111117893"/>
      </bottom>
      <diagonal/>
    </border>
    <border>
      <left style="double">
        <color theme="6"/>
      </left>
      <right style="thin">
        <color theme="2" tint="-0.249977111117893"/>
      </right>
      <top style="medium">
        <color theme="1"/>
      </top>
      <bottom style="thin">
        <color theme="2" tint="-0.249977111117893"/>
      </bottom>
      <diagonal/>
    </border>
    <border>
      <left style="thin">
        <color theme="2" tint="-0.249977111117893"/>
      </left>
      <right style="double">
        <color theme="6"/>
      </right>
      <top style="medium">
        <color theme="1"/>
      </top>
      <bottom style="thin">
        <color theme="2" tint="-0.249977111117893"/>
      </bottom>
      <diagonal/>
    </border>
    <border>
      <left/>
      <right style="medium">
        <color theme="1"/>
      </right>
      <top style="medium">
        <color theme="1"/>
      </top>
      <bottom style="thin">
        <color theme="2" tint="-0.249977111117893"/>
      </bottom>
      <diagonal/>
    </border>
    <border>
      <left style="medium">
        <color theme="1"/>
      </left>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medium">
        <color theme="1"/>
      </left>
      <right style="thin">
        <color theme="2" tint="-0.249977111117893"/>
      </right>
      <top style="thin">
        <color theme="2" tint="-0.249977111117893"/>
      </top>
      <bottom style="thin">
        <color theme="2" tint="-0.249977111117893"/>
      </bottom>
      <diagonal/>
    </border>
    <border>
      <left style="thin">
        <color theme="2" tint="-0.249977111117893"/>
      </left>
      <right style="medium">
        <color theme="1"/>
      </right>
      <top style="thin">
        <color theme="2" tint="-0.249977111117893"/>
      </top>
      <bottom style="thin">
        <color theme="2" tint="-0.249977111117893"/>
      </bottom>
      <diagonal/>
    </border>
    <border>
      <left style="medium">
        <color theme="1"/>
      </left>
      <right style="thin">
        <color theme="2" tint="-0.249977111117893"/>
      </right>
      <top style="thin">
        <color theme="2" tint="-0.249977111117893"/>
      </top>
      <bottom style="medium">
        <color indexed="64"/>
      </bottom>
      <diagonal/>
    </border>
    <border>
      <left style="thin">
        <color theme="2" tint="-0.249977111117893"/>
      </left>
      <right style="medium">
        <color theme="1"/>
      </right>
      <top style="thin">
        <color theme="2" tint="-0.249977111117893"/>
      </top>
      <bottom style="medium">
        <color indexed="64"/>
      </bottom>
      <diagonal/>
    </border>
    <border>
      <left style="thin">
        <color rgb="FFB7B7B7"/>
      </left>
      <right style="thin">
        <color rgb="FFB7B7B7"/>
      </right>
      <top style="medium">
        <color rgb="FF000000"/>
      </top>
      <bottom style="thin">
        <color rgb="FFB7B7B7"/>
      </bottom>
      <diagonal/>
    </border>
    <border>
      <left style="thin">
        <color rgb="FFB7B7B7"/>
      </left>
      <right style="thin">
        <color rgb="FFB7B7B7"/>
      </right>
      <top style="thin">
        <color rgb="FFB7B7B7"/>
      </top>
      <bottom style="medium">
        <color indexed="64"/>
      </bottom>
      <diagonal/>
    </border>
  </borders>
  <cellStyleXfs count="2">
    <xf numFmtId="0" fontId="0" fillId="0" borderId="0"/>
    <xf numFmtId="0" fontId="34" fillId="0" borderId="0" applyNumberFormat="0" applyFill="0" applyBorder="0" applyAlignment="0" applyProtection="0"/>
  </cellStyleXfs>
  <cellXfs count="218">
    <xf numFmtId="0" fontId="0" fillId="0" borderId="0" xfId="0"/>
    <xf numFmtId="0" fontId="4" fillId="0" borderId="0" xfId="0" applyFont="1"/>
    <xf numFmtId="0" fontId="6" fillId="0" borderId="0" xfId="0" applyFont="1"/>
    <xf numFmtId="0" fontId="7" fillId="0" borderId="0" xfId="0" applyFont="1"/>
    <xf numFmtId="0" fontId="8" fillId="0" borderId="0" xfId="0" applyFont="1" applyAlignment="1">
      <alignment horizontal="center"/>
    </xf>
    <xf numFmtId="0" fontId="3" fillId="0" borderId="0" xfId="0" applyFont="1"/>
    <xf numFmtId="0" fontId="6" fillId="0" borderId="0" xfId="0" applyFont="1" applyAlignment="1">
      <alignment horizontal="center"/>
    </xf>
    <xf numFmtId="0" fontId="8" fillId="0" borderId="0" xfId="0" applyFont="1"/>
    <xf numFmtId="0" fontId="7" fillId="0" borderId="0" xfId="0" applyFont="1" applyAlignment="1">
      <alignment horizontal="center"/>
    </xf>
    <xf numFmtId="0" fontId="13" fillId="0" borderId="0" xfId="0" applyFont="1"/>
    <xf numFmtId="0" fontId="2" fillId="0" borderId="0" xfId="0" applyFont="1" applyAlignment="1">
      <alignment vertical="top"/>
    </xf>
    <xf numFmtId="0" fontId="3" fillId="0" borderId="0" xfId="0" applyFont="1" applyAlignment="1">
      <alignment wrapText="1"/>
    </xf>
    <xf numFmtId="0" fontId="3" fillId="0" borderId="0" xfId="0" applyFont="1" applyAlignment="1">
      <alignment horizontal="center" vertical="top"/>
    </xf>
    <xf numFmtId="0" fontId="7" fillId="0" borderId="0" xfId="0" applyFont="1" applyAlignment="1">
      <alignment vertical="top" wrapText="1"/>
    </xf>
    <xf numFmtId="165" fontId="7" fillId="0" borderId="0" xfId="0" applyNumberFormat="1" applyFont="1" applyAlignment="1">
      <alignment horizontal="left" wrapText="1"/>
    </xf>
    <xf numFmtId="0" fontId="6" fillId="0" borderId="0" xfId="0" applyFont="1" applyAlignment="1">
      <alignment horizontal="center" vertical="top"/>
    </xf>
    <xf numFmtId="0" fontId="9" fillId="0" borderId="0" xfId="0" applyFont="1" applyAlignment="1">
      <alignment horizontal="center" vertical="top" wrapText="1"/>
    </xf>
    <xf numFmtId="0" fontId="7" fillId="0" borderId="0" xfId="0" applyFont="1" applyAlignment="1">
      <alignment horizontal="center" vertical="top" wrapText="1"/>
    </xf>
    <xf numFmtId="0" fontId="15" fillId="0" borderId="0" xfId="0" applyFont="1" applyAlignment="1">
      <alignment horizontal="center" vertical="top"/>
    </xf>
    <xf numFmtId="0" fontId="16" fillId="0" borderId="0" xfId="0" applyFont="1" applyAlignment="1">
      <alignment horizontal="center" vertical="top"/>
    </xf>
    <xf numFmtId="0" fontId="17" fillId="0" borderId="0" xfId="0" applyFont="1" applyAlignment="1">
      <alignment wrapText="1"/>
    </xf>
    <xf numFmtId="0" fontId="17" fillId="0" borderId="0" xfId="0" applyFont="1" applyAlignment="1">
      <alignment horizontal="center" vertical="top"/>
    </xf>
    <xf numFmtId="0" fontId="6" fillId="0" borderId="0" xfId="0" applyFont="1" applyAlignment="1">
      <alignment vertical="top" wrapText="1"/>
    </xf>
    <xf numFmtId="0" fontId="6" fillId="0" borderId="0" xfId="0" applyFont="1" applyAlignment="1">
      <alignment vertical="top"/>
    </xf>
    <xf numFmtId="0" fontId="4" fillId="0" borderId="0" xfId="0" applyFont="1" applyAlignment="1">
      <alignment horizontal="left" vertical="top"/>
    </xf>
    <xf numFmtId="0" fontId="4" fillId="0" borderId="0" xfId="0" applyFont="1" applyAlignment="1">
      <alignment wrapText="1"/>
    </xf>
    <xf numFmtId="10" fontId="6" fillId="0" borderId="0" xfId="0" applyNumberFormat="1" applyFont="1" applyAlignment="1">
      <alignment horizontal="center"/>
    </xf>
    <xf numFmtId="0" fontId="18" fillId="0" borderId="0" xfId="0" applyFont="1" applyAlignment="1">
      <alignment horizontal="center"/>
    </xf>
    <xf numFmtId="10" fontId="7" fillId="0" borderId="0" xfId="0" applyNumberFormat="1" applyFont="1" applyAlignment="1">
      <alignment horizontal="center"/>
    </xf>
    <xf numFmtId="0" fontId="4" fillId="0" borderId="0" xfId="0" applyFont="1" applyAlignment="1">
      <alignment vertical="top"/>
    </xf>
    <xf numFmtId="0" fontId="20" fillId="0" borderId="0" xfId="0" applyFont="1"/>
    <xf numFmtId="0" fontId="13" fillId="0" borderId="0" xfId="0" applyFont="1" applyAlignment="1">
      <alignment vertical="top"/>
    </xf>
    <xf numFmtId="0" fontId="10" fillId="0" borderId="0" xfId="0" applyFont="1"/>
    <xf numFmtId="0" fontId="10" fillId="0" borderId="0" xfId="0" applyFont="1" applyAlignment="1">
      <alignment vertical="top"/>
    </xf>
    <xf numFmtId="0" fontId="3" fillId="0" borderId="0" xfId="0" applyFont="1" applyAlignment="1">
      <alignment vertical="top"/>
    </xf>
    <xf numFmtId="0" fontId="14" fillId="0" borderId="0" xfId="0" applyFont="1"/>
    <xf numFmtId="0" fontId="14" fillId="0" borderId="0" xfId="0" applyFont="1" applyAlignment="1">
      <alignment vertical="top"/>
    </xf>
    <xf numFmtId="0" fontId="5" fillId="0" borderId="0" xfId="0" applyFont="1" applyAlignment="1">
      <alignment horizontal="left"/>
    </xf>
    <xf numFmtId="0" fontId="0" fillId="0" borderId="0" xfId="0" applyAlignment="1">
      <alignment horizontal="left"/>
    </xf>
    <xf numFmtId="0" fontId="6" fillId="0" borderId="0" xfId="0" applyFont="1" applyAlignment="1">
      <alignment horizontal="left" vertical="top"/>
    </xf>
    <xf numFmtId="0" fontId="12" fillId="2" borderId="7" xfId="0" applyFont="1" applyFill="1" applyBorder="1"/>
    <xf numFmtId="0" fontId="3" fillId="0" borderId="0" xfId="0" applyFont="1" applyAlignment="1">
      <alignment horizontal="right"/>
    </xf>
    <xf numFmtId="10" fontId="3" fillId="0" borderId="0" xfId="0" applyNumberFormat="1" applyFont="1" applyAlignment="1">
      <alignment horizontal="right"/>
    </xf>
    <xf numFmtId="0" fontId="8" fillId="0" borderId="0" xfId="0" applyFont="1" applyAlignment="1">
      <alignment horizontal="right"/>
    </xf>
    <xf numFmtId="10" fontId="8" fillId="0" borderId="0" xfId="0" applyNumberFormat="1" applyFont="1" applyAlignment="1">
      <alignment horizontal="right"/>
    </xf>
    <xf numFmtId="0" fontId="6" fillId="0" borderId="0" xfId="0" applyFont="1" applyAlignment="1">
      <alignment horizontal="right"/>
    </xf>
    <xf numFmtId="0" fontId="12" fillId="0" borderId="7" xfId="0" applyFont="1" applyBorder="1" applyAlignment="1">
      <alignment horizontal="right"/>
    </xf>
    <xf numFmtId="10" fontId="12" fillId="0" borderId="7" xfId="0" applyNumberFormat="1" applyFont="1" applyBorder="1" applyAlignment="1">
      <alignment horizontal="right"/>
    </xf>
    <xf numFmtId="0" fontId="14" fillId="0" borderId="0" xfId="0" applyFont="1" applyAlignment="1">
      <alignment horizontal="right"/>
    </xf>
    <xf numFmtId="10" fontId="14" fillId="0" borderId="0" xfId="0" applyNumberFormat="1" applyFont="1" applyAlignment="1">
      <alignment horizontal="right"/>
    </xf>
    <xf numFmtId="0" fontId="0" fillId="0" borderId="0" xfId="0" applyAlignment="1">
      <alignment horizontal="right"/>
    </xf>
    <xf numFmtId="0" fontId="10" fillId="0" borderId="0" xfId="0" applyFont="1" applyAlignment="1">
      <alignment horizontal="left"/>
    </xf>
    <xf numFmtId="0" fontId="11" fillId="0" borderId="0" xfId="0" applyFont="1" applyAlignment="1">
      <alignment horizontal="left"/>
    </xf>
    <xf numFmtId="0" fontId="23" fillId="0" borderId="19" xfId="0" applyFont="1" applyBorder="1" applyAlignment="1">
      <alignment horizontal="left"/>
    </xf>
    <xf numFmtId="0" fontId="12" fillId="2" borderId="10" xfId="0" applyFont="1" applyFill="1" applyBorder="1"/>
    <xf numFmtId="0" fontId="12" fillId="0" borderId="10" xfId="0" applyFont="1" applyBorder="1" applyAlignment="1">
      <alignment horizontal="right"/>
    </xf>
    <xf numFmtId="10" fontId="12" fillId="0" borderId="10" xfId="0" applyNumberFormat="1" applyFont="1" applyBorder="1" applyAlignment="1">
      <alignment horizontal="right"/>
    </xf>
    <xf numFmtId="0" fontId="22" fillId="0" borderId="0" xfId="0" applyFont="1"/>
    <xf numFmtId="0" fontId="22" fillId="0" borderId="0" xfId="0" applyFont="1" applyAlignment="1">
      <alignment horizontal="right"/>
    </xf>
    <xf numFmtId="0" fontId="23" fillId="0" borderId="19" xfId="0" applyFont="1" applyBorder="1" applyAlignment="1">
      <alignment horizontal="left" wrapText="1"/>
    </xf>
    <xf numFmtId="0" fontId="21" fillId="0" borderId="0" xfId="0" applyFont="1"/>
    <xf numFmtId="0" fontId="7" fillId="0" borderId="7" xfId="0" applyFont="1" applyBorder="1" applyAlignment="1">
      <alignment horizontal="right" vertical="top"/>
    </xf>
    <xf numFmtId="0" fontId="10" fillId="0" borderId="7" xfId="0" applyFont="1" applyBorder="1" applyAlignment="1">
      <alignment horizontal="left" vertical="center"/>
    </xf>
    <xf numFmtId="0" fontId="7" fillId="0" borderId="7" xfId="0" applyFont="1" applyBorder="1" applyAlignment="1">
      <alignment horizontal="left" vertical="top" wrapText="1"/>
    </xf>
    <xf numFmtId="0" fontId="7" fillId="0" borderId="7" xfId="0" applyFont="1" applyBorder="1" applyAlignment="1">
      <alignment horizontal="center" vertical="top"/>
    </xf>
    <xf numFmtId="0" fontId="14" fillId="0" borderId="7" xfId="0" applyFont="1" applyBorder="1" applyAlignment="1">
      <alignment vertical="top"/>
    </xf>
    <xf numFmtId="0" fontId="7" fillId="0" borderId="7" xfId="0" applyFont="1" applyBorder="1" applyAlignment="1">
      <alignment vertical="top" wrapText="1"/>
    </xf>
    <xf numFmtId="0" fontId="7" fillId="0" borderId="8" xfId="0" applyFont="1" applyBorder="1" applyAlignment="1">
      <alignment horizontal="left" vertical="top" wrapText="1"/>
    </xf>
    <xf numFmtId="0" fontId="14" fillId="0" borderId="8" xfId="0" applyFont="1" applyBorder="1" applyAlignment="1">
      <alignment vertical="top"/>
    </xf>
    <xf numFmtId="0" fontId="26" fillId="0" borderId="0" xfId="0" applyFont="1" applyAlignment="1">
      <alignment horizontal="left"/>
    </xf>
    <xf numFmtId="0" fontId="21" fillId="0" borderId="0" xfId="0" applyFont="1" applyAlignment="1">
      <alignment horizontal="left" vertical="top"/>
    </xf>
    <xf numFmtId="0" fontId="0" fillId="7" borderId="8" xfId="0" applyFill="1" applyBorder="1" applyAlignment="1">
      <alignment horizontal="center"/>
    </xf>
    <xf numFmtId="0" fontId="0" fillId="7" borderId="9" xfId="0" applyFill="1" applyBorder="1" applyAlignment="1">
      <alignment horizontal="center"/>
    </xf>
    <xf numFmtId="0" fontId="0" fillId="6" borderId="8" xfId="0" applyFill="1" applyBorder="1" applyAlignment="1">
      <alignment horizontal="center"/>
    </xf>
    <xf numFmtId="0" fontId="0" fillId="6" borderId="9" xfId="0" applyFill="1" applyBorder="1" applyAlignment="1">
      <alignment horizontal="center"/>
    </xf>
    <xf numFmtId="0" fontId="0" fillId="9" borderId="8" xfId="0" applyFill="1" applyBorder="1" applyAlignment="1">
      <alignment horizontal="center"/>
    </xf>
    <xf numFmtId="0" fontId="0" fillId="9" borderId="9" xfId="0" applyFill="1" applyBorder="1" applyAlignment="1">
      <alignment horizontal="center"/>
    </xf>
    <xf numFmtId="0" fontId="0" fillId="0" borderId="0" xfId="0" applyAlignment="1">
      <alignment vertical="top"/>
    </xf>
    <xf numFmtId="0" fontId="21" fillId="0" borderId="0" xfId="0" applyFont="1" applyAlignment="1">
      <alignment vertical="top"/>
    </xf>
    <xf numFmtId="0" fontId="0" fillId="0" borderId="23" xfId="0" applyBorder="1"/>
    <xf numFmtId="0" fontId="21" fillId="0" borderId="24" xfId="0" applyFont="1" applyBorder="1" applyAlignment="1">
      <alignment horizontal="left" vertical="top"/>
    </xf>
    <xf numFmtId="0" fontId="0" fillId="0" borderId="24" xfId="0" applyBorder="1"/>
    <xf numFmtId="0" fontId="0" fillId="0" borderId="25" xfId="0" applyBorder="1"/>
    <xf numFmtId="0" fontId="0" fillId="0" borderId="20" xfId="0" applyBorder="1"/>
    <xf numFmtId="0" fontId="0" fillId="0" borderId="21" xfId="0" applyBorder="1"/>
    <xf numFmtId="0" fontId="0" fillId="0" borderId="26" xfId="0" applyBorder="1"/>
    <xf numFmtId="0" fontId="0" fillId="0" borderId="27" xfId="0" applyBorder="1"/>
    <xf numFmtId="0" fontId="0" fillId="0" borderId="28" xfId="0" applyBorder="1"/>
    <xf numFmtId="0" fontId="10" fillId="0" borderId="10" xfId="0" applyFont="1" applyBorder="1" applyAlignment="1">
      <alignment horizontal="left" vertical="center"/>
    </xf>
    <xf numFmtId="0" fontId="7" fillId="0" borderId="10" xfId="0" applyFont="1" applyBorder="1" applyAlignment="1">
      <alignment horizontal="left" vertical="top" wrapText="1"/>
    </xf>
    <xf numFmtId="0" fontId="7" fillId="0" borderId="10" xfId="0" applyFont="1" applyBorder="1" applyAlignment="1">
      <alignment horizontal="center" vertical="top"/>
    </xf>
    <xf numFmtId="0" fontId="6" fillId="2" borderId="26" xfId="0" applyFont="1" applyFill="1" applyBorder="1" applyAlignment="1">
      <alignment horizontal="left" vertical="top" wrapText="1"/>
    </xf>
    <xf numFmtId="0" fontId="7" fillId="3" borderId="30" xfId="0" applyFont="1" applyFill="1" applyBorder="1" applyAlignment="1">
      <alignment textRotation="45"/>
    </xf>
    <xf numFmtId="0" fontId="7" fillId="4" borderId="30" xfId="0" applyFont="1" applyFill="1" applyBorder="1" applyAlignment="1">
      <alignment textRotation="45"/>
    </xf>
    <xf numFmtId="0" fontId="7" fillId="5" borderId="30" xfId="0" applyFont="1" applyFill="1" applyBorder="1" applyAlignment="1">
      <alignment textRotation="45"/>
    </xf>
    <xf numFmtId="0" fontId="7" fillId="8" borderId="30" xfId="0" applyFont="1" applyFill="1" applyBorder="1" applyAlignment="1">
      <alignment textRotation="45"/>
    </xf>
    <xf numFmtId="0" fontId="7" fillId="10" borderId="30" xfId="0" applyFont="1" applyFill="1" applyBorder="1" applyAlignment="1">
      <alignment textRotation="45"/>
    </xf>
    <xf numFmtId="0" fontId="7" fillId="12" borderId="30" xfId="0" applyFont="1" applyFill="1" applyBorder="1" applyAlignment="1">
      <alignment textRotation="45"/>
    </xf>
    <xf numFmtId="0" fontId="21" fillId="4" borderId="8" xfId="0" applyFont="1" applyFill="1" applyBorder="1" applyAlignment="1">
      <alignment horizontal="center" vertical="top"/>
    </xf>
    <xf numFmtId="0" fontId="21" fillId="4" borderId="9" xfId="0" applyFont="1" applyFill="1" applyBorder="1" applyAlignment="1">
      <alignment horizontal="center" vertical="top"/>
    </xf>
    <xf numFmtId="165" fontId="7" fillId="0" borderId="0" xfId="0" applyNumberFormat="1" applyFont="1" applyAlignment="1">
      <alignment horizontal="right" wrapText="1"/>
    </xf>
    <xf numFmtId="0" fontId="7" fillId="0" borderId="10" xfId="0" applyFont="1" applyBorder="1" applyAlignment="1">
      <alignment horizontal="right" vertical="top"/>
    </xf>
    <xf numFmtId="0" fontId="23" fillId="0" borderId="29" xfId="0" applyFont="1" applyBorder="1" applyAlignment="1">
      <alignment horizontal="left" wrapText="1"/>
    </xf>
    <xf numFmtId="0" fontId="7" fillId="0" borderId="7" xfId="0" applyFont="1" applyBorder="1" applyAlignment="1">
      <alignment horizontal="center" vertical="center"/>
    </xf>
    <xf numFmtId="0" fontId="6" fillId="0" borderId="7" xfId="0" applyFont="1" applyBorder="1" applyAlignment="1">
      <alignment horizontal="center" vertical="center"/>
    </xf>
    <xf numFmtId="0" fontId="14" fillId="0" borderId="7" xfId="0" applyFont="1" applyBorder="1"/>
    <xf numFmtId="0" fontId="6" fillId="2" borderId="10" xfId="0" applyFont="1" applyFill="1" applyBorder="1" applyAlignment="1">
      <alignment horizontal="center" vertical="center"/>
    </xf>
    <xf numFmtId="0" fontId="7" fillId="0" borderId="10" xfId="0" applyFont="1" applyBorder="1" applyAlignment="1">
      <alignment horizontal="center" vertical="center"/>
    </xf>
    <xf numFmtId="0" fontId="6" fillId="0" borderId="10" xfId="0" applyFont="1" applyBorder="1" applyAlignment="1">
      <alignment horizontal="center" vertical="center"/>
    </xf>
    <xf numFmtId="0" fontId="27" fillId="0" borderId="0" xfId="0" applyFont="1"/>
    <xf numFmtId="0" fontId="7" fillId="13" borderId="30" xfId="0" applyFont="1" applyFill="1" applyBorder="1" applyAlignment="1">
      <alignment textRotation="45"/>
    </xf>
    <xf numFmtId="0" fontId="7" fillId="3" borderId="31" xfId="0" applyFont="1" applyFill="1" applyBorder="1" applyAlignment="1">
      <alignment textRotation="45"/>
    </xf>
    <xf numFmtId="0" fontId="29" fillId="0" borderId="0" xfId="0" applyFont="1" applyAlignment="1">
      <alignment horizontal="left"/>
    </xf>
    <xf numFmtId="0" fontId="30" fillId="0" borderId="0" xfId="0" applyFont="1"/>
    <xf numFmtId="0" fontId="31" fillId="0" borderId="0" xfId="0" applyFont="1"/>
    <xf numFmtId="0" fontId="32" fillId="0" borderId="0" xfId="0" applyFont="1" applyAlignment="1">
      <alignment horizontal="left"/>
    </xf>
    <xf numFmtId="0" fontId="23" fillId="0" borderId="0" xfId="0" applyFont="1" applyAlignment="1">
      <alignment horizontal="left"/>
    </xf>
    <xf numFmtId="0" fontId="10" fillId="0" borderId="33" xfId="0" applyFont="1" applyBorder="1" applyAlignment="1">
      <alignment vertical="top" wrapText="1"/>
    </xf>
    <xf numFmtId="0" fontId="6" fillId="0" borderId="5" xfId="0" applyFont="1" applyBorder="1" applyAlignment="1">
      <alignment vertical="top"/>
    </xf>
    <xf numFmtId="0" fontId="21" fillId="0" borderId="0" xfId="0" applyFont="1" applyAlignment="1">
      <alignment horizontal="left"/>
    </xf>
    <xf numFmtId="0" fontId="18" fillId="0" borderId="0" xfId="0" applyFont="1" applyAlignment="1">
      <alignment horizontal="left"/>
    </xf>
    <xf numFmtId="0" fontId="18" fillId="0" borderId="0" xfId="0" applyFont="1"/>
    <xf numFmtId="0" fontId="26" fillId="0" borderId="0" xfId="0" applyFont="1"/>
    <xf numFmtId="1" fontId="18" fillId="0" borderId="0" xfId="0" applyNumberFormat="1" applyFont="1" applyAlignment="1">
      <alignment horizontal="right"/>
    </xf>
    <xf numFmtId="0" fontId="18" fillId="0" borderId="0" xfId="0" applyFont="1" applyAlignment="1">
      <alignment horizontal="right"/>
    </xf>
    <xf numFmtId="0" fontId="10" fillId="0" borderId="37" xfId="0" applyFont="1" applyBorder="1"/>
    <xf numFmtId="0" fontId="10" fillId="0" borderId="39" xfId="0" applyFont="1" applyBorder="1"/>
    <xf numFmtId="0" fontId="10" fillId="0" borderId="43" xfId="0" applyFont="1" applyBorder="1"/>
    <xf numFmtId="0" fontId="26" fillId="0" borderId="0" xfId="0" applyFont="1" applyAlignment="1">
      <alignment horizontal="right"/>
    </xf>
    <xf numFmtId="0" fontId="10" fillId="0" borderId="7" xfId="0" applyFont="1" applyBorder="1" applyAlignment="1">
      <alignment horizontal="right" vertical="top"/>
    </xf>
    <xf numFmtId="0" fontId="1" fillId="0" borderId="0" xfId="0" applyFont="1"/>
    <xf numFmtId="0" fontId="1" fillId="0" borderId="5" xfId="0" applyFont="1" applyBorder="1" applyAlignment="1">
      <alignment vertical="top"/>
    </xf>
    <xf numFmtId="0" fontId="10" fillId="0" borderId="2" xfId="0" applyFont="1" applyBorder="1" applyAlignment="1">
      <alignment horizontal="left"/>
    </xf>
    <xf numFmtId="0" fontId="2" fillId="0" borderId="0" xfId="0" applyFont="1" applyProtection="1">
      <protection locked="0"/>
    </xf>
    <xf numFmtId="0" fontId="15" fillId="0" borderId="0" xfId="0" applyFont="1" applyAlignment="1" applyProtection="1">
      <alignment horizontal="left"/>
      <protection locked="0"/>
    </xf>
    <xf numFmtId="0" fontId="3" fillId="0" borderId="0" xfId="0" applyFont="1" applyAlignment="1" applyProtection="1">
      <alignment horizontal="left"/>
      <protection locked="0"/>
    </xf>
    <xf numFmtId="0" fontId="4" fillId="0" borderId="0" xfId="0" applyFont="1" applyProtection="1">
      <protection locked="0"/>
    </xf>
    <xf numFmtId="0" fontId="0" fillId="0" borderId="0" xfId="0" applyProtection="1">
      <protection locked="0"/>
    </xf>
    <xf numFmtId="0" fontId="5" fillId="0" borderId="0" xfId="0" applyFont="1" applyAlignment="1" applyProtection="1">
      <alignment horizontal="left"/>
      <protection locked="0"/>
    </xf>
    <xf numFmtId="0" fontId="34" fillId="0" borderId="0" xfId="1" applyAlignment="1" applyProtection="1">
      <alignment horizontal="left"/>
      <protection locked="0"/>
    </xf>
    <xf numFmtId="0" fontId="6" fillId="0" borderId="0" xfId="0" applyFont="1" applyAlignment="1" applyProtection="1">
      <alignment horizontal="left"/>
      <protection locked="0"/>
    </xf>
    <xf numFmtId="0" fontId="7" fillId="0" borderId="0" xfId="0" applyFont="1" applyProtection="1">
      <protection locked="0"/>
    </xf>
    <xf numFmtId="0" fontId="8" fillId="0" borderId="0" xfId="0" applyFont="1" applyAlignment="1" applyProtection="1">
      <alignment horizontal="center"/>
      <protection locked="0"/>
    </xf>
    <xf numFmtId="0" fontId="18" fillId="0" borderId="0" xfId="0" applyFont="1" applyAlignment="1" applyProtection="1">
      <alignment horizontal="left"/>
      <protection locked="0"/>
    </xf>
    <xf numFmtId="0" fontId="22" fillId="0" borderId="18" xfId="0" applyFont="1" applyBorder="1" applyAlignment="1" applyProtection="1">
      <alignment horizontal="left"/>
      <protection locked="0"/>
    </xf>
    <xf numFmtId="0" fontId="23" fillId="0" borderId="18" xfId="0" applyFont="1" applyBorder="1" applyAlignment="1" applyProtection="1">
      <alignment horizontal="left"/>
      <protection locked="0"/>
    </xf>
    <xf numFmtId="0" fontId="10" fillId="0" borderId="1" xfId="0" applyFont="1" applyBorder="1" applyProtection="1">
      <protection locked="0"/>
    </xf>
    <xf numFmtId="0" fontId="7" fillId="0" borderId="2" xfId="0" applyFont="1" applyBorder="1" applyAlignment="1" applyProtection="1">
      <alignment horizontal="left"/>
      <protection locked="0"/>
    </xf>
    <xf numFmtId="164" fontId="7" fillId="0" borderId="2" xfId="0" applyNumberFormat="1" applyFont="1" applyBorder="1" applyAlignment="1" applyProtection="1">
      <alignment horizontal="left"/>
      <protection locked="0"/>
    </xf>
    <xf numFmtId="0" fontId="7" fillId="0" borderId="3" xfId="0" applyFont="1" applyBorder="1" applyAlignment="1" applyProtection="1">
      <alignment horizontal="left"/>
      <protection locked="0"/>
    </xf>
    <xf numFmtId="0" fontId="10" fillId="0" borderId="4" xfId="0" applyFont="1" applyBorder="1" applyProtection="1">
      <protection locked="0"/>
    </xf>
    <xf numFmtId="0" fontId="7" fillId="0" borderId="5" xfId="0" applyFont="1" applyBorder="1" applyAlignment="1" applyProtection="1">
      <alignment horizontal="left"/>
      <protection locked="0"/>
    </xf>
    <xf numFmtId="164" fontId="7" fillId="0" borderId="5" xfId="0" applyNumberFormat="1" applyFont="1" applyBorder="1" applyAlignment="1" applyProtection="1">
      <alignment horizontal="left"/>
      <protection locked="0"/>
    </xf>
    <xf numFmtId="0" fontId="7" fillId="0" borderId="6" xfId="0" applyFont="1" applyBorder="1" applyAlignment="1" applyProtection="1">
      <alignment horizontal="left"/>
      <protection locked="0"/>
    </xf>
    <xf numFmtId="0" fontId="1" fillId="0" borderId="5" xfId="0" applyFont="1" applyBorder="1" applyAlignment="1" applyProtection="1">
      <alignment horizontal="left"/>
      <protection locked="0"/>
    </xf>
    <xf numFmtId="0" fontId="10" fillId="0" borderId="15" xfId="0" applyFont="1" applyBorder="1" applyProtection="1">
      <protection locked="0"/>
    </xf>
    <xf numFmtId="0" fontId="7" fillId="0" borderId="16" xfId="0" applyFont="1" applyBorder="1" applyAlignment="1" applyProtection="1">
      <alignment horizontal="left"/>
      <protection locked="0"/>
    </xf>
    <xf numFmtId="164" fontId="7" fillId="0" borderId="16" xfId="0" applyNumberFormat="1" applyFont="1" applyBorder="1" applyAlignment="1" applyProtection="1">
      <alignment horizontal="left"/>
      <protection locked="0"/>
    </xf>
    <xf numFmtId="0" fontId="7" fillId="0" borderId="17" xfId="0" applyFont="1" applyBorder="1" applyAlignment="1" applyProtection="1">
      <alignment horizontal="left"/>
      <protection locked="0"/>
    </xf>
    <xf numFmtId="164" fontId="1" fillId="0" borderId="5" xfId="0" applyNumberFormat="1" applyFont="1" applyBorder="1" applyAlignment="1" applyProtection="1">
      <alignment horizontal="left"/>
      <protection locked="0"/>
    </xf>
    <xf numFmtId="0" fontId="30" fillId="0" borderId="0" xfId="0" applyFont="1" applyAlignment="1" applyProtection="1">
      <alignment horizontal="left"/>
      <protection locked="0"/>
    </xf>
    <xf numFmtId="0" fontId="4" fillId="0" borderId="0" xfId="0" applyFont="1" applyAlignment="1" applyProtection="1">
      <alignment horizontal="left"/>
      <protection locked="0"/>
    </xf>
    <xf numFmtId="0" fontId="26" fillId="0" borderId="0" xfId="0" applyFont="1" applyAlignment="1" applyProtection="1">
      <alignment horizontal="left"/>
      <protection locked="0"/>
    </xf>
    <xf numFmtId="0" fontId="0" fillId="0" borderId="0" xfId="0" applyAlignment="1" applyProtection="1">
      <alignment horizontal="left"/>
      <protection locked="0"/>
    </xf>
    <xf numFmtId="0" fontId="10" fillId="0" borderId="36" xfId="0" applyFont="1" applyBorder="1" applyAlignment="1">
      <alignment horizontal="left"/>
    </xf>
    <xf numFmtId="0" fontId="10" fillId="0" borderId="5" xfId="0" applyFont="1" applyBorder="1" applyAlignment="1">
      <alignment horizontal="left"/>
    </xf>
    <xf numFmtId="0" fontId="10" fillId="0" borderId="41" xfId="0" applyFont="1" applyBorder="1" applyAlignment="1">
      <alignment horizontal="left"/>
    </xf>
    <xf numFmtId="0" fontId="10" fillId="0" borderId="42" xfId="0" applyFont="1" applyBorder="1" applyAlignment="1">
      <alignment horizontal="left"/>
    </xf>
    <xf numFmtId="0" fontId="18" fillId="0" borderId="54" xfId="0" applyFont="1" applyBorder="1" applyAlignment="1">
      <alignment horizontal="left"/>
    </xf>
    <xf numFmtId="0" fontId="10" fillId="0" borderId="55" xfId="0" applyFont="1" applyBorder="1" applyAlignment="1">
      <alignment horizontal="left"/>
    </xf>
    <xf numFmtId="0" fontId="7" fillId="0" borderId="36" xfId="0" applyFont="1" applyBorder="1" applyProtection="1">
      <protection locked="0"/>
    </xf>
    <xf numFmtId="0" fontId="7" fillId="0" borderId="34" xfId="0" applyFont="1" applyBorder="1" applyProtection="1">
      <protection locked="0"/>
    </xf>
    <xf numFmtId="0" fontId="7" fillId="0" borderId="41" xfId="0" applyFont="1" applyBorder="1" applyProtection="1">
      <protection locked="0"/>
    </xf>
    <xf numFmtId="0" fontId="7" fillId="0" borderId="5" xfId="0" applyFont="1" applyBorder="1" applyProtection="1">
      <protection locked="0"/>
    </xf>
    <xf numFmtId="0" fontId="26" fillId="0" borderId="0" xfId="0" applyFont="1" applyAlignment="1">
      <alignment wrapText="1"/>
    </xf>
    <xf numFmtId="0" fontId="21" fillId="0" borderId="0" xfId="0" applyFont="1" applyAlignment="1">
      <alignment wrapText="1"/>
    </xf>
    <xf numFmtId="0" fontId="23" fillId="0" borderId="32" xfId="0" applyFont="1" applyBorder="1" applyAlignment="1" applyProtection="1">
      <alignment horizontal="left"/>
      <protection locked="0"/>
    </xf>
    <xf numFmtId="0" fontId="10" fillId="0" borderId="44" xfId="0" applyFont="1" applyBorder="1" applyAlignment="1" applyProtection="1">
      <alignment horizontal="left"/>
      <protection locked="0"/>
    </xf>
    <xf numFmtId="0" fontId="10" fillId="0" borderId="45" xfId="0" applyFont="1" applyBorder="1" applyAlignment="1" applyProtection="1">
      <alignment horizontal="left"/>
      <protection locked="0"/>
    </xf>
    <xf numFmtId="0" fontId="10" fillId="0" borderId="46" xfId="0" applyFont="1" applyBorder="1" applyAlignment="1" applyProtection="1">
      <alignment horizontal="right"/>
      <protection locked="0"/>
    </xf>
    <xf numFmtId="0" fontId="35" fillId="0" borderId="47" xfId="0" applyFont="1" applyBorder="1" applyAlignment="1" applyProtection="1">
      <alignment horizontal="right"/>
      <protection locked="0"/>
    </xf>
    <xf numFmtId="0" fontId="10" fillId="0" borderId="48" xfId="0" applyFont="1" applyBorder="1" applyAlignment="1" applyProtection="1">
      <alignment horizontal="left"/>
      <protection locked="0"/>
    </xf>
    <xf numFmtId="0" fontId="10" fillId="0" borderId="11" xfId="0" applyFont="1" applyBorder="1" applyAlignment="1" applyProtection="1">
      <alignment horizontal="left"/>
      <protection locked="0"/>
    </xf>
    <xf numFmtId="0" fontId="10" fillId="0" borderId="12" xfId="0" applyFont="1" applyBorder="1" applyAlignment="1" applyProtection="1">
      <alignment horizontal="right"/>
      <protection locked="0"/>
    </xf>
    <xf numFmtId="0" fontId="35" fillId="0" borderId="49" xfId="0" applyFont="1" applyBorder="1" applyAlignment="1" applyProtection="1">
      <alignment horizontal="right"/>
      <protection locked="0"/>
    </xf>
    <xf numFmtId="0" fontId="10" fillId="0" borderId="11" xfId="0" applyFont="1" applyBorder="1" applyProtection="1">
      <protection locked="0"/>
    </xf>
    <xf numFmtId="0" fontId="10" fillId="0" borderId="13" xfId="0" applyFont="1" applyBorder="1" applyProtection="1">
      <protection locked="0"/>
    </xf>
    <xf numFmtId="0" fontId="10" fillId="0" borderId="14" xfId="0" applyFont="1" applyBorder="1" applyAlignment="1" applyProtection="1">
      <alignment horizontal="right"/>
      <protection locked="0"/>
    </xf>
    <xf numFmtId="0" fontId="10" fillId="0" borderId="50" xfId="0" applyFont="1" applyBorder="1" applyAlignment="1" applyProtection="1">
      <alignment horizontal="left"/>
      <protection locked="0"/>
    </xf>
    <xf numFmtId="0" fontId="10" fillId="0" borderId="10" xfId="0" applyFont="1" applyBorder="1" applyProtection="1">
      <protection locked="0"/>
    </xf>
    <xf numFmtId="0" fontId="10" fillId="0" borderId="10" xfId="0" applyFont="1" applyBorder="1" applyAlignment="1" applyProtection="1">
      <alignment horizontal="right"/>
      <protection locked="0"/>
    </xf>
    <xf numFmtId="0" fontId="35" fillId="0" borderId="51" xfId="0" applyFont="1" applyBorder="1" applyAlignment="1" applyProtection="1">
      <alignment horizontal="right"/>
      <protection locked="0"/>
    </xf>
    <xf numFmtId="0" fontId="10" fillId="0" borderId="7" xfId="0" applyFont="1" applyBorder="1" applyProtection="1">
      <protection locked="0"/>
    </xf>
    <xf numFmtId="0" fontId="10" fillId="0" borderId="7" xfId="0" applyFont="1" applyBorder="1" applyAlignment="1" applyProtection="1">
      <alignment horizontal="right"/>
      <protection locked="0"/>
    </xf>
    <xf numFmtId="0" fontId="10" fillId="0" borderId="52" xfId="0" applyFont="1" applyBorder="1" applyAlignment="1" applyProtection="1">
      <alignment horizontal="left"/>
      <protection locked="0"/>
    </xf>
    <xf numFmtId="0" fontId="10" fillId="0" borderId="30" xfId="0" applyFont="1" applyBorder="1" applyProtection="1">
      <protection locked="0"/>
    </xf>
    <xf numFmtId="0" fontId="10" fillId="0" borderId="30" xfId="0" applyFont="1" applyBorder="1" applyAlignment="1" applyProtection="1">
      <alignment horizontal="right"/>
      <protection locked="0"/>
    </xf>
    <xf numFmtId="0" fontId="35" fillId="0" borderId="53" xfId="0" applyFont="1" applyBorder="1" applyAlignment="1" applyProtection="1">
      <alignment horizontal="right"/>
      <protection locked="0"/>
    </xf>
    <xf numFmtId="0" fontId="10" fillId="0" borderId="35" xfId="0" applyFont="1" applyBorder="1" applyAlignment="1">
      <alignment vertical="top"/>
    </xf>
    <xf numFmtId="0" fontId="24" fillId="0" borderId="38" xfId="0" applyFont="1" applyBorder="1"/>
    <xf numFmtId="0" fontId="24" fillId="0" borderId="40" xfId="0" applyFont="1" applyBorder="1"/>
    <xf numFmtId="0" fontId="21" fillId="0" borderId="0" xfId="0" applyFont="1" applyAlignment="1">
      <alignment horizontal="left" vertical="top" wrapText="1" readingOrder="1"/>
    </xf>
    <xf numFmtId="0" fontId="6" fillId="0" borderId="0" xfId="0" applyFont="1" applyAlignment="1">
      <alignment horizontal="center"/>
    </xf>
    <xf numFmtId="0" fontId="0" fillId="0" borderId="0" xfId="0"/>
    <xf numFmtId="0" fontId="23" fillId="0" borderId="0" xfId="0" applyFont="1" applyAlignment="1">
      <alignment horizontal="left"/>
    </xf>
    <xf numFmtId="0" fontId="24" fillId="0" borderId="0" xfId="0" applyFont="1" applyAlignment="1">
      <alignment horizontal="left"/>
    </xf>
    <xf numFmtId="0" fontId="7" fillId="0" borderId="8" xfId="0" applyFont="1" applyBorder="1" applyAlignment="1">
      <alignment horizontal="left"/>
    </xf>
    <xf numFmtId="0" fontId="7" fillId="0" borderId="22" xfId="0" applyFont="1" applyBorder="1" applyAlignment="1">
      <alignment horizontal="left"/>
    </xf>
    <xf numFmtId="0" fontId="7" fillId="0" borderId="9" xfId="0" applyFont="1" applyBorder="1" applyAlignment="1">
      <alignment horizontal="left"/>
    </xf>
    <xf numFmtId="0" fontId="5" fillId="0" borderId="0" xfId="0" applyFont="1" applyAlignment="1">
      <alignment horizontal="left" wrapText="1"/>
    </xf>
    <xf numFmtId="0" fontId="0" fillId="11" borderId="8" xfId="0" applyFill="1" applyBorder="1" applyAlignment="1">
      <alignment horizontal="center"/>
    </xf>
    <xf numFmtId="0" fontId="0" fillId="11" borderId="9" xfId="0" applyFill="1" applyBorder="1" applyAlignment="1">
      <alignment horizontal="center"/>
    </xf>
    <xf numFmtId="0" fontId="0" fillId="14" borderId="8" xfId="0" applyFill="1" applyBorder="1" applyAlignment="1">
      <alignment horizontal="center"/>
    </xf>
    <xf numFmtId="0" fontId="0" fillId="14" borderId="9" xfId="0" applyFill="1" applyBorder="1" applyAlignment="1">
      <alignment horizontal="center"/>
    </xf>
    <xf numFmtId="0" fontId="10" fillId="0" borderId="33" xfId="0" applyFont="1" applyBorder="1" applyAlignment="1">
      <alignment vertical="top" wrapText="1"/>
    </xf>
    <xf numFmtId="0" fontId="19" fillId="0" borderId="0" xfId="0" applyFont="1"/>
    <xf numFmtId="0" fontId="1" fillId="0" borderId="0" xfId="0" applyFont="1"/>
    <xf numFmtId="0" fontId="10" fillId="0" borderId="0" xfId="0" applyFont="1" applyAlignment="1">
      <alignment vertical="top" wrapText="1"/>
    </xf>
  </cellXfs>
  <cellStyles count="2">
    <cellStyle name="Hyperlink" xfId="1" builtinId="8"/>
    <cellStyle name="Normal" xfId="0" builtinId="0"/>
  </cellStyles>
  <dxfs count="18">
    <dxf>
      <font>
        <color theme="7" tint="0.79998168889431442"/>
      </font>
      <fill>
        <patternFill>
          <bgColor theme="7" tint="0.79998168889431442"/>
        </patternFill>
      </fill>
    </dxf>
    <dxf>
      <font>
        <color theme="5" tint="0.79998168889431442"/>
      </font>
      <fill>
        <patternFill>
          <bgColor theme="5" tint="0.79998168889431442"/>
        </patternFill>
      </fill>
    </dxf>
    <dxf>
      <font>
        <color theme="7" tint="0.79998168889431442"/>
      </font>
      <fill>
        <patternFill>
          <bgColor theme="7" tint="0.79998168889431442"/>
        </patternFill>
      </fill>
    </dxf>
    <dxf>
      <font>
        <color theme="5" tint="0.79998168889431442"/>
      </font>
      <fill>
        <patternFill>
          <bgColor theme="5" tint="0.79998168889431442"/>
        </patternFill>
      </fill>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border diagonalUp="0" diagonalDown="0" outline="0">
        <left style="thin">
          <color rgb="FFB7B7B7"/>
        </left>
        <right style="thin">
          <color rgb="FF000000"/>
        </right>
        <top style="thin">
          <color rgb="FFB7B7B7"/>
        </top>
        <bottom style="thin">
          <color rgb="FFB7B7B7"/>
        </bottom>
      </border>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border diagonalUp="0" diagonalDown="0" outline="0">
        <left style="thin">
          <color rgb="FFB7B7B7"/>
        </left>
        <right style="thin">
          <color rgb="FFB7B7B7"/>
        </right>
        <top style="thin">
          <color rgb="FFB7B7B7"/>
        </top>
        <bottom style="thin">
          <color rgb="FFB7B7B7"/>
        </bottom>
      </border>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border diagonalUp="0" diagonalDown="0" outline="0">
        <left style="thin">
          <color rgb="FFB7B7B7"/>
        </left>
        <right style="thin">
          <color rgb="FFB7B7B7"/>
        </right>
        <top style="thin">
          <color rgb="FFB7B7B7"/>
        </top>
        <bottom style="thin">
          <color rgb="FFB7B7B7"/>
        </bottom>
      </border>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border diagonalUp="0" diagonalDown="0" outline="0">
        <left style="thin">
          <color rgb="FFB7B7B7"/>
        </left>
        <right style="thin">
          <color rgb="FFB7B7B7"/>
        </right>
        <top style="thin">
          <color rgb="FFB7B7B7"/>
        </top>
        <bottom style="thin">
          <color rgb="FFB7B7B7"/>
        </bottom>
      </border>
      <protection locked="0" hidden="0"/>
    </dxf>
    <dxf>
      <font>
        <b val="0"/>
        <i val="0"/>
        <strike val="0"/>
        <condense val="0"/>
        <extend val="0"/>
        <outline val="0"/>
        <shadow val="0"/>
        <u val="none"/>
        <vertAlign val="baseline"/>
        <sz val="11"/>
        <color theme="1"/>
        <name val="Calibri"/>
        <family val="2"/>
        <scheme val="none"/>
      </font>
      <numFmt numFmtId="164" formatCode="m/d/yyyy"/>
      <alignment horizontal="left" vertical="bottom" textRotation="0" wrapText="0" indent="0" justifyLastLine="0" shrinkToFit="0" readingOrder="0"/>
      <border diagonalUp="0" diagonalDown="0" outline="0">
        <left style="thin">
          <color rgb="FFB7B7B7"/>
        </left>
        <right style="thin">
          <color rgb="FFB7B7B7"/>
        </right>
        <top style="thin">
          <color rgb="FFB7B7B7"/>
        </top>
        <bottom style="thin">
          <color rgb="FFB7B7B7"/>
        </bottom>
      </border>
      <protection locked="0" hidden="0"/>
    </dxf>
    <dxf>
      <font>
        <b val="0"/>
        <i val="0"/>
        <strike val="0"/>
        <condense val="0"/>
        <extend val="0"/>
        <outline val="0"/>
        <shadow val="0"/>
        <u val="none"/>
        <vertAlign val="baseline"/>
        <sz val="11"/>
        <color theme="1"/>
        <name val="Calibri"/>
        <family val="2"/>
        <scheme val="none"/>
      </font>
      <numFmt numFmtId="164" formatCode="m/d/yyyy"/>
      <alignment horizontal="left" vertical="bottom" textRotation="0" wrapText="0" indent="0" justifyLastLine="0" shrinkToFit="0" readingOrder="0"/>
      <border diagonalUp="0" diagonalDown="0" outline="0">
        <left style="thin">
          <color rgb="FFB7B7B7"/>
        </left>
        <right style="thin">
          <color rgb="FFB7B7B7"/>
        </right>
        <top style="thin">
          <color rgb="FFB7B7B7"/>
        </top>
        <bottom style="thin">
          <color rgb="FFB7B7B7"/>
        </bottom>
      </border>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border diagonalUp="0" diagonalDown="0" outline="0">
        <left style="thin">
          <color rgb="FFB7B7B7"/>
        </left>
        <right style="thin">
          <color rgb="FFB7B7B7"/>
        </right>
        <top style="thin">
          <color rgb="FFB7B7B7"/>
        </top>
        <bottom style="thin">
          <color rgb="FFB7B7B7"/>
        </bottom>
      </border>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border diagonalUp="0" diagonalDown="0" outline="0">
        <left style="thin">
          <color rgb="FFB7B7B7"/>
        </left>
        <right style="thin">
          <color rgb="FFB7B7B7"/>
        </right>
        <top style="thin">
          <color rgb="FFB7B7B7"/>
        </top>
        <bottom style="thin">
          <color rgb="FFB7B7B7"/>
        </bottom>
      </border>
      <protection locked="0" hidden="0"/>
    </dxf>
    <dxf>
      <font>
        <b/>
        <i val="0"/>
        <strike val="0"/>
        <condense val="0"/>
        <extend val="0"/>
        <outline val="0"/>
        <shadow val="0"/>
        <u val="none"/>
        <vertAlign val="baseline"/>
        <sz val="11"/>
        <color theme="1"/>
        <name val="Calibri"/>
        <family val="2"/>
        <scheme val="none"/>
      </font>
      <numFmt numFmtId="0" formatCode="General"/>
      <alignment horizontal="left" vertical="bottom" textRotation="0" wrapText="0" indent="0" justifyLastLine="0" shrinkToFit="0" readingOrder="0"/>
      <border diagonalUp="0" diagonalDown="0" outline="0">
        <left/>
        <right style="thin">
          <color rgb="FFB7B7B7"/>
        </right>
        <top/>
        <bottom style="thin">
          <color rgb="FFB7B7B7"/>
        </bottom>
      </border>
      <protection locked="1" hidden="0"/>
    </dxf>
    <dxf>
      <font>
        <b/>
        <i val="0"/>
        <strike val="0"/>
        <condense val="0"/>
        <extend val="0"/>
        <outline val="0"/>
        <shadow val="0"/>
        <u val="none"/>
        <vertAlign val="baseline"/>
        <sz val="11"/>
        <color theme="1"/>
        <name val="Calibri"/>
        <family val="2"/>
        <scheme val="none"/>
      </font>
      <alignment horizontal="general" vertical="bottom" textRotation="0" wrapText="0" indent="0" justifyLastLine="0" shrinkToFit="0" readingOrder="0"/>
      <border diagonalUp="0" diagonalDown="0" outline="0">
        <left style="thin">
          <color rgb="FF000000"/>
        </left>
        <right style="thin">
          <color rgb="FFB7B7B7"/>
        </right>
        <top style="thin">
          <color rgb="FFB7B7B7"/>
        </top>
        <bottom style="thin">
          <color rgb="FFB7B7B7"/>
        </bottom>
      </border>
      <protection locked="0" hidden="0"/>
    </dxf>
    <dxf>
      <border outline="0">
        <top style="thin">
          <color rgb="FFFFFFFF"/>
        </top>
        <bottom style="thin">
          <color rgb="FF000000"/>
        </bottom>
      </border>
    </dxf>
    <dxf>
      <font>
        <b val="0"/>
        <i val="0"/>
        <strike val="0"/>
        <condense val="0"/>
        <extend val="0"/>
        <outline val="0"/>
        <shadow val="0"/>
        <u val="none"/>
        <vertAlign val="baseline"/>
        <sz val="11"/>
        <color theme="1"/>
        <name val="Calibri"/>
        <family val="2"/>
        <scheme val="none"/>
      </font>
      <alignment horizontal="general" vertical="bottom" textRotation="0" wrapText="0" indent="0" justifyLastLine="0" shrinkToFit="0" readingOrder="0"/>
      <protection locked="0" hidden="0"/>
    </dxf>
    <dxf>
      <border>
        <bottom style="medium">
          <color indexed="64"/>
        </bottom>
      </border>
    </dxf>
    <dxf>
      <font>
        <b val="0"/>
        <i val="0"/>
        <strike val="0"/>
        <condense val="0"/>
        <extend val="0"/>
        <outline val="0"/>
        <shadow val="0"/>
        <u val="none"/>
        <vertAlign val="baseline"/>
        <sz val="11"/>
        <color auto="1"/>
        <name val="Calibri"/>
        <family val="2"/>
        <scheme val="none"/>
      </font>
      <fill>
        <patternFill patternType="none">
          <fgColor indexed="64"/>
          <bgColor auto="1"/>
        </patternFill>
      </fill>
      <alignment horizontal="left" vertical="bottom" textRotation="0" wrapText="0" indent="0" justifyLastLine="0" shrinkToFit="0" readingOrder="0"/>
      <border diagonalUp="0" diagonalDown="0" outline="0">
        <left style="thin">
          <color rgb="FFFFFFFF"/>
        </left>
        <right style="thin">
          <color rgb="FFFFFFFF"/>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4</xdr:row>
      <xdr:rowOff>0</xdr:rowOff>
    </xdr:from>
    <xdr:ext cx="200025" cy="2000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355600" y="965200"/>
          <a:ext cx="200025" cy="20002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7</xdr:col>
      <xdr:colOff>3886200</xdr:colOff>
      <xdr:row>3</xdr:row>
      <xdr:rowOff>25400</xdr:rowOff>
    </xdr:from>
    <xdr:ext cx="200025" cy="200025"/>
    <xdr:pic>
      <xdr:nvPicPr>
        <xdr:cNvPr id="3" name="image1.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1" cstate="print"/>
        <a:stretch>
          <a:fillRect/>
        </a:stretch>
      </xdr:blipFill>
      <xdr:spPr>
        <a:xfrm>
          <a:off x="7988300" y="1143000"/>
          <a:ext cx="200025" cy="20002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5</xdr:col>
      <xdr:colOff>0</xdr:colOff>
      <xdr:row>2</xdr:row>
      <xdr:rowOff>12700</xdr:rowOff>
    </xdr:from>
    <xdr:ext cx="200025" cy="200025"/>
    <xdr:pic>
      <xdr:nvPicPr>
        <xdr:cNvPr id="2" name="image1.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xfrm>
          <a:off x="11328400" y="596900"/>
          <a:ext cx="200025" cy="200025"/>
        </a:xfrm>
        <a:prstGeom prst="rect">
          <a:avLst/>
        </a:prstGeom>
        <a:noFill/>
      </xdr:spPr>
    </xdr:pic>
    <xdr:clientData fLocksWithSheet="0"/>
  </xdr:oneCellAnchor>
  <xdr:oneCellAnchor>
    <xdr:from>
      <xdr:col>1</xdr:col>
      <xdr:colOff>317500</xdr:colOff>
      <xdr:row>12</xdr:row>
      <xdr:rowOff>838200</xdr:rowOff>
    </xdr:from>
    <xdr:ext cx="200025" cy="200025"/>
    <xdr:pic>
      <xdr:nvPicPr>
        <xdr:cNvPr id="3" name="image1.pn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1" cstate="print"/>
        <a:stretch>
          <a:fillRect/>
        </a:stretch>
      </xdr:blipFill>
      <xdr:spPr>
        <a:xfrm>
          <a:off x="622300" y="3124200"/>
          <a:ext cx="200025" cy="200025"/>
        </a:xfrm>
        <a:prstGeom prst="rect">
          <a:avLst/>
        </a:prstGeom>
        <a:noFill/>
      </xdr:spPr>
    </xdr:pic>
    <xdr:clientData fLocksWithSheet="0"/>
  </xdr:oneCellAnchor>
  <xdr:oneCellAnchor>
    <xdr:from>
      <xdr:col>3</xdr:col>
      <xdr:colOff>406400</xdr:colOff>
      <xdr:row>12</xdr:row>
      <xdr:rowOff>838200</xdr:rowOff>
    </xdr:from>
    <xdr:ext cx="200025" cy="200025"/>
    <xdr:pic>
      <xdr:nvPicPr>
        <xdr:cNvPr id="4" name="image1.png">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1" cstate="print"/>
        <a:stretch>
          <a:fillRect/>
        </a:stretch>
      </xdr:blipFill>
      <xdr:spPr>
        <a:xfrm>
          <a:off x="4546600" y="3124200"/>
          <a:ext cx="200025" cy="200025"/>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5</xdr:col>
      <xdr:colOff>0</xdr:colOff>
      <xdr:row>1</xdr:row>
      <xdr:rowOff>381000</xdr:rowOff>
    </xdr:from>
    <xdr:ext cx="200025" cy="200025"/>
    <xdr:pic>
      <xdr:nvPicPr>
        <xdr:cNvPr id="2" name="image1.png">
          <a:extLst>
            <a:ext uri="{FF2B5EF4-FFF2-40B4-BE49-F238E27FC236}">
              <a16:creationId xmlns:a16="http://schemas.microsoft.com/office/drawing/2014/main" id="{2DCFA7BB-85DA-6B4B-8237-436D08BD7F94}"/>
            </a:ext>
          </a:extLst>
        </xdr:cNvPr>
        <xdr:cNvPicPr preferRelativeResize="0"/>
      </xdr:nvPicPr>
      <xdr:blipFill>
        <a:blip xmlns:r="http://schemas.openxmlformats.org/officeDocument/2006/relationships" r:embed="rId1" cstate="print"/>
        <a:stretch>
          <a:fillRect/>
        </a:stretch>
      </xdr:blipFill>
      <xdr:spPr>
        <a:xfrm>
          <a:off x="12928600" y="571500"/>
          <a:ext cx="200025" cy="200025"/>
        </a:xfrm>
        <a:prstGeom prst="rect">
          <a:avLst/>
        </a:prstGeom>
        <a:noFill/>
      </xdr:spPr>
    </xdr:pic>
    <xdr:clientData fLocksWithSheet="0"/>
  </xdr:oneCellAnchor>
  <xdr:oneCellAnchor>
    <xdr:from>
      <xdr:col>1</xdr:col>
      <xdr:colOff>304800</xdr:colOff>
      <xdr:row>12</xdr:row>
      <xdr:rowOff>825500</xdr:rowOff>
    </xdr:from>
    <xdr:ext cx="200025" cy="200025"/>
    <xdr:pic>
      <xdr:nvPicPr>
        <xdr:cNvPr id="3" name="image1.png">
          <a:extLst>
            <a:ext uri="{FF2B5EF4-FFF2-40B4-BE49-F238E27FC236}">
              <a16:creationId xmlns:a16="http://schemas.microsoft.com/office/drawing/2014/main" id="{790709E7-355D-9543-8525-F22A5A582E5B}"/>
            </a:ext>
          </a:extLst>
        </xdr:cNvPr>
        <xdr:cNvPicPr preferRelativeResize="0"/>
      </xdr:nvPicPr>
      <xdr:blipFill>
        <a:blip xmlns:r="http://schemas.openxmlformats.org/officeDocument/2006/relationships" r:embed="rId1" cstate="print"/>
        <a:stretch>
          <a:fillRect/>
        </a:stretch>
      </xdr:blipFill>
      <xdr:spPr>
        <a:xfrm>
          <a:off x="609600" y="3111500"/>
          <a:ext cx="200025" cy="200025"/>
        </a:xfrm>
        <a:prstGeom prst="rect">
          <a:avLst/>
        </a:prstGeom>
        <a:noFill/>
      </xdr:spPr>
    </xdr:pic>
    <xdr:clientData fLocksWithSheet="0"/>
  </xdr:oneCellAnchor>
  <xdr:oneCellAnchor>
    <xdr:from>
      <xdr:col>3</xdr:col>
      <xdr:colOff>393700</xdr:colOff>
      <xdr:row>12</xdr:row>
      <xdr:rowOff>838200</xdr:rowOff>
    </xdr:from>
    <xdr:ext cx="200025" cy="200025"/>
    <xdr:pic>
      <xdr:nvPicPr>
        <xdr:cNvPr id="4" name="image1.png">
          <a:extLst>
            <a:ext uri="{FF2B5EF4-FFF2-40B4-BE49-F238E27FC236}">
              <a16:creationId xmlns:a16="http://schemas.microsoft.com/office/drawing/2014/main" id="{1DE12565-6AC0-B641-B1A4-68210AC79B46}"/>
            </a:ext>
          </a:extLst>
        </xdr:cNvPr>
        <xdr:cNvPicPr preferRelativeResize="0"/>
      </xdr:nvPicPr>
      <xdr:blipFill>
        <a:blip xmlns:r="http://schemas.openxmlformats.org/officeDocument/2006/relationships" r:embed="rId1" cstate="print"/>
        <a:stretch>
          <a:fillRect/>
        </a:stretch>
      </xdr:blipFill>
      <xdr:spPr>
        <a:xfrm>
          <a:off x="4051300" y="3124200"/>
          <a:ext cx="200025" cy="200025"/>
        </a:xfrm>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62FA133-6E90-8D4C-977E-AF6584CFA0AF}" name="Table3" displayName="Table3" ref="B6:K106" totalsRowShown="0" headerRowDxfId="17" dataDxfId="15" headerRowBorderDxfId="16" tableBorderDxfId="14">
  <autoFilter ref="B6:K106" xr:uid="{F46329C5-4607-B848-A4B9-613BC6960BBE}"/>
  <tableColumns count="10">
    <tableColumn id="1" xr3:uid="{BC9B5322-5111-7749-9888-9AAEA7EACF05}" name="Stakeholder business unit" dataDxfId="13"/>
    <tableColumn id="2" xr3:uid="{CEFF4B41-BBF1-224B-BFF5-1DA5205F4CC7}" name="3-Char Code" dataDxfId="12">
      <calculatedColumnFormula>IF(ISBLANK(B7),"",VLOOKUP(B7,'Stakeholder List'!$A:$B,2,FALSE))</calculatedColumnFormula>
    </tableColumn>
    <tableColumn id="10" xr3:uid="{DB6F8EDD-409F-4D51-B0B5-33E9537842D5}" name="Stakeholder Weighting" dataDxfId="11"/>
    <tableColumn id="3" xr3:uid="{6528B14F-F4ED-6042-A645-C37FF9A8B36C}" name="Requirements gathered?" dataDxfId="10"/>
    <tableColumn id="4" xr3:uid="{FADA3D85-A2E2-6D41-B097-27B30F626C56}" name="Last review date" dataDxfId="9"/>
    <tableColumn id="5" xr3:uid="{CDA98A27-2BFC-5548-A94C-A22ECB0A311B}" name="Planned review date" dataDxfId="8"/>
    <tableColumn id="6" xr3:uid="{C71731B9-01D3-0D4C-9FC8-7EF0CF51A56E}" name="Link to engagement log" dataDxfId="7"/>
    <tableColumn id="7" xr3:uid="{8C9D8902-72BC-8649-B55A-DE7C174A2054}" name="Primary contact name" dataDxfId="6"/>
    <tableColumn id="8" xr3:uid="{9D7C3355-E442-D146-91B1-751873B528F5}" name="Primary contact email" dataDxfId="5"/>
    <tableColumn id="9" xr3:uid="{CFF2A7BE-8AAD-4B4C-BCF8-D565ACE8E536}" name="Notes" dataDxfId="4"/>
  </tableColumns>
  <tableStyleInfo name="TableStyleLight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6AA84F"/>
    <outlinePr summaryBelow="0" summaryRight="0"/>
  </sheetPr>
  <dimension ref="B2:AA1067"/>
  <sheetViews>
    <sheetView showGridLines="0" zoomScale="65" zoomScaleNormal="100" workbookViewId="0">
      <selection activeCell="D21" sqref="D21"/>
    </sheetView>
  </sheetViews>
  <sheetFormatPr baseColWidth="10" defaultColWidth="14.5" defaultRowHeight="15.75" customHeight="1" x14ac:dyDescent="0.15"/>
  <cols>
    <col min="1" max="1" width="4.6640625" style="137" customWidth="1"/>
    <col min="2" max="2" width="41.83203125" style="137" bestFit="1" customWidth="1"/>
    <col min="3" max="3" width="13" style="162" bestFit="1" customWidth="1"/>
    <col min="4" max="4" width="21.5" style="163" bestFit="1" customWidth="1"/>
    <col min="5" max="5" width="23" style="163" bestFit="1" customWidth="1"/>
    <col min="6" max="6" width="16.1640625" style="163" bestFit="1" customWidth="1"/>
    <col min="7" max="7" width="19.6640625" style="163" bestFit="1" customWidth="1"/>
    <col min="8" max="8" width="41.1640625" style="163" customWidth="1"/>
    <col min="9" max="10" width="20.6640625" style="163" bestFit="1" customWidth="1"/>
    <col min="11" max="11" width="43.83203125" style="163" customWidth="1"/>
    <col min="12" max="16384" width="14.5" style="137"/>
  </cols>
  <sheetData>
    <row r="2" spans="2:27" ht="31" x14ac:dyDescent="0.35">
      <c r="B2" s="133" t="s">
        <v>0</v>
      </c>
      <c r="C2" s="134"/>
      <c r="D2" s="135"/>
      <c r="E2" s="135"/>
      <c r="F2" s="135"/>
      <c r="G2" s="135"/>
      <c r="H2" s="135"/>
      <c r="I2" s="135"/>
      <c r="J2" s="135"/>
      <c r="K2" s="135"/>
      <c r="L2" s="136"/>
      <c r="M2" s="136"/>
      <c r="N2" s="136"/>
      <c r="O2" s="136"/>
      <c r="P2" s="136"/>
      <c r="Q2" s="136"/>
      <c r="R2" s="136"/>
      <c r="S2" s="136"/>
      <c r="T2" s="136"/>
      <c r="U2" s="136"/>
      <c r="V2" s="136"/>
      <c r="W2" s="136"/>
      <c r="X2" s="136"/>
      <c r="Y2" s="136"/>
      <c r="Z2" s="136"/>
      <c r="AA2" s="136"/>
    </row>
    <row r="3" spans="2:27" ht="15" x14ac:dyDescent="0.2">
      <c r="B3" s="138" t="s">
        <v>621</v>
      </c>
      <c r="C3" s="139" t="s">
        <v>620</v>
      </c>
      <c r="D3" s="140"/>
      <c r="E3" s="140"/>
      <c r="F3" s="140"/>
      <c r="G3" s="140"/>
      <c r="H3" s="140"/>
      <c r="I3" s="140"/>
      <c r="J3" s="140"/>
      <c r="K3" s="140"/>
      <c r="L3" s="141"/>
      <c r="M3" s="141"/>
      <c r="N3" s="141"/>
      <c r="O3" s="141"/>
      <c r="P3" s="141"/>
      <c r="Q3" s="141"/>
      <c r="R3" s="141"/>
      <c r="S3" s="141"/>
      <c r="T3" s="141"/>
      <c r="U3" s="141"/>
      <c r="V3" s="141"/>
      <c r="W3" s="141"/>
      <c r="X3" s="141"/>
      <c r="Y3" s="141"/>
      <c r="Z3" s="141"/>
      <c r="AA3" s="141"/>
    </row>
    <row r="4" spans="2:27" ht="15" x14ac:dyDescent="0.2">
      <c r="B4" s="138" t="s">
        <v>625</v>
      </c>
      <c r="C4" s="139"/>
      <c r="D4" s="139"/>
      <c r="E4" s="139"/>
      <c r="F4" s="140"/>
      <c r="G4" s="140"/>
      <c r="H4" s="140"/>
      <c r="I4" s="140"/>
      <c r="J4" s="140"/>
      <c r="K4" s="140"/>
      <c r="L4" s="141"/>
      <c r="M4" s="141"/>
      <c r="N4" s="141"/>
      <c r="O4" s="141"/>
      <c r="P4" s="141"/>
      <c r="Q4" s="141"/>
      <c r="R4" s="141"/>
      <c r="S4" s="141"/>
      <c r="T4" s="141"/>
      <c r="U4" s="141"/>
      <c r="V4" s="141"/>
      <c r="W4" s="141"/>
      <c r="X4" s="141"/>
      <c r="Y4" s="141"/>
      <c r="Z4" s="141"/>
      <c r="AA4" s="141"/>
    </row>
    <row r="5" spans="2:27" ht="15" x14ac:dyDescent="0.2">
      <c r="B5" s="142"/>
      <c r="C5" s="143"/>
      <c r="D5" s="140"/>
      <c r="E5" s="140"/>
      <c r="F5" s="140"/>
      <c r="G5" s="140"/>
      <c r="H5" s="140"/>
      <c r="I5" s="140"/>
      <c r="J5" s="140"/>
      <c r="K5" s="140"/>
      <c r="L5" s="141"/>
      <c r="M5" s="141"/>
      <c r="N5" s="141"/>
      <c r="O5" s="141"/>
      <c r="P5" s="141"/>
      <c r="Q5" s="141"/>
      <c r="R5" s="141"/>
      <c r="S5" s="141"/>
      <c r="T5" s="141"/>
      <c r="U5" s="141"/>
      <c r="V5" s="141"/>
      <c r="W5" s="141"/>
      <c r="X5" s="141"/>
      <c r="Y5" s="141"/>
      <c r="Z5" s="141"/>
      <c r="AA5" s="141"/>
    </row>
    <row r="6" spans="2:27" ht="16" thickBot="1" x14ac:dyDescent="0.25">
      <c r="B6" s="144" t="s">
        <v>1</v>
      </c>
      <c r="C6" s="145" t="s">
        <v>2</v>
      </c>
      <c r="D6" s="144" t="s">
        <v>361</v>
      </c>
      <c r="E6" s="144" t="s">
        <v>3</v>
      </c>
      <c r="F6" s="144" t="s">
        <v>4</v>
      </c>
      <c r="G6" s="144" t="s">
        <v>5</v>
      </c>
      <c r="H6" s="144" t="s">
        <v>6</v>
      </c>
      <c r="I6" s="144" t="s">
        <v>7</v>
      </c>
      <c r="J6" s="144" t="s">
        <v>8</v>
      </c>
      <c r="K6" s="144" t="s">
        <v>9</v>
      </c>
      <c r="L6" s="141"/>
      <c r="M6" s="141"/>
      <c r="N6" s="141"/>
      <c r="O6" s="141"/>
      <c r="P6" s="141"/>
      <c r="Q6" s="141"/>
      <c r="R6" s="141"/>
      <c r="S6" s="141"/>
      <c r="T6" s="141"/>
      <c r="U6" s="141"/>
      <c r="V6" s="141"/>
      <c r="W6" s="141"/>
      <c r="X6" s="141"/>
      <c r="Y6" s="141"/>
      <c r="Z6" s="141"/>
      <c r="AA6" s="141"/>
    </row>
    <row r="7" spans="2:27" ht="15" x14ac:dyDescent="0.2">
      <c r="B7" s="146" t="s">
        <v>326</v>
      </c>
      <c r="C7" s="132" t="str">
        <f>IF(ISBLANK(B7),"",VLOOKUP(B7,'Stakeholder List'!$A:$B,2,FALSE))</f>
        <v>MGT</v>
      </c>
      <c r="D7" s="147" t="s">
        <v>364</v>
      </c>
      <c r="E7" s="147"/>
      <c r="F7" s="148"/>
      <c r="G7" s="148"/>
      <c r="H7" s="147"/>
      <c r="I7" s="147"/>
      <c r="J7" s="147"/>
      <c r="K7" s="149"/>
      <c r="L7" s="141"/>
      <c r="M7" s="141"/>
      <c r="N7" s="141"/>
      <c r="O7" s="141"/>
      <c r="P7" s="141"/>
      <c r="Q7" s="141"/>
      <c r="R7" s="141"/>
      <c r="S7" s="141"/>
      <c r="T7" s="141"/>
      <c r="U7" s="141"/>
      <c r="V7" s="141"/>
      <c r="W7" s="141"/>
      <c r="X7" s="141"/>
      <c r="Y7" s="141"/>
      <c r="Z7" s="141"/>
      <c r="AA7" s="141"/>
    </row>
    <row r="8" spans="2:27" ht="15" x14ac:dyDescent="0.2">
      <c r="B8" s="150" t="s">
        <v>12</v>
      </c>
      <c r="C8" s="132" t="str">
        <f>IF(ISBLANK(B8),"",VLOOKUP(B8,'Stakeholder List'!$A:$B,2,FALSE))</f>
        <v>SOC</v>
      </c>
      <c r="D8" s="151" t="s">
        <v>363</v>
      </c>
      <c r="E8" s="151"/>
      <c r="F8" s="152"/>
      <c r="G8" s="152"/>
      <c r="H8" s="151"/>
      <c r="I8" s="151"/>
      <c r="J8" s="151"/>
      <c r="K8" s="153"/>
      <c r="L8" s="141"/>
      <c r="M8" s="141"/>
      <c r="N8" s="141"/>
      <c r="O8" s="141"/>
      <c r="P8" s="141"/>
      <c r="Q8" s="141"/>
      <c r="R8" s="141"/>
      <c r="S8" s="141"/>
      <c r="T8" s="141"/>
      <c r="U8" s="141"/>
      <c r="V8" s="141"/>
      <c r="W8" s="141"/>
      <c r="X8" s="141"/>
      <c r="Y8" s="141"/>
      <c r="Z8" s="141"/>
      <c r="AA8" s="141"/>
    </row>
    <row r="9" spans="2:27" ht="15" x14ac:dyDescent="0.2">
      <c r="B9" s="150" t="s">
        <v>301</v>
      </c>
      <c r="C9" s="132" t="str">
        <f>IF(ISBLANK(B9),"",VLOOKUP(B9,'Stakeholder List'!$A:$B,2,FALSE))</f>
        <v>FOR</v>
      </c>
      <c r="D9" s="151" t="s">
        <v>363</v>
      </c>
      <c r="E9" s="151"/>
      <c r="F9" s="152"/>
      <c r="G9" s="148"/>
      <c r="H9" s="151"/>
      <c r="I9" s="151"/>
      <c r="J9" s="151"/>
      <c r="K9" s="153"/>
      <c r="L9" s="141"/>
      <c r="M9" s="141"/>
      <c r="N9" s="141"/>
      <c r="O9" s="141"/>
      <c r="P9" s="141"/>
      <c r="Q9" s="141"/>
      <c r="R9" s="141"/>
      <c r="S9" s="141"/>
      <c r="T9" s="141"/>
      <c r="U9" s="141"/>
      <c r="V9" s="141"/>
      <c r="W9" s="141"/>
      <c r="X9" s="141"/>
      <c r="Y9" s="141"/>
      <c r="Z9" s="141"/>
      <c r="AA9" s="141"/>
    </row>
    <row r="10" spans="2:27" ht="15" x14ac:dyDescent="0.2">
      <c r="B10" s="150" t="s">
        <v>299</v>
      </c>
      <c r="C10" s="132" t="str">
        <f>IF(ISBLANK(B10),"",VLOOKUP(B10,'Stakeholder List'!$A:$B,2,FALSE))</f>
        <v>EUI</v>
      </c>
      <c r="D10" s="151" t="s">
        <v>363</v>
      </c>
      <c r="E10" s="151"/>
      <c r="F10" s="152"/>
      <c r="G10" s="148"/>
      <c r="H10" s="151"/>
      <c r="I10" s="151"/>
      <c r="J10" s="151"/>
      <c r="K10" s="153"/>
      <c r="L10" s="141"/>
      <c r="M10" s="141"/>
      <c r="N10" s="141"/>
      <c r="O10" s="141"/>
      <c r="P10" s="141"/>
      <c r="Q10" s="141"/>
      <c r="R10" s="141"/>
      <c r="S10" s="141"/>
      <c r="T10" s="141"/>
      <c r="U10" s="141"/>
      <c r="V10" s="141"/>
      <c r="W10" s="141"/>
      <c r="X10" s="141"/>
      <c r="Y10" s="141"/>
      <c r="Z10" s="141"/>
      <c r="AA10" s="141"/>
    </row>
    <row r="11" spans="2:27" ht="15" x14ac:dyDescent="0.2">
      <c r="B11" s="150" t="s">
        <v>305</v>
      </c>
      <c r="C11" s="132" t="str">
        <f>IF(ISBLANK(B11),"",VLOOKUP(B11,'Stakeholder List'!$A:$B,2,FALSE))</f>
        <v>HUM</v>
      </c>
      <c r="D11" s="151" t="s">
        <v>363</v>
      </c>
      <c r="E11" s="151"/>
      <c r="F11" s="152"/>
      <c r="G11" s="152"/>
      <c r="H11" s="151"/>
      <c r="I11" s="151"/>
      <c r="J11" s="151"/>
      <c r="K11" s="153"/>
      <c r="L11" s="141"/>
      <c r="M11" s="141"/>
      <c r="N11" s="141"/>
      <c r="O11" s="141"/>
      <c r="P11" s="141"/>
      <c r="Q11" s="141"/>
      <c r="R11" s="141"/>
      <c r="S11" s="141"/>
      <c r="T11" s="141"/>
      <c r="U11" s="141"/>
      <c r="V11" s="141"/>
      <c r="W11" s="141"/>
      <c r="X11" s="141"/>
      <c r="Y11" s="141"/>
      <c r="Z11" s="141"/>
      <c r="AA11" s="141"/>
    </row>
    <row r="12" spans="2:27" ht="15" x14ac:dyDescent="0.2">
      <c r="B12" s="150" t="s">
        <v>324</v>
      </c>
      <c r="C12" s="132" t="str">
        <f>IF(ISBLANK(B12),"",VLOOKUP(B12,'Stakeholder List'!$A:$B,2,FALSE))</f>
        <v>RED</v>
      </c>
      <c r="D12" s="151" t="s">
        <v>363</v>
      </c>
      <c r="E12" s="151"/>
      <c r="F12" s="152"/>
      <c r="G12" s="148"/>
      <c r="H12" s="151"/>
      <c r="I12" s="151"/>
      <c r="J12" s="151"/>
      <c r="K12" s="153"/>
      <c r="L12" s="141"/>
      <c r="M12" s="141"/>
      <c r="N12" s="141"/>
      <c r="O12" s="141"/>
      <c r="P12" s="141"/>
      <c r="Q12" s="141"/>
      <c r="R12" s="141"/>
      <c r="S12" s="141"/>
      <c r="T12" s="141"/>
      <c r="U12" s="141"/>
      <c r="V12" s="141"/>
      <c r="W12" s="141"/>
      <c r="X12" s="141"/>
      <c r="Y12" s="141"/>
      <c r="Z12" s="141"/>
      <c r="AA12" s="141"/>
    </row>
    <row r="13" spans="2:27" ht="15" x14ac:dyDescent="0.2">
      <c r="B13" s="150" t="s">
        <v>14</v>
      </c>
      <c r="C13" s="132" t="str">
        <f>IF(ISBLANK(B13),"",VLOOKUP(B13,'Stakeholder List'!$A:$B,2,FALSE))</f>
        <v>INR</v>
      </c>
      <c r="D13" s="151" t="s">
        <v>363</v>
      </c>
      <c r="E13" s="151"/>
      <c r="F13" s="152"/>
      <c r="G13" s="152"/>
      <c r="H13" s="151"/>
      <c r="I13" s="151"/>
      <c r="J13" s="151"/>
      <c r="K13" s="153"/>
      <c r="L13" s="141"/>
      <c r="M13" s="141"/>
      <c r="N13" s="141"/>
      <c r="O13" s="141"/>
      <c r="P13" s="141"/>
      <c r="Q13" s="141"/>
      <c r="R13" s="141"/>
      <c r="S13" s="141"/>
      <c r="T13" s="141"/>
      <c r="U13" s="141"/>
      <c r="V13" s="141"/>
      <c r="W13" s="141"/>
      <c r="X13" s="141"/>
      <c r="Y13" s="141"/>
      <c r="Z13" s="141"/>
      <c r="AA13" s="141"/>
    </row>
    <row r="14" spans="2:27" ht="15" x14ac:dyDescent="0.2">
      <c r="B14" s="150" t="s">
        <v>310</v>
      </c>
      <c r="C14" s="132" t="str">
        <f>IF(ISBLANK(B14),"",VLOOKUP(B14,'Stakeholder List'!$A:$B,2,FALSE))</f>
        <v>LEG</v>
      </c>
      <c r="D14" s="151" t="s">
        <v>363</v>
      </c>
      <c r="E14" s="151"/>
      <c r="F14" s="152"/>
      <c r="G14" s="152"/>
      <c r="H14" s="151"/>
      <c r="I14" s="151"/>
      <c r="J14" s="151"/>
      <c r="K14" s="153"/>
      <c r="L14" s="141"/>
      <c r="M14" s="141"/>
      <c r="N14" s="141"/>
      <c r="O14" s="141"/>
      <c r="P14" s="141"/>
      <c r="Q14" s="141"/>
      <c r="R14" s="141"/>
      <c r="S14" s="141"/>
      <c r="T14" s="141"/>
      <c r="U14" s="141"/>
      <c r="V14" s="141"/>
      <c r="W14" s="141"/>
      <c r="X14" s="141"/>
      <c r="Y14" s="141"/>
      <c r="Z14" s="141"/>
      <c r="AA14" s="141"/>
    </row>
    <row r="15" spans="2:27" ht="15" x14ac:dyDescent="0.2">
      <c r="B15" s="150" t="s">
        <v>19</v>
      </c>
      <c r="C15" s="132" t="str">
        <f>IF(ISBLANK(B15),"",VLOOKUP(B15,'Stakeholder List'!$A:$B,2,FALSE))</f>
        <v>RMT</v>
      </c>
      <c r="D15" s="151" t="s">
        <v>363</v>
      </c>
      <c r="E15" s="151"/>
      <c r="F15" s="152"/>
      <c r="G15" s="152"/>
      <c r="H15" s="151"/>
      <c r="I15" s="151"/>
      <c r="J15" s="151"/>
      <c r="K15" s="153"/>
      <c r="L15" s="141"/>
      <c r="M15" s="141"/>
      <c r="N15" s="141"/>
      <c r="O15" s="141"/>
      <c r="P15" s="141"/>
      <c r="Q15" s="141"/>
      <c r="R15" s="141"/>
      <c r="S15" s="141"/>
      <c r="T15" s="141"/>
      <c r="U15" s="141"/>
      <c r="V15" s="141"/>
      <c r="W15" s="141"/>
      <c r="X15" s="141"/>
      <c r="Y15" s="141"/>
      <c r="Z15" s="141"/>
      <c r="AA15" s="141"/>
    </row>
    <row r="16" spans="2:27" ht="15" x14ac:dyDescent="0.2">
      <c r="B16" s="150" t="s">
        <v>15</v>
      </c>
      <c r="C16" s="132" t="str">
        <f>IF(ISBLANK(B16),"",VLOOKUP(B16,'Stakeholder List'!$A:$B,2,FALSE))</f>
        <v>VMT</v>
      </c>
      <c r="D16" s="151" t="s">
        <v>363</v>
      </c>
      <c r="E16" s="151"/>
      <c r="F16" s="152"/>
      <c r="G16" s="152"/>
      <c r="H16" s="151"/>
      <c r="I16" s="151"/>
      <c r="J16" s="151"/>
      <c r="K16" s="153"/>
      <c r="L16" s="141"/>
      <c r="M16" s="141"/>
      <c r="N16" s="141"/>
      <c r="O16" s="141"/>
      <c r="P16" s="141"/>
      <c r="Q16" s="141"/>
      <c r="R16" s="141"/>
      <c r="S16" s="141"/>
      <c r="T16" s="141"/>
      <c r="U16" s="141"/>
      <c r="V16" s="141"/>
      <c r="W16" s="141"/>
      <c r="X16" s="141"/>
      <c r="Y16" s="141"/>
      <c r="Z16" s="141"/>
      <c r="AA16" s="141"/>
    </row>
    <row r="17" spans="2:27" ht="15" x14ac:dyDescent="0.2">
      <c r="B17" s="150" t="s">
        <v>295</v>
      </c>
      <c r="C17" s="132" t="str">
        <f>IF(ISBLANK(B17),"",VLOOKUP(B17,'Stakeholder List'!$A:$B,2,FALSE))</f>
        <v>BLU</v>
      </c>
      <c r="D17" s="151" t="s">
        <v>363</v>
      </c>
      <c r="E17" s="151"/>
      <c r="F17" s="152"/>
      <c r="G17" s="152"/>
      <c r="H17" s="151"/>
      <c r="I17" s="151"/>
      <c r="J17" s="151"/>
      <c r="K17" s="153"/>
      <c r="L17" s="141"/>
      <c r="M17" s="141"/>
      <c r="N17" s="141"/>
      <c r="O17" s="141"/>
      <c r="P17" s="141"/>
      <c r="Q17" s="141"/>
      <c r="R17" s="141"/>
      <c r="S17" s="141"/>
      <c r="T17" s="141"/>
      <c r="U17" s="141"/>
      <c r="V17" s="141"/>
      <c r="W17" s="141"/>
      <c r="X17" s="141"/>
      <c r="Y17" s="141"/>
      <c r="Z17" s="141"/>
      <c r="AA17" s="141"/>
    </row>
    <row r="18" spans="2:27" ht="15" x14ac:dyDescent="0.2">
      <c r="B18" s="150" t="s">
        <v>308</v>
      </c>
      <c r="C18" s="132" t="str">
        <f>IF(ISBLANK(B18),"",VLOOKUP(B18,'Stakeholder List'!$A:$B,2,FALSE))</f>
        <v>INS</v>
      </c>
      <c r="D18" s="151" t="s">
        <v>363</v>
      </c>
      <c r="E18" s="151"/>
      <c r="F18" s="152"/>
      <c r="G18" s="152"/>
      <c r="H18" s="151"/>
      <c r="I18" s="151"/>
      <c r="J18" s="151"/>
      <c r="K18" s="153"/>
      <c r="L18" s="141"/>
      <c r="M18" s="141"/>
      <c r="N18" s="141"/>
      <c r="O18" s="141"/>
      <c r="P18" s="141"/>
      <c r="Q18" s="141"/>
      <c r="R18" s="141"/>
      <c r="S18" s="141"/>
      <c r="T18" s="141"/>
      <c r="U18" s="141"/>
      <c r="V18" s="141"/>
      <c r="W18" s="141"/>
      <c r="X18" s="141"/>
      <c r="Y18" s="141"/>
      <c r="Z18" s="141"/>
      <c r="AA18" s="141"/>
    </row>
    <row r="19" spans="2:27" ht="15" x14ac:dyDescent="0.2">
      <c r="B19" s="150" t="s">
        <v>320</v>
      </c>
      <c r="C19" s="132" t="str">
        <f>IF(ISBLANK(B19),"",VLOOKUP(B19,'Stakeholder List'!$A:$B,2,FALSE))</f>
        <v>PRT</v>
      </c>
      <c r="D19" s="151" t="s">
        <v>363</v>
      </c>
      <c r="E19" s="151"/>
      <c r="F19" s="152"/>
      <c r="G19" s="152"/>
      <c r="H19" s="151"/>
      <c r="I19" s="151"/>
      <c r="J19" s="151"/>
      <c r="K19" s="153"/>
      <c r="L19" s="141"/>
      <c r="M19" s="141"/>
      <c r="N19" s="141"/>
      <c r="O19" s="141"/>
      <c r="P19" s="141"/>
      <c r="Q19" s="141"/>
      <c r="R19" s="141"/>
      <c r="S19" s="141"/>
      <c r="T19" s="141"/>
      <c r="U19" s="141"/>
      <c r="V19" s="141"/>
      <c r="W19" s="141"/>
      <c r="X19" s="141"/>
      <c r="Y19" s="141"/>
      <c r="Z19" s="141"/>
      <c r="AA19" s="141"/>
    </row>
    <row r="20" spans="2:27" ht="15" x14ac:dyDescent="0.2">
      <c r="B20" s="150" t="s">
        <v>318</v>
      </c>
      <c r="C20" s="132" t="str">
        <f>IF(ISBLANK(B20),"",VLOOKUP(B20,'Stakeholder List'!$A:$B,2,FALSE))</f>
        <v>PRD</v>
      </c>
      <c r="D20" s="151" t="s">
        <v>363</v>
      </c>
      <c r="E20" s="151"/>
      <c r="F20" s="152"/>
      <c r="G20" s="152"/>
      <c r="H20" s="151"/>
      <c r="I20" s="151"/>
      <c r="J20" s="151"/>
      <c r="K20" s="153"/>
      <c r="L20" s="141"/>
      <c r="M20" s="141"/>
      <c r="N20" s="141"/>
      <c r="O20" s="141"/>
      <c r="P20" s="141"/>
      <c r="Q20" s="141"/>
      <c r="R20" s="141"/>
      <c r="S20" s="141"/>
      <c r="T20" s="141"/>
      <c r="U20" s="141"/>
      <c r="V20" s="141"/>
      <c r="W20" s="141"/>
      <c r="X20" s="141"/>
      <c r="Y20" s="141"/>
      <c r="Z20" s="141"/>
      <c r="AA20" s="141"/>
    </row>
    <row r="21" spans="2:27" ht="15" x14ac:dyDescent="0.2">
      <c r="B21" s="150" t="s">
        <v>17</v>
      </c>
      <c r="C21" s="132" t="str">
        <f>IF(ISBLANK(B21),"",VLOOKUP(B21,'Stakeholder List'!$A:$B,2,FALSE))</f>
        <v>FRD</v>
      </c>
      <c r="D21" s="151" t="s">
        <v>362</v>
      </c>
      <c r="E21" s="151"/>
      <c r="F21" s="152"/>
      <c r="G21" s="152"/>
      <c r="H21" s="151"/>
      <c r="I21" s="151"/>
      <c r="J21" s="151"/>
      <c r="K21" s="153"/>
      <c r="L21" s="141"/>
      <c r="M21" s="141"/>
      <c r="N21" s="141"/>
      <c r="O21" s="141"/>
      <c r="P21" s="141"/>
      <c r="Q21" s="141"/>
      <c r="R21" s="141"/>
      <c r="S21" s="141"/>
      <c r="T21" s="141"/>
      <c r="U21" s="141"/>
      <c r="V21" s="141"/>
      <c r="W21" s="141"/>
      <c r="X21" s="141"/>
      <c r="Y21" s="141"/>
      <c r="Z21" s="141"/>
      <c r="AA21" s="141"/>
    </row>
    <row r="22" spans="2:27" ht="15" x14ac:dyDescent="0.2">
      <c r="B22" s="150"/>
      <c r="C22" s="132" t="str">
        <f>IF(ISBLANK(B22),"",VLOOKUP(B22,'Stakeholder List'!$A:$B,2,FALSE))</f>
        <v/>
      </c>
      <c r="D22" s="154"/>
      <c r="E22" s="151"/>
      <c r="F22" s="152"/>
      <c r="G22" s="152"/>
      <c r="H22" s="151"/>
      <c r="I22" s="151"/>
      <c r="J22" s="151"/>
      <c r="K22" s="153"/>
      <c r="L22" s="141"/>
      <c r="M22" s="141"/>
      <c r="N22" s="141"/>
      <c r="O22" s="141"/>
      <c r="P22" s="141"/>
      <c r="Q22" s="141"/>
      <c r="R22" s="141"/>
      <c r="S22" s="141"/>
      <c r="T22" s="141"/>
      <c r="U22" s="141"/>
      <c r="V22" s="141"/>
      <c r="W22" s="141"/>
      <c r="X22" s="141"/>
      <c r="Y22" s="141"/>
      <c r="Z22" s="141"/>
      <c r="AA22" s="141"/>
    </row>
    <row r="23" spans="2:27" ht="15" x14ac:dyDescent="0.2">
      <c r="B23" s="150"/>
      <c r="C23" s="132" t="str">
        <f>IF(ISBLANK(B23),"",VLOOKUP(B23,'Stakeholder List'!$A:$B,2,FALSE))</f>
        <v/>
      </c>
      <c r="D23" s="151"/>
      <c r="E23" s="151"/>
      <c r="F23" s="152"/>
      <c r="G23" s="152"/>
      <c r="H23" s="151"/>
      <c r="I23" s="151"/>
      <c r="J23" s="151"/>
      <c r="K23" s="153"/>
      <c r="L23" s="141"/>
      <c r="M23" s="141"/>
      <c r="N23" s="141"/>
      <c r="O23" s="141"/>
      <c r="P23" s="141"/>
      <c r="Q23" s="141"/>
      <c r="R23" s="141"/>
      <c r="S23" s="141"/>
      <c r="T23" s="141"/>
      <c r="U23" s="141"/>
      <c r="V23" s="141"/>
      <c r="W23" s="141"/>
      <c r="X23" s="141"/>
      <c r="Y23" s="141"/>
      <c r="Z23" s="141"/>
      <c r="AA23" s="141"/>
    </row>
    <row r="24" spans="2:27" ht="15" x14ac:dyDescent="0.2">
      <c r="B24" s="150"/>
      <c r="C24" s="132" t="str">
        <f>IF(ISBLANK(B24),"",VLOOKUP(B24,'Stakeholder List'!$A:$B,2,FALSE))</f>
        <v/>
      </c>
      <c r="D24" s="151"/>
      <c r="E24" s="151"/>
      <c r="F24" s="152"/>
      <c r="G24" s="152"/>
      <c r="H24" s="151"/>
      <c r="I24" s="151"/>
      <c r="J24" s="151"/>
      <c r="K24" s="153"/>
      <c r="L24" s="141"/>
      <c r="M24" s="141"/>
      <c r="N24" s="141"/>
      <c r="O24" s="141"/>
      <c r="P24" s="141"/>
      <c r="Q24" s="141"/>
      <c r="R24" s="141"/>
      <c r="S24" s="141"/>
      <c r="T24" s="141"/>
      <c r="U24" s="141"/>
      <c r="V24" s="141"/>
      <c r="W24" s="141"/>
      <c r="X24" s="141"/>
      <c r="Y24" s="141"/>
      <c r="Z24" s="141"/>
      <c r="AA24" s="141"/>
    </row>
    <row r="25" spans="2:27" ht="15" x14ac:dyDescent="0.2">
      <c r="B25" s="150"/>
      <c r="C25" s="132" t="str">
        <f>IF(ISBLANK(B25),"",VLOOKUP(B25,'Stakeholder List'!$A:$B,2,FALSE))</f>
        <v/>
      </c>
      <c r="D25" s="151"/>
      <c r="E25" s="151"/>
      <c r="F25" s="152"/>
      <c r="G25" s="152"/>
      <c r="H25" s="151"/>
      <c r="I25" s="151"/>
      <c r="J25" s="151"/>
      <c r="K25" s="153"/>
      <c r="L25" s="141"/>
      <c r="M25" s="141"/>
      <c r="N25" s="141"/>
      <c r="O25" s="141"/>
      <c r="P25" s="141"/>
      <c r="Q25" s="141"/>
      <c r="R25" s="141"/>
      <c r="S25" s="141"/>
      <c r="T25" s="141"/>
      <c r="U25" s="141"/>
      <c r="V25" s="141"/>
      <c r="W25" s="141"/>
      <c r="X25" s="141"/>
      <c r="Y25" s="141"/>
      <c r="Z25" s="141"/>
      <c r="AA25" s="141"/>
    </row>
    <row r="26" spans="2:27" ht="15" x14ac:dyDescent="0.2">
      <c r="B26" s="150"/>
      <c r="C26" s="132" t="str">
        <f>IF(ISBLANK(B26),"",VLOOKUP(B26,'Stakeholder List'!$A:$B,2,FALSE))</f>
        <v/>
      </c>
      <c r="D26" s="151"/>
      <c r="E26" s="151"/>
      <c r="F26" s="152"/>
      <c r="G26" s="152"/>
      <c r="H26" s="151"/>
      <c r="I26" s="151"/>
      <c r="J26" s="151"/>
      <c r="K26" s="153"/>
      <c r="L26" s="141"/>
      <c r="M26" s="141"/>
      <c r="N26" s="141"/>
      <c r="O26" s="141"/>
      <c r="P26" s="141"/>
      <c r="Q26" s="141"/>
      <c r="R26" s="141"/>
      <c r="S26" s="141"/>
      <c r="T26" s="141"/>
      <c r="U26" s="141"/>
      <c r="V26" s="141"/>
      <c r="W26" s="141"/>
      <c r="X26" s="141"/>
      <c r="Y26" s="141"/>
      <c r="Z26" s="141"/>
      <c r="AA26" s="141"/>
    </row>
    <row r="27" spans="2:27" ht="15" x14ac:dyDescent="0.2">
      <c r="B27" s="150"/>
      <c r="C27" s="132" t="str">
        <f>IF(ISBLANK(B27),"",VLOOKUP(B27,'Stakeholder List'!$A:$B,2,FALSE))</f>
        <v/>
      </c>
      <c r="D27" s="151"/>
      <c r="E27" s="151"/>
      <c r="F27" s="152"/>
      <c r="G27" s="152"/>
      <c r="H27" s="151"/>
      <c r="I27" s="151"/>
      <c r="J27" s="151"/>
      <c r="K27" s="153"/>
      <c r="L27" s="141"/>
      <c r="M27" s="141"/>
      <c r="N27" s="141"/>
      <c r="O27" s="141"/>
      <c r="P27" s="141"/>
      <c r="Q27" s="141"/>
      <c r="R27" s="141"/>
      <c r="S27" s="141"/>
      <c r="T27" s="141"/>
      <c r="U27" s="141"/>
      <c r="V27" s="141"/>
      <c r="W27" s="141"/>
      <c r="X27" s="141"/>
      <c r="Y27" s="141"/>
      <c r="Z27" s="141"/>
      <c r="AA27" s="141"/>
    </row>
    <row r="28" spans="2:27" ht="15" x14ac:dyDescent="0.2">
      <c r="B28" s="150"/>
      <c r="C28" s="132" t="str">
        <f>IF(ISBLANK(B28),"",VLOOKUP(B28,'Stakeholder List'!$A:$B,2,FALSE))</f>
        <v/>
      </c>
      <c r="D28" s="151"/>
      <c r="E28" s="151"/>
      <c r="F28" s="152"/>
      <c r="G28" s="152"/>
      <c r="H28" s="151"/>
      <c r="I28" s="151"/>
      <c r="J28" s="151"/>
      <c r="K28" s="153"/>
      <c r="L28" s="141"/>
      <c r="M28" s="141"/>
      <c r="N28" s="141"/>
      <c r="O28" s="141"/>
      <c r="P28" s="141"/>
      <c r="Q28" s="141"/>
      <c r="R28" s="141"/>
      <c r="S28" s="141"/>
      <c r="T28" s="141"/>
      <c r="U28" s="141"/>
      <c r="V28" s="141"/>
      <c r="W28" s="141"/>
      <c r="X28" s="141"/>
      <c r="Y28" s="141"/>
      <c r="Z28" s="141"/>
      <c r="AA28" s="141"/>
    </row>
    <row r="29" spans="2:27" ht="15" x14ac:dyDescent="0.2">
      <c r="B29" s="150"/>
      <c r="C29" s="132" t="str">
        <f>IF(ISBLANK(B29),"",VLOOKUP(B29,'Stakeholder List'!$A:$B,2,FALSE))</f>
        <v/>
      </c>
      <c r="D29" s="151"/>
      <c r="E29" s="151"/>
      <c r="F29" s="152"/>
      <c r="G29" s="152"/>
      <c r="H29" s="151"/>
      <c r="I29" s="151"/>
      <c r="J29" s="151"/>
      <c r="K29" s="153"/>
      <c r="L29" s="141"/>
      <c r="M29" s="141"/>
      <c r="N29" s="141"/>
      <c r="O29" s="141"/>
      <c r="P29" s="141"/>
      <c r="Q29" s="141"/>
      <c r="R29" s="141"/>
      <c r="S29" s="141"/>
      <c r="T29" s="141"/>
      <c r="U29" s="141"/>
      <c r="V29" s="141"/>
      <c r="W29" s="141"/>
      <c r="X29" s="141"/>
      <c r="Y29" s="141"/>
      <c r="Z29" s="141"/>
      <c r="AA29" s="141"/>
    </row>
    <row r="30" spans="2:27" ht="15" x14ac:dyDescent="0.2">
      <c r="B30" s="150"/>
      <c r="C30" s="132" t="str">
        <f>IF(ISBLANK(B30),"",VLOOKUP(B30,'Stakeholder List'!$A:$B,2,FALSE))</f>
        <v/>
      </c>
      <c r="D30" s="151"/>
      <c r="E30" s="151"/>
      <c r="F30" s="152"/>
      <c r="G30" s="152"/>
      <c r="H30" s="151"/>
      <c r="I30" s="151"/>
      <c r="J30" s="151"/>
      <c r="K30" s="153"/>
      <c r="L30" s="141"/>
      <c r="M30" s="141"/>
      <c r="N30" s="141"/>
      <c r="O30" s="141"/>
      <c r="P30" s="141"/>
      <c r="Q30" s="141"/>
      <c r="R30" s="141"/>
      <c r="S30" s="141"/>
      <c r="T30" s="141"/>
      <c r="U30" s="141"/>
      <c r="V30" s="141"/>
      <c r="W30" s="141"/>
      <c r="X30" s="141"/>
      <c r="Y30" s="141"/>
      <c r="Z30" s="141"/>
      <c r="AA30" s="141"/>
    </row>
    <row r="31" spans="2:27" ht="15" x14ac:dyDescent="0.2">
      <c r="B31" s="150"/>
      <c r="C31" s="132" t="str">
        <f>IF(ISBLANK(B31),"",VLOOKUP(B31,'Stakeholder List'!$A:$B,2,FALSE))</f>
        <v/>
      </c>
      <c r="D31" s="151"/>
      <c r="E31" s="151"/>
      <c r="F31" s="152"/>
      <c r="G31" s="152"/>
      <c r="H31" s="151"/>
      <c r="I31" s="151"/>
      <c r="J31" s="151"/>
      <c r="K31" s="153"/>
      <c r="L31" s="141"/>
      <c r="M31" s="141"/>
      <c r="N31" s="141"/>
      <c r="O31" s="141"/>
      <c r="P31" s="141"/>
      <c r="Q31" s="141"/>
      <c r="R31" s="141"/>
      <c r="S31" s="141"/>
      <c r="T31" s="141"/>
      <c r="U31" s="141"/>
      <c r="V31" s="141"/>
      <c r="W31" s="141"/>
      <c r="X31" s="141"/>
      <c r="Y31" s="141"/>
      <c r="Z31" s="141"/>
      <c r="AA31" s="141"/>
    </row>
    <row r="32" spans="2:27" ht="15" x14ac:dyDescent="0.2">
      <c r="B32" s="150"/>
      <c r="C32" s="132" t="str">
        <f>IF(ISBLANK(B32),"",VLOOKUP(B32,'Stakeholder List'!$A:$B,2,FALSE))</f>
        <v/>
      </c>
      <c r="D32" s="151"/>
      <c r="E32" s="151"/>
      <c r="F32" s="152"/>
      <c r="G32" s="152"/>
      <c r="H32" s="151"/>
      <c r="I32" s="151"/>
      <c r="J32" s="151"/>
      <c r="K32" s="153"/>
      <c r="L32" s="141"/>
      <c r="M32" s="141"/>
      <c r="N32" s="141"/>
      <c r="O32" s="141"/>
      <c r="P32" s="141"/>
      <c r="Q32" s="141"/>
      <c r="R32" s="141"/>
      <c r="S32" s="141"/>
      <c r="T32" s="141"/>
      <c r="U32" s="141"/>
      <c r="V32" s="141"/>
      <c r="W32" s="141"/>
      <c r="X32" s="141"/>
      <c r="Y32" s="141"/>
      <c r="Z32" s="141"/>
      <c r="AA32" s="141"/>
    </row>
    <row r="33" spans="2:27" ht="15" x14ac:dyDescent="0.2">
      <c r="B33" s="150"/>
      <c r="C33" s="132" t="str">
        <f>IF(ISBLANK(B33),"",VLOOKUP(B33,'Stakeholder List'!$A:$B,2,FALSE))</f>
        <v/>
      </c>
      <c r="D33" s="151"/>
      <c r="E33" s="151"/>
      <c r="F33" s="152"/>
      <c r="G33" s="152"/>
      <c r="H33" s="151"/>
      <c r="I33" s="151"/>
      <c r="J33" s="151"/>
      <c r="K33" s="153"/>
      <c r="L33" s="141"/>
      <c r="M33" s="141"/>
      <c r="N33" s="141"/>
      <c r="O33" s="141"/>
      <c r="P33" s="141"/>
      <c r="Q33" s="141"/>
      <c r="R33" s="141"/>
      <c r="S33" s="141"/>
      <c r="T33" s="141"/>
      <c r="U33" s="141"/>
      <c r="V33" s="141"/>
      <c r="W33" s="141"/>
      <c r="X33" s="141"/>
      <c r="Y33" s="141"/>
      <c r="Z33" s="141"/>
      <c r="AA33" s="141"/>
    </row>
    <row r="34" spans="2:27" ht="15" x14ac:dyDescent="0.2">
      <c r="B34" s="150"/>
      <c r="C34" s="132" t="str">
        <f>IF(ISBLANK(B34),"",VLOOKUP(B34,'Stakeholder List'!$A:$B,2,FALSE))</f>
        <v/>
      </c>
      <c r="D34" s="151"/>
      <c r="E34" s="151"/>
      <c r="F34" s="152"/>
      <c r="G34" s="152"/>
      <c r="H34" s="151"/>
      <c r="I34" s="151"/>
      <c r="J34" s="151"/>
      <c r="K34" s="153"/>
      <c r="L34" s="141"/>
      <c r="M34" s="141"/>
      <c r="N34" s="141"/>
      <c r="O34" s="141"/>
      <c r="P34" s="141"/>
      <c r="Q34" s="141"/>
      <c r="R34" s="141"/>
      <c r="S34" s="141"/>
      <c r="T34" s="141"/>
      <c r="U34" s="141"/>
      <c r="V34" s="141"/>
      <c r="W34" s="141"/>
      <c r="X34" s="141"/>
      <c r="Y34" s="141"/>
      <c r="Z34" s="141"/>
      <c r="AA34" s="141"/>
    </row>
    <row r="35" spans="2:27" ht="15" x14ac:dyDescent="0.2">
      <c r="B35" s="150"/>
      <c r="C35" s="132" t="str">
        <f>IF(ISBLANK(B35),"",VLOOKUP(B35,'Stakeholder List'!$A:$B,2,FALSE))</f>
        <v/>
      </c>
      <c r="D35" s="151"/>
      <c r="E35" s="151"/>
      <c r="F35" s="152"/>
      <c r="G35" s="152"/>
      <c r="H35" s="151"/>
      <c r="I35" s="151"/>
      <c r="J35" s="151"/>
      <c r="K35" s="153"/>
      <c r="L35" s="141"/>
      <c r="M35" s="141"/>
      <c r="N35" s="141"/>
      <c r="O35" s="141"/>
      <c r="P35" s="141"/>
      <c r="Q35" s="141"/>
      <c r="R35" s="141"/>
      <c r="S35" s="141"/>
      <c r="T35" s="141"/>
      <c r="U35" s="141"/>
      <c r="V35" s="141"/>
      <c r="W35" s="141"/>
      <c r="X35" s="141"/>
      <c r="Y35" s="141"/>
      <c r="Z35" s="141"/>
      <c r="AA35" s="141"/>
    </row>
    <row r="36" spans="2:27" ht="15" x14ac:dyDescent="0.2">
      <c r="B36" s="150"/>
      <c r="C36" s="132" t="str">
        <f>IF(ISBLANK(B36),"",VLOOKUP(B36,'Stakeholder List'!$A:$B,2,FALSE))</f>
        <v/>
      </c>
      <c r="D36" s="151"/>
      <c r="E36" s="151"/>
      <c r="F36" s="152"/>
      <c r="G36" s="152"/>
      <c r="H36" s="151"/>
      <c r="I36" s="151"/>
      <c r="J36" s="151"/>
      <c r="K36" s="153"/>
      <c r="L36" s="141"/>
      <c r="M36" s="141"/>
      <c r="N36" s="141"/>
      <c r="O36" s="141"/>
      <c r="P36" s="141"/>
      <c r="Q36" s="141"/>
      <c r="R36" s="141"/>
      <c r="S36" s="141"/>
      <c r="T36" s="141"/>
      <c r="U36" s="141"/>
      <c r="V36" s="141"/>
      <c r="W36" s="141"/>
      <c r="X36" s="141"/>
      <c r="Y36" s="141"/>
      <c r="Z36" s="141"/>
      <c r="AA36" s="141"/>
    </row>
    <row r="37" spans="2:27" ht="15" x14ac:dyDescent="0.2">
      <c r="B37" s="150"/>
      <c r="C37" s="132" t="str">
        <f>IF(ISBLANK(B37),"",VLOOKUP(B37,'Stakeholder List'!$A:$B,2,FALSE))</f>
        <v/>
      </c>
      <c r="D37" s="151"/>
      <c r="E37" s="151"/>
      <c r="F37" s="152"/>
      <c r="G37" s="152"/>
      <c r="H37" s="151"/>
      <c r="I37" s="151"/>
      <c r="J37" s="151"/>
      <c r="K37" s="153"/>
      <c r="L37" s="141"/>
      <c r="M37" s="141"/>
      <c r="N37" s="141"/>
      <c r="O37" s="141"/>
      <c r="P37" s="141"/>
      <c r="Q37" s="141"/>
      <c r="R37" s="141"/>
      <c r="S37" s="141"/>
      <c r="T37" s="141"/>
      <c r="U37" s="141"/>
      <c r="V37" s="141"/>
      <c r="W37" s="141"/>
      <c r="X37" s="141"/>
      <c r="Y37" s="141"/>
      <c r="Z37" s="141"/>
      <c r="AA37" s="141"/>
    </row>
    <row r="38" spans="2:27" ht="15" x14ac:dyDescent="0.2">
      <c r="B38" s="150"/>
      <c r="C38" s="132" t="str">
        <f>IF(ISBLANK(B38),"",VLOOKUP(B38,'Stakeholder List'!$A:$B,2,FALSE))</f>
        <v/>
      </c>
      <c r="D38" s="151"/>
      <c r="E38" s="151"/>
      <c r="F38" s="152"/>
      <c r="G38" s="152"/>
      <c r="H38" s="151"/>
      <c r="I38" s="151"/>
      <c r="J38" s="151"/>
      <c r="K38" s="153"/>
      <c r="L38" s="141"/>
      <c r="M38" s="141"/>
      <c r="N38" s="141"/>
      <c r="O38" s="141"/>
      <c r="P38" s="141"/>
      <c r="Q38" s="141"/>
      <c r="R38" s="141"/>
      <c r="S38" s="141"/>
      <c r="T38" s="141"/>
      <c r="U38" s="141"/>
      <c r="V38" s="141"/>
      <c r="W38" s="141"/>
      <c r="X38" s="141"/>
      <c r="Y38" s="141"/>
      <c r="Z38" s="141"/>
      <c r="AA38" s="141"/>
    </row>
    <row r="39" spans="2:27" ht="15" x14ac:dyDescent="0.2">
      <c r="B39" s="150"/>
      <c r="C39" s="132" t="str">
        <f>IF(ISBLANK(B39),"",VLOOKUP(B39,'Stakeholder List'!$A:$B,2,FALSE))</f>
        <v/>
      </c>
      <c r="D39" s="151"/>
      <c r="E39" s="151"/>
      <c r="F39" s="152"/>
      <c r="G39" s="152"/>
      <c r="H39" s="151"/>
      <c r="I39" s="151"/>
      <c r="J39" s="151"/>
      <c r="K39" s="153"/>
      <c r="L39" s="141"/>
      <c r="M39" s="141"/>
      <c r="N39" s="141"/>
      <c r="O39" s="141"/>
      <c r="P39" s="141"/>
      <c r="Q39" s="141"/>
      <c r="R39" s="141"/>
      <c r="S39" s="141"/>
      <c r="T39" s="141"/>
      <c r="U39" s="141"/>
      <c r="V39" s="141"/>
      <c r="W39" s="141"/>
      <c r="X39" s="141"/>
      <c r="Y39" s="141"/>
      <c r="Z39" s="141"/>
      <c r="AA39" s="141"/>
    </row>
    <row r="40" spans="2:27" ht="15" x14ac:dyDescent="0.2">
      <c r="B40" s="150"/>
      <c r="C40" s="132" t="str">
        <f>IF(ISBLANK(B40),"",VLOOKUP(B40,'Stakeholder List'!$A:$B,2,FALSE))</f>
        <v/>
      </c>
      <c r="D40" s="151"/>
      <c r="E40" s="151"/>
      <c r="F40" s="152"/>
      <c r="G40" s="152"/>
      <c r="H40" s="151"/>
      <c r="I40" s="151"/>
      <c r="J40" s="151"/>
      <c r="K40" s="153"/>
      <c r="L40" s="141"/>
      <c r="M40" s="141"/>
      <c r="N40" s="141"/>
      <c r="O40" s="141"/>
      <c r="P40" s="141"/>
      <c r="Q40" s="141"/>
      <c r="R40" s="141"/>
      <c r="S40" s="141"/>
      <c r="T40" s="141"/>
      <c r="U40" s="141"/>
      <c r="V40" s="141"/>
      <c r="W40" s="141"/>
      <c r="X40" s="141"/>
      <c r="Y40" s="141"/>
      <c r="Z40" s="141"/>
      <c r="AA40" s="141"/>
    </row>
    <row r="41" spans="2:27" ht="15" x14ac:dyDescent="0.2">
      <c r="B41" s="150"/>
      <c r="C41" s="132" t="str">
        <f>IF(ISBLANK(B41),"",VLOOKUP(B41,'Stakeholder List'!$A:$B,2,FALSE))</f>
        <v/>
      </c>
      <c r="D41" s="151"/>
      <c r="E41" s="151"/>
      <c r="F41" s="152"/>
      <c r="G41" s="152"/>
      <c r="H41" s="151"/>
      <c r="I41" s="151"/>
      <c r="J41" s="151"/>
      <c r="K41" s="153"/>
      <c r="L41" s="141"/>
      <c r="M41" s="141"/>
      <c r="N41" s="141"/>
      <c r="O41" s="141"/>
      <c r="P41" s="141"/>
      <c r="Q41" s="141"/>
      <c r="R41" s="141"/>
      <c r="S41" s="141"/>
      <c r="T41" s="141"/>
      <c r="U41" s="141"/>
      <c r="V41" s="141"/>
      <c r="W41" s="141"/>
      <c r="X41" s="141"/>
      <c r="Y41" s="141"/>
      <c r="Z41" s="141"/>
      <c r="AA41" s="141"/>
    </row>
    <row r="42" spans="2:27" ht="15" x14ac:dyDescent="0.2">
      <c r="B42" s="150"/>
      <c r="C42" s="132" t="str">
        <f>IF(ISBLANK(B42),"",VLOOKUP(B42,'Stakeholder List'!$A:$B,2,FALSE))</f>
        <v/>
      </c>
      <c r="D42" s="151"/>
      <c r="E42" s="151"/>
      <c r="F42" s="152"/>
      <c r="G42" s="152"/>
      <c r="H42" s="151"/>
      <c r="I42" s="151"/>
      <c r="J42" s="151"/>
      <c r="K42" s="153"/>
      <c r="L42" s="141"/>
      <c r="M42" s="141"/>
      <c r="N42" s="141"/>
      <c r="O42" s="141"/>
      <c r="P42" s="141"/>
      <c r="Q42" s="141"/>
      <c r="R42" s="141"/>
      <c r="S42" s="141"/>
      <c r="T42" s="141"/>
      <c r="U42" s="141"/>
      <c r="V42" s="141"/>
      <c r="W42" s="141"/>
      <c r="X42" s="141"/>
      <c r="Y42" s="141"/>
      <c r="Z42" s="141"/>
      <c r="AA42" s="141"/>
    </row>
    <row r="43" spans="2:27" ht="15" x14ac:dyDescent="0.2">
      <c r="B43" s="155"/>
      <c r="C43" s="132" t="str">
        <f>IF(ISBLANK(B43),"",VLOOKUP(B43,'Stakeholder List'!$A:$B,2,FALSE))</f>
        <v/>
      </c>
      <c r="D43" s="156"/>
      <c r="E43" s="156"/>
      <c r="F43" s="157"/>
      <c r="G43" s="157"/>
      <c r="H43" s="156"/>
      <c r="I43" s="156"/>
      <c r="J43" s="156"/>
      <c r="K43" s="158"/>
      <c r="L43" s="141"/>
      <c r="M43" s="141"/>
      <c r="N43" s="141"/>
      <c r="O43" s="141"/>
      <c r="P43" s="141"/>
      <c r="Q43" s="141"/>
      <c r="R43" s="141"/>
      <c r="S43" s="141"/>
      <c r="T43" s="141"/>
      <c r="U43" s="141"/>
      <c r="V43" s="141"/>
      <c r="W43" s="141"/>
      <c r="X43" s="141"/>
      <c r="Y43" s="141"/>
      <c r="Z43" s="141"/>
      <c r="AA43" s="141"/>
    </row>
    <row r="44" spans="2:27" ht="15" x14ac:dyDescent="0.2">
      <c r="B44" s="150"/>
      <c r="C44" s="132" t="str">
        <f>IF(ISBLANK(B44),"",VLOOKUP(B44,'Stakeholder List'!$A:$B,2,FALSE))</f>
        <v/>
      </c>
      <c r="D44" s="154"/>
      <c r="E44" s="154"/>
      <c r="F44" s="159"/>
      <c r="G44" s="159"/>
      <c r="H44" s="154"/>
      <c r="I44" s="154"/>
      <c r="J44" s="154"/>
      <c r="K44" s="158"/>
      <c r="L44" s="136"/>
      <c r="M44" s="136"/>
      <c r="N44" s="136"/>
      <c r="O44" s="136"/>
      <c r="P44" s="136"/>
      <c r="Q44" s="136"/>
      <c r="R44" s="136"/>
      <c r="S44" s="136"/>
      <c r="T44" s="136"/>
      <c r="U44" s="136"/>
      <c r="V44" s="136"/>
      <c r="W44" s="136"/>
      <c r="X44" s="136"/>
      <c r="Y44" s="136"/>
      <c r="Z44" s="136"/>
      <c r="AA44" s="136"/>
    </row>
    <row r="45" spans="2:27" ht="15" x14ac:dyDescent="0.2">
      <c r="B45" s="150"/>
      <c r="C45" s="132" t="str">
        <f>IF(ISBLANK(B45),"",VLOOKUP(B45,'Stakeholder List'!$A:$B,2,FALSE))</f>
        <v/>
      </c>
      <c r="D45" s="154"/>
      <c r="E45" s="154"/>
      <c r="F45" s="159"/>
      <c r="G45" s="159"/>
      <c r="H45" s="154"/>
      <c r="I45" s="154"/>
      <c r="J45" s="154"/>
      <c r="K45" s="158"/>
      <c r="L45" s="136"/>
      <c r="M45" s="136"/>
      <c r="N45" s="136"/>
      <c r="O45" s="136"/>
      <c r="P45" s="136"/>
      <c r="Q45" s="136"/>
      <c r="R45" s="136"/>
      <c r="S45" s="136"/>
      <c r="T45" s="136"/>
      <c r="U45" s="136"/>
      <c r="V45" s="136"/>
      <c r="W45" s="136"/>
      <c r="X45" s="136"/>
      <c r="Y45" s="136"/>
      <c r="Z45" s="136"/>
      <c r="AA45" s="136"/>
    </row>
    <row r="46" spans="2:27" ht="15" x14ac:dyDescent="0.2">
      <c r="B46" s="150"/>
      <c r="C46" s="132" t="str">
        <f>IF(ISBLANK(B46),"",VLOOKUP(B46,'Stakeholder List'!$A:$B,2,FALSE))</f>
        <v/>
      </c>
      <c r="D46" s="154"/>
      <c r="E46" s="154"/>
      <c r="F46" s="159"/>
      <c r="G46" s="159"/>
      <c r="H46" s="154"/>
      <c r="I46" s="154"/>
      <c r="J46" s="154"/>
      <c r="K46" s="158"/>
      <c r="L46" s="136"/>
      <c r="M46" s="136"/>
      <c r="N46" s="136"/>
      <c r="O46" s="136"/>
      <c r="P46" s="136"/>
      <c r="Q46" s="136"/>
      <c r="R46" s="136"/>
      <c r="S46" s="136"/>
      <c r="T46" s="136"/>
      <c r="U46" s="136"/>
      <c r="V46" s="136"/>
      <c r="W46" s="136"/>
      <c r="X46" s="136"/>
      <c r="Y46" s="136"/>
      <c r="Z46" s="136"/>
      <c r="AA46" s="136"/>
    </row>
    <row r="47" spans="2:27" ht="15" x14ac:dyDescent="0.2">
      <c r="B47" s="150"/>
      <c r="C47" s="132" t="str">
        <f>IF(ISBLANK(B47),"",VLOOKUP(B47,'Stakeholder List'!$A:$B,2,FALSE))</f>
        <v/>
      </c>
      <c r="D47" s="154"/>
      <c r="E47" s="154"/>
      <c r="F47" s="159"/>
      <c r="G47" s="159"/>
      <c r="H47" s="154"/>
      <c r="I47" s="154"/>
      <c r="J47" s="154"/>
      <c r="K47" s="158"/>
      <c r="L47" s="136"/>
      <c r="M47" s="136"/>
      <c r="N47" s="136"/>
      <c r="O47" s="136"/>
      <c r="P47" s="136"/>
      <c r="Q47" s="136"/>
      <c r="R47" s="136"/>
      <c r="S47" s="136"/>
      <c r="T47" s="136"/>
      <c r="U47" s="136"/>
      <c r="V47" s="136"/>
      <c r="W47" s="136"/>
      <c r="X47" s="136"/>
      <c r="Y47" s="136"/>
      <c r="Z47" s="136"/>
      <c r="AA47" s="136"/>
    </row>
    <row r="48" spans="2:27" ht="15" x14ac:dyDescent="0.2">
      <c r="B48" s="150"/>
      <c r="C48" s="132" t="str">
        <f>IF(ISBLANK(B48),"",VLOOKUP(B48,'Stakeholder List'!$A:$B,2,FALSE))</f>
        <v/>
      </c>
      <c r="D48" s="154"/>
      <c r="E48" s="154"/>
      <c r="F48" s="159"/>
      <c r="G48" s="159"/>
      <c r="H48" s="154"/>
      <c r="I48" s="154"/>
      <c r="J48" s="154"/>
      <c r="K48" s="158"/>
      <c r="L48" s="136"/>
      <c r="M48" s="136"/>
      <c r="N48" s="136"/>
      <c r="O48" s="136"/>
      <c r="P48" s="136"/>
      <c r="Q48" s="136"/>
      <c r="R48" s="136"/>
      <c r="S48" s="136"/>
      <c r="T48" s="136"/>
      <c r="U48" s="136"/>
      <c r="V48" s="136"/>
      <c r="W48" s="136"/>
      <c r="X48" s="136"/>
      <c r="Y48" s="136"/>
      <c r="Z48" s="136"/>
      <c r="AA48" s="136"/>
    </row>
    <row r="49" spans="2:27" ht="15" x14ac:dyDescent="0.2">
      <c r="B49" s="150"/>
      <c r="C49" s="132" t="str">
        <f>IF(ISBLANK(B49),"",VLOOKUP(B49,'Stakeholder List'!$A:$B,2,FALSE))</f>
        <v/>
      </c>
      <c r="D49" s="154"/>
      <c r="E49" s="154"/>
      <c r="F49" s="159"/>
      <c r="G49" s="159"/>
      <c r="H49" s="154"/>
      <c r="I49" s="154"/>
      <c r="J49" s="154"/>
      <c r="K49" s="158"/>
      <c r="L49" s="136"/>
      <c r="M49" s="136"/>
      <c r="N49" s="136"/>
      <c r="O49" s="136"/>
      <c r="P49" s="136"/>
      <c r="Q49" s="136"/>
      <c r="R49" s="136"/>
      <c r="S49" s="136"/>
      <c r="T49" s="136"/>
      <c r="U49" s="136"/>
      <c r="V49" s="136"/>
      <c r="W49" s="136"/>
      <c r="X49" s="136"/>
      <c r="Y49" s="136"/>
      <c r="Z49" s="136"/>
      <c r="AA49" s="136"/>
    </row>
    <row r="50" spans="2:27" ht="15" x14ac:dyDescent="0.2">
      <c r="B50" s="150"/>
      <c r="C50" s="132" t="str">
        <f>IF(ISBLANK(B50),"",VLOOKUP(B50,'Stakeholder List'!$A:$B,2,FALSE))</f>
        <v/>
      </c>
      <c r="D50" s="154"/>
      <c r="E50" s="154"/>
      <c r="F50" s="159"/>
      <c r="G50" s="159"/>
      <c r="H50" s="154"/>
      <c r="I50" s="154"/>
      <c r="J50" s="154"/>
      <c r="K50" s="158"/>
      <c r="L50" s="136"/>
      <c r="M50" s="136"/>
      <c r="N50" s="136"/>
      <c r="O50" s="136"/>
      <c r="P50" s="136"/>
      <c r="Q50" s="136"/>
      <c r="R50" s="136"/>
      <c r="S50" s="136"/>
      <c r="T50" s="136"/>
      <c r="U50" s="136"/>
      <c r="V50" s="136"/>
      <c r="W50" s="136"/>
      <c r="X50" s="136"/>
      <c r="Y50" s="136"/>
      <c r="Z50" s="136"/>
      <c r="AA50" s="136"/>
    </row>
    <row r="51" spans="2:27" ht="15" x14ac:dyDescent="0.2">
      <c r="B51" s="150"/>
      <c r="C51" s="132" t="str">
        <f>IF(ISBLANK(B51),"",VLOOKUP(B51,'Stakeholder List'!$A:$B,2,FALSE))</f>
        <v/>
      </c>
      <c r="D51" s="154"/>
      <c r="E51" s="154"/>
      <c r="F51" s="159"/>
      <c r="G51" s="159"/>
      <c r="H51" s="154"/>
      <c r="I51" s="154"/>
      <c r="J51" s="154"/>
      <c r="K51" s="158"/>
      <c r="L51" s="136"/>
      <c r="M51" s="136"/>
      <c r="N51" s="136"/>
      <c r="O51" s="136"/>
      <c r="P51" s="136"/>
      <c r="Q51" s="136"/>
      <c r="R51" s="136"/>
      <c r="S51" s="136"/>
      <c r="T51" s="136"/>
      <c r="U51" s="136"/>
      <c r="V51" s="136"/>
      <c r="W51" s="136"/>
      <c r="X51" s="136"/>
      <c r="Y51" s="136"/>
      <c r="Z51" s="136"/>
      <c r="AA51" s="136"/>
    </row>
    <row r="52" spans="2:27" ht="15" x14ac:dyDescent="0.2">
      <c r="B52" s="150"/>
      <c r="C52" s="132" t="str">
        <f>IF(ISBLANK(B52),"",VLOOKUP(B52,'Stakeholder List'!$A:$B,2,FALSE))</f>
        <v/>
      </c>
      <c r="D52" s="154"/>
      <c r="E52" s="154"/>
      <c r="F52" s="159"/>
      <c r="G52" s="159"/>
      <c r="H52" s="154"/>
      <c r="I52" s="154"/>
      <c r="J52" s="154"/>
      <c r="K52" s="158"/>
      <c r="L52" s="136"/>
      <c r="M52" s="136"/>
      <c r="N52" s="136"/>
      <c r="O52" s="136"/>
      <c r="P52" s="136"/>
      <c r="Q52" s="136"/>
      <c r="R52" s="136"/>
      <c r="S52" s="136"/>
      <c r="T52" s="136"/>
      <c r="U52" s="136"/>
      <c r="V52" s="136"/>
      <c r="W52" s="136"/>
      <c r="X52" s="136"/>
      <c r="Y52" s="136"/>
      <c r="Z52" s="136"/>
      <c r="AA52" s="136"/>
    </row>
    <row r="53" spans="2:27" ht="15" x14ac:dyDescent="0.2">
      <c r="B53" s="150"/>
      <c r="C53" s="132" t="str">
        <f>IF(ISBLANK(B53),"",VLOOKUP(B53,'Stakeholder List'!$A:$B,2,FALSE))</f>
        <v/>
      </c>
      <c r="D53" s="154"/>
      <c r="E53" s="154"/>
      <c r="F53" s="159"/>
      <c r="G53" s="159"/>
      <c r="H53" s="154"/>
      <c r="I53" s="154"/>
      <c r="J53" s="154"/>
      <c r="K53" s="158"/>
      <c r="L53" s="136"/>
      <c r="M53" s="136"/>
      <c r="N53" s="136"/>
      <c r="O53" s="136"/>
      <c r="P53" s="136"/>
      <c r="Q53" s="136"/>
      <c r="R53" s="136"/>
      <c r="S53" s="136"/>
      <c r="T53" s="136"/>
      <c r="U53" s="136"/>
      <c r="V53" s="136"/>
      <c r="W53" s="136"/>
      <c r="X53" s="136"/>
      <c r="Y53" s="136"/>
      <c r="Z53" s="136"/>
      <c r="AA53" s="136"/>
    </row>
    <row r="54" spans="2:27" ht="15" x14ac:dyDescent="0.2">
      <c r="B54" s="150"/>
      <c r="C54" s="132" t="str">
        <f>IF(ISBLANK(B54),"",VLOOKUP(B54,'Stakeholder List'!$A:$B,2,FALSE))</f>
        <v/>
      </c>
      <c r="D54" s="154"/>
      <c r="E54" s="154"/>
      <c r="F54" s="159"/>
      <c r="G54" s="159"/>
      <c r="H54" s="154"/>
      <c r="I54" s="154"/>
      <c r="J54" s="154"/>
      <c r="K54" s="158"/>
      <c r="L54" s="136"/>
      <c r="M54" s="136"/>
      <c r="N54" s="136"/>
      <c r="O54" s="136"/>
      <c r="P54" s="136"/>
      <c r="Q54" s="136"/>
      <c r="R54" s="136"/>
      <c r="S54" s="136"/>
      <c r="T54" s="136"/>
      <c r="U54" s="136"/>
      <c r="V54" s="136"/>
      <c r="W54" s="136"/>
      <c r="X54" s="136"/>
      <c r="Y54" s="136"/>
      <c r="Z54" s="136"/>
      <c r="AA54" s="136"/>
    </row>
    <row r="55" spans="2:27" ht="15" x14ac:dyDescent="0.2">
      <c r="B55" s="150"/>
      <c r="C55" s="132" t="str">
        <f>IF(ISBLANK(B55),"",VLOOKUP(B55,'Stakeholder List'!$A:$B,2,FALSE))</f>
        <v/>
      </c>
      <c r="D55" s="154"/>
      <c r="E55" s="154"/>
      <c r="F55" s="159"/>
      <c r="G55" s="159"/>
      <c r="H55" s="154"/>
      <c r="I55" s="154"/>
      <c r="J55" s="154"/>
      <c r="K55" s="158"/>
      <c r="L55" s="136"/>
      <c r="M55" s="136"/>
      <c r="N55" s="136"/>
      <c r="O55" s="136"/>
      <c r="P55" s="136"/>
      <c r="Q55" s="136"/>
      <c r="R55" s="136"/>
      <c r="S55" s="136"/>
      <c r="T55" s="136"/>
      <c r="U55" s="136"/>
      <c r="V55" s="136"/>
      <c r="W55" s="136"/>
      <c r="X55" s="136"/>
      <c r="Y55" s="136"/>
      <c r="Z55" s="136"/>
      <c r="AA55" s="136"/>
    </row>
    <row r="56" spans="2:27" ht="15" x14ac:dyDescent="0.2">
      <c r="B56" s="150"/>
      <c r="C56" s="132" t="str">
        <f>IF(ISBLANK(B56),"",VLOOKUP(B56,'Stakeholder List'!$A:$B,2,FALSE))</f>
        <v/>
      </c>
      <c r="D56" s="154"/>
      <c r="E56" s="154"/>
      <c r="F56" s="159"/>
      <c r="G56" s="159"/>
      <c r="H56" s="154"/>
      <c r="I56" s="154"/>
      <c r="J56" s="154"/>
      <c r="K56" s="158"/>
      <c r="L56" s="136"/>
      <c r="M56" s="136"/>
      <c r="N56" s="136"/>
      <c r="O56" s="136"/>
      <c r="P56" s="136"/>
      <c r="Q56" s="136"/>
      <c r="R56" s="136"/>
      <c r="S56" s="136"/>
      <c r="T56" s="136"/>
      <c r="U56" s="136"/>
      <c r="V56" s="136"/>
      <c r="W56" s="136"/>
      <c r="X56" s="136"/>
      <c r="Y56" s="136"/>
      <c r="Z56" s="136"/>
      <c r="AA56" s="136"/>
    </row>
    <row r="57" spans="2:27" ht="15" x14ac:dyDescent="0.2">
      <c r="B57" s="150"/>
      <c r="C57" s="132" t="str">
        <f>IF(ISBLANK(B57),"",VLOOKUP(B57,'Stakeholder List'!$A:$B,2,FALSE))</f>
        <v/>
      </c>
      <c r="D57" s="154"/>
      <c r="E57" s="154"/>
      <c r="F57" s="159"/>
      <c r="G57" s="159"/>
      <c r="H57" s="154"/>
      <c r="I57" s="154"/>
      <c r="J57" s="154"/>
      <c r="K57" s="158"/>
      <c r="L57" s="136"/>
      <c r="M57" s="136"/>
      <c r="N57" s="136"/>
      <c r="O57" s="136"/>
      <c r="P57" s="136"/>
      <c r="Q57" s="136"/>
      <c r="R57" s="136"/>
      <c r="S57" s="136"/>
      <c r="T57" s="136"/>
      <c r="U57" s="136"/>
      <c r="V57" s="136"/>
      <c r="W57" s="136"/>
      <c r="X57" s="136"/>
      <c r="Y57" s="136"/>
      <c r="Z57" s="136"/>
      <c r="AA57" s="136"/>
    </row>
    <row r="58" spans="2:27" ht="15" x14ac:dyDescent="0.2">
      <c r="B58" s="150"/>
      <c r="C58" s="132" t="str">
        <f>IF(ISBLANK(B58),"",VLOOKUP(B58,'Stakeholder List'!$A:$B,2,FALSE))</f>
        <v/>
      </c>
      <c r="D58" s="154"/>
      <c r="E58" s="154"/>
      <c r="F58" s="159"/>
      <c r="G58" s="159"/>
      <c r="H58" s="154"/>
      <c r="I58" s="154"/>
      <c r="J58" s="154"/>
      <c r="K58" s="158"/>
      <c r="L58" s="136"/>
      <c r="M58" s="136"/>
      <c r="N58" s="136"/>
      <c r="O58" s="136"/>
      <c r="P58" s="136"/>
      <c r="Q58" s="136"/>
      <c r="R58" s="136"/>
      <c r="S58" s="136"/>
      <c r="T58" s="136"/>
      <c r="U58" s="136"/>
      <c r="V58" s="136"/>
      <c r="W58" s="136"/>
      <c r="X58" s="136"/>
      <c r="Y58" s="136"/>
      <c r="Z58" s="136"/>
      <c r="AA58" s="136"/>
    </row>
    <row r="59" spans="2:27" ht="15" x14ac:dyDescent="0.2">
      <c r="B59" s="150"/>
      <c r="C59" s="132" t="str">
        <f>IF(ISBLANK(B59),"",VLOOKUP(B59,'Stakeholder List'!$A:$B,2,FALSE))</f>
        <v/>
      </c>
      <c r="D59" s="154"/>
      <c r="E59" s="154"/>
      <c r="F59" s="159"/>
      <c r="G59" s="159"/>
      <c r="H59" s="154"/>
      <c r="I59" s="154"/>
      <c r="J59" s="154"/>
      <c r="K59" s="158"/>
      <c r="L59" s="136"/>
      <c r="M59" s="136"/>
      <c r="N59" s="136"/>
      <c r="O59" s="136"/>
      <c r="P59" s="136"/>
      <c r="Q59" s="136"/>
      <c r="R59" s="136"/>
      <c r="S59" s="136"/>
      <c r="T59" s="136"/>
      <c r="U59" s="136"/>
      <c r="V59" s="136"/>
      <c r="W59" s="136"/>
      <c r="X59" s="136"/>
      <c r="Y59" s="136"/>
      <c r="Z59" s="136"/>
      <c r="AA59" s="136"/>
    </row>
    <row r="60" spans="2:27" ht="15" x14ac:dyDescent="0.2">
      <c r="B60" s="150"/>
      <c r="C60" s="132" t="str">
        <f>IF(ISBLANK(B60),"",VLOOKUP(B60,'Stakeholder List'!$A:$B,2,FALSE))</f>
        <v/>
      </c>
      <c r="D60" s="154"/>
      <c r="E60" s="154"/>
      <c r="F60" s="159"/>
      <c r="G60" s="159"/>
      <c r="H60" s="154"/>
      <c r="I60" s="154"/>
      <c r="J60" s="154"/>
      <c r="K60" s="158"/>
      <c r="L60" s="136"/>
      <c r="M60" s="136"/>
      <c r="N60" s="136"/>
      <c r="O60" s="136"/>
      <c r="P60" s="136"/>
      <c r="Q60" s="136"/>
      <c r="R60" s="136"/>
      <c r="S60" s="136"/>
      <c r="T60" s="136"/>
      <c r="U60" s="136"/>
      <c r="V60" s="136"/>
      <c r="W60" s="136"/>
      <c r="X60" s="136"/>
      <c r="Y60" s="136"/>
      <c r="Z60" s="136"/>
      <c r="AA60" s="136"/>
    </row>
    <row r="61" spans="2:27" ht="15" x14ac:dyDescent="0.2">
      <c r="B61" s="150"/>
      <c r="C61" s="132" t="str">
        <f>IF(ISBLANK(B61),"",VLOOKUP(B61,'Stakeholder List'!$A:$B,2,FALSE))</f>
        <v/>
      </c>
      <c r="D61" s="154"/>
      <c r="E61" s="154"/>
      <c r="F61" s="159"/>
      <c r="G61" s="159"/>
      <c r="H61" s="154"/>
      <c r="I61" s="154"/>
      <c r="J61" s="154"/>
      <c r="K61" s="158"/>
      <c r="L61" s="136"/>
      <c r="M61" s="136"/>
      <c r="N61" s="136"/>
      <c r="O61" s="136"/>
      <c r="P61" s="136"/>
      <c r="Q61" s="136"/>
      <c r="R61" s="136"/>
      <c r="S61" s="136"/>
      <c r="T61" s="136"/>
      <c r="U61" s="136"/>
      <c r="V61" s="136"/>
      <c r="W61" s="136"/>
      <c r="X61" s="136"/>
      <c r="Y61" s="136"/>
      <c r="Z61" s="136"/>
      <c r="AA61" s="136"/>
    </row>
    <row r="62" spans="2:27" ht="15" x14ac:dyDescent="0.2">
      <c r="B62" s="150"/>
      <c r="C62" s="132" t="str">
        <f>IF(ISBLANK(B62),"",VLOOKUP(B62,'Stakeholder List'!$A:$B,2,FALSE))</f>
        <v/>
      </c>
      <c r="D62" s="154"/>
      <c r="E62" s="154"/>
      <c r="F62" s="159"/>
      <c r="G62" s="159"/>
      <c r="H62" s="154"/>
      <c r="I62" s="154"/>
      <c r="J62" s="154"/>
      <c r="K62" s="158"/>
      <c r="L62" s="136"/>
      <c r="M62" s="136"/>
      <c r="N62" s="136"/>
      <c r="O62" s="136"/>
      <c r="P62" s="136"/>
      <c r="Q62" s="136"/>
      <c r="R62" s="136"/>
      <c r="S62" s="136"/>
      <c r="T62" s="136"/>
      <c r="U62" s="136"/>
      <c r="V62" s="136"/>
      <c r="W62" s="136"/>
      <c r="X62" s="136"/>
      <c r="Y62" s="136"/>
      <c r="Z62" s="136"/>
      <c r="AA62" s="136"/>
    </row>
    <row r="63" spans="2:27" ht="15" x14ac:dyDescent="0.2">
      <c r="B63" s="150"/>
      <c r="C63" s="132" t="str">
        <f>IF(ISBLANK(B63),"",VLOOKUP(B63,'Stakeholder List'!$A:$B,2,FALSE))</f>
        <v/>
      </c>
      <c r="D63" s="154"/>
      <c r="E63" s="154"/>
      <c r="F63" s="159"/>
      <c r="G63" s="159"/>
      <c r="H63" s="154"/>
      <c r="I63" s="154"/>
      <c r="J63" s="154"/>
      <c r="K63" s="158"/>
      <c r="L63" s="136"/>
      <c r="M63" s="136"/>
      <c r="N63" s="136"/>
      <c r="O63" s="136"/>
      <c r="P63" s="136"/>
      <c r="Q63" s="136"/>
      <c r="R63" s="136"/>
      <c r="S63" s="136"/>
      <c r="T63" s="136"/>
      <c r="U63" s="136"/>
      <c r="V63" s="136"/>
      <c r="W63" s="136"/>
      <c r="X63" s="136"/>
      <c r="Y63" s="136"/>
      <c r="Z63" s="136"/>
      <c r="AA63" s="136"/>
    </row>
    <row r="64" spans="2:27" ht="15" x14ac:dyDescent="0.2">
      <c r="B64" s="150"/>
      <c r="C64" s="132" t="str">
        <f>IF(ISBLANK(B64),"",VLOOKUP(B64,'Stakeholder List'!$A:$B,2,FALSE))</f>
        <v/>
      </c>
      <c r="D64" s="154"/>
      <c r="E64" s="154"/>
      <c r="F64" s="159"/>
      <c r="G64" s="159"/>
      <c r="H64" s="154"/>
      <c r="I64" s="154"/>
      <c r="J64" s="154"/>
      <c r="K64" s="158"/>
      <c r="L64" s="136"/>
      <c r="M64" s="136"/>
      <c r="N64" s="136"/>
      <c r="O64" s="136"/>
      <c r="P64" s="136"/>
      <c r="Q64" s="136"/>
      <c r="R64" s="136"/>
      <c r="S64" s="136"/>
      <c r="T64" s="136"/>
      <c r="U64" s="136"/>
      <c r="V64" s="136"/>
      <c r="W64" s="136"/>
      <c r="X64" s="136"/>
      <c r="Y64" s="136"/>
      <c r="Z64" s="136"/>
      <c r="AA64" s="136"/>
    </row>
    <row r="65" spans="2:27" ht="15" x14ac:dyDescent="0.2">
      <c r="B65" s="150"/>
      <c r="C65" s="132" t="str">
        <f>IF(ISBLANK(B65),"",VLOOKUP(B65,'Stakeholder List'!$A:$B,2,FALSE))</f>
        <v/>
      </c>
      <c r="D65" s="154"/>
      <c r="E65" s="154"/>
      <c r="F65" s="159"/>
      <c r="G65" s="159"/>
      <c r="H65" s="154"/>
      <c r="I65" s="154"/>
      <c r="J65" s="154"/>
      <c r="K65" s="158"/>
      <c r="L65" s="136"/>
      <c r="M65" s="136"/>
      <c r="N65" s="136"/>
      <c r="O65" s="136"/>
      <c r="P65" s="136"/>
      <c r="Q65" s="136"/>
      <c r="R65" s="136"/>
      <c r="S65" s="136"/>
      <c r="T65" s="136"/>
      <c r="U65" s="136"/>
      <c r="V65" s="136"/>
      <c r="W65" s="136"/>
      <c r="X65" s="136"/>
      <c r="Y65" s="136"/>
      <c r="Z65" s="136"/>
      <c r="AA65" s="136"/>
    </row>
    <row r="66" spans="2:27" ht="15" x14ac:dyDescent="0.2">
      <c r="B66" s="150"/>
      <c r="C66" s="132" t="str">
        <f>IF(ISBLANK(B66),"",VLOOKUP(B66,'Stakeholder List'!$A:$B,2,FALSE))</f>
        <v/>
      </c>
      <c r="D66" s="154"/>
      <c r="E66" s="154"/>
      <c r="F66" s="159"/>
      <c r="G66" s="159"/>
      <c r="H66" s="154"/>
      <c r="I66" s="154"/>
      <c r="J66" s="154"/>
      <c r="K66" s="158"/>
      <c r="L66" s="136"/>
      <c r="M66" s="136"/>
      <c r="N66" s="136"/>
      <c r="O66" s="136"/>
      <c r="P66" s="136"/>
      <c r="Q66" s="136"/>
      <c r="R66" s="136"/>
      <c r="S66" s="136"/>
      <c r="T66" s="136"/>
      <c r="U66" s="136"/>
      <c r="V66" s="136"/>
      <c r="W66" s="136"/>
      <c r="X66" s="136"/>
      <c r="Y66" s="136"/>
      <c r="Z66" s="136"/>
      <c r="AA66" s="136"/>
    </row>
    <row r="67" spans="2:27" ht="15" x14ac:dyDescent="0.2">
      <c r="B67" s="150"/>
      <c r="C67" s="132" t="str">
        <f>IF(ISBLANK(B67),"",VLOOKUP(B67,'Stakeholder List'!$A:$B,2,FALSE))</f>
        <v/>
      </c>
      <c r="D67" s="154"/>
      <c r="E67" s="154"/>
      <c r="F67" s="159"/>
      <c r="G67" s="159"/>
      <c r="H67" s="154"/>
      <c r="I67" s="154"/>
      <c r="J67" s="154"/>
      <c r="K67" s="158"/>
      <c r="L67" s="136"/>
      <c r="M67" s="136"/>
      <c r="N67" s="136"/>
      <c r="O67" s="136"/>
      <c r="P67" s="136"/>
      <c r="Q67" s="136"/>
      <c r="R67" s="136"/>
      <c r="S67" s="136"/>
      <c r="T67" s="136"/>
      <c r="U67" s="136"/>
      <c r="V67" s="136"/>
      <c r="W67" s="136"/>
      <c r="X67" s="136"/>
      <c r="Y67" s="136"/>
      <c r="Z67" s="136"/>
      <c r="AA67" s="136"/>
    </row>
    <row r="68" spans="2:27" ht="15" x14ac:dyDescent="0.2">
      <c r="B68" s="150"/>
      <c r="C68" s="132" t="str">
        <f>IF(ISBLANK(B68),"",VLOOKUP(B68,'Stakeholder List'!$A:$B,2,FALSE))</f>
        <v/>
      </c>
      <c r="D68" s="154"/>
      <c r="E68" s="154"/>
      <c r="F68" s="159"/>
      <c r="G68" s="159"/>
      <c r="H68" s="154"/>
      <c r="I68" s="154"/>
      <c r="J68" s="154"/>
      <c r="K68" s="158"/>
      <c r="L68" s="136"/>
      <c r="M68" s="136"/>
      <c r="N68" s="136"/>
      <c r="O68" s="136"/>
      <c r="P68" s="136"/>
      <c r="Q68" s="136"/>
      <c r="R68" s="136"/>
      <c r="S68" s="136"/>
      <c r="T68" s="136"/>
      <c r="U68" s="136"/>
      <c r="V68" s="136"/>
      <c r="W68" s="136"/>
      <c r="X68" s="136"/>
      <c r="Y68" s="136"/>
      <c r="Z68" s="136"/>
      <c r="AA68" s="136"/>
    </row>
    <row r="69" spans="2:27" ht="15" x14ac:dyDescent="0.2">
      <c r="B69" s="150"/>
      <c r="C69" s="132" t="str">
        <f>IF(ISBLANK(B69),"",VLOOKUP(B69,'Stakeholder List'!$A:$B,2,FALSE))</f>
        <v/>
      </c>
      <c r="D69" s="154"/>
      <c r="E69" s="154"/>
      <c r="F69" s="159"/>
      <c r="G69" s="159"/>
      <c r="H69" s="154"/>
      <c r="I69" s="154"/>
      <c r="J69" s="154"/>
      <c r="K69" s="158"/>
      <c r="L69" s="136"/>
      <c r="M69" s="136"/>
      <c r="N69" s="136"/>
      <c r="O69" s="136"/>
      <c r="P69" s="136"/>
      <c r="Q69" s="136"/>
      <c r="R69" s="136"/>
      <c r="S69" s="136"/>
      <c r="T69" s="136"/>
      <c r="U69" s="136"/>
      <c r="V69" s="136"/>
      <c r="W69" s="136"/>
      <c r="X69" s="136"/>
      <c r="Y69" s="136"/>
      <c r="Z69" s="136"/>
      <c r="AA69" s="136"/>
    </row>
    <row r="70" spans="2:27" ht="15" x14ac:dyDescent="0.2">
      <c r="B70" s="150"/>
      <c r="C70" s="132" t="str">
        <f>IF(ISBLANK(B70),"",VLOOKUP(B70,'Stakeholder List'!$A:$B,2,FALSE))</f>
        <v/>
      </c>
      <c r="D70" s="154"/>
      <c r="E70" s="154"/>
      <c r="F70" s="159"/>
      <c r="G70" s="159"/>
      <c r="H70" s="154"/>
      <c r="I70" s="154"/>
      <c r="J70" s="154"/>
      <c r="K70" s="158"/>
      <c r="L70" s="136"/>
      <c r="M70" s="136"/>
      <c r="N70" s="136"/>
      <c r="O70" s="136"/>
      <c r="P70" s="136"/>
      <c r="Q70" s="136"/>
      <c r="R70" s="136"/>
      <c r="S70" s="136"/>
      <c r="T70" s="136"/>
      <c r="U70" s="136"/>
      <c r="V70" s="136"/>
      <c r="W70" s="136"/>
      <c r="X70" s="136"/>
      <c r="Y70" s="136"/>
      <c r="Z70" s="136"/>
      <c r="AA70" s="136"/>
    </row>
    <row r="71" spans="2:27" ht="15" x14ac:dyDescent="0.2">
      <c r="B71" s="150"/>
      <c r="C71" s="132" t="str">
        <f>IF(ISBLANK(B71),"",VLOOKUP(B71,'Stakeholder List'!$A:$B,2,FALSE))</f>
        <v/>
      </c>
      <c r="D71" s="154"/>
      <c r="E71" s="154"/>
      <c r="F71" s="159"/>
      <c r="G71" s="159"/>
      <c r="H71" s="154"/>
      <c r="I71" s="154"/>
      <c r="J71" s="154"/>
      <c r="K71" s="158"/>
      <c r="L71" s="136"/>
      <c r="M71" s="136"/>
      <c r="N71" s="136"/>
      <c r="O71" s="136"/>
      <c r="P71" s="136"/>
      <c r="Q71" s="136"/>
      <c r="R71" s="136"/>
      <c r="S71" s="136"/>
      <c r="T71" s="136"/>
      <c r="U71" s="136"/>
      <c r="V71" s="136"/>
      <c r="W71" s="136"/>
      <c r="X71" s="136"/>
      <c r="Y71" s="136"/>
      <c r="Z71" s="136"/>
      <c r="AA71" s="136"/>
    </row>
    <row r="72" spans="2:27" ht="15" x14ac:dyDescent="0.2">
      <c r="B72" s="150"/>
      <c r="C72" s="132" t="str">
        <f>IF(ISBLANK(B72),"",VLOOKUP(B72,'Stakeholder List'!$A:$B,2,FALSE))</f>
        <v/>
      </c>
      <c r="D72" s="154"/>
      <c r="E72" s="154"/>
      <c r="F72" s="159"/>
      <c r="G72" s="159"/>
      <c r="H72" s="154"/>
      <c r="I72" s="154"/>
      <c r="J72" s="154"/>
      <c r="K72" s="158"/>
      <c r="L72" s="136"/>
      <c r="M72" s="136"/>
      <c r="N72" s="136"/>
      <c r="O72" s="136"/>
      <c r="P72" s="136"/>
      <c r="Q72" s="136"/>
      <c r="R72" s="136"/>
      <c r="S72" s="136"/>
      <c r="T72" s="136"/>
      <c r="U72" s="136"/>
      <c r="V72" s="136"/>
      <c r="W72" s="136"/>
      <c r="X72" s="136"/>
      <c r="Y72" s="136"/>
      <c r="Z72" s="136"/>
      <c r="AA72" s="136"/>
    </row>
    <row r="73" spans="2:27" ht="15" x14ac:dyDescent="0.2">
      <c r="B73" s="150"/>
      <c r="C73" s="132" t="str">
        <f>IF(ISBLANK(B73),"",VLOOKUP(B73,'Stakeholder List'!$A:$B,2,FALSE))</f>
        <v/>
      </c>
      <c r="D73" s="154"/>
      <c r="E73" s="154"/>
      <c r="F73" s="159"/>
      <c r="G73" s="159"/>
      <c r="H73" s="154"/>
      <c r="I73" s="154"/>
      <c r="J73" s="154"/>
      <c r="K73" s="158"/>
      <c r="L73" s="136"/>
      <c r="M73" s="136"/>
      <c r="N73" s="136"/>
      <c r="O73" s="136"/>
      <c r="P73" s="136"/>
      <c r="Q73" s="136"/>
      <c r="R73" s="136"/>
      <c r="S73" s="136"/>
      <c r="T73" s="136"/>
      <c r="U73" s="136"/>
      <c r="V73" s="136"/>
      <c r="W73" s="136"/>
      <c r="X73" s="136"/>
      <c r="Y73" s="136"/>
      <c r="Z73" s="136"/>
      <c r="AA73" s="136"/>
    </row>
    <row r="74" spans="2:27" ht="15" x14ac:dyDescent="0.2">
      <c r="B74" s="150"/>
      <c r="C74" s="132" t="str">
        <f>IF(ISBLANK(B74),"",VLOOKUP(B74,'Stakeholder List'!$A:$B,2,FALSE))</f>
        <v/>
      </c>
      <c r="D74" s="154"/>
      <c r="E74" s="154"/>
      <c r="F74" s="159"/>
      <c r="G74" s="159"/>
      <c r="H74" s="154"/>
      <c r="I74" s="154"/>
      <c r="J74" s="154"/>
      <c r="K74" s="158"/>
      <c r="L74" s="136"/>
      <c r="M74" s="136"/>
      <c r="N74" s="136"/>
      <c r="O74" s="136"/>
      <c r="P74" s="136"/>
      <c r="Q74" s="136"/>
      <c r="R74" s="136"/>
      <c r="S74" s="136"/>
      <c r="T74" s="136"/>
      <c r="U74" s="136"/>
      <c r="V74" s="136"/>
      <c r="W74" s="136"/>
      <c r="X74" s="136"/>
      <c r="Y74" s="136"/>
      <c r="Z74" s="136"/>
      <c r="AA74" s="136"/>
    </row>
    <row r="75" spans="2:27" ht="15" x14ac:dyDescent="0.2">
      <c r="B75" s="150"/>
      <c r="C75" s="132" t="str">
        <f>IF(ISBLANK(B75),"",VLOOKUP(B75,'Stakeholder List'!$A:$B,2,FALSE))</f>
        <v/>
      </c>
      <c r="D75" s="154"/>
      <c r="E75" s="154"/>
      <c r="F75" s="159"/>
      <c r="G75" s="159"/>
      <c r="H75" s="154"/>
      <c r="I75" s="154"/>
      <c r="J75" s="154"/>
      <c r="K75" s="158"/>
      <c r="L75" s="136"/>
      <c r="M75" s="136"/>
      <c r="N75" s="136"/>
      <c r="O75" s="136"/>
      <c r="P75" s="136"/>
      <c r="Q75" s="136"/>
      <c r="R75" s="136"/>
      <c r="S75" s="136"/>
      <c r="T75" s="136"/>
      <c r="U75" s="136"/>
      <c r="V75" s="136"/>
      <c r="W75" s="136"/>
      <c r="X75" s="136"/>
      <c r="Y75" s="136"/>
      <c r="Z75" s="136"/>
      <c r="AA75" s="136"/>
    </row>
    <row r="76" spans="2:27" ht="15" x14ac:dyDescent="0.2">
      <c r="B76" s="150"/>
      <c r="C76" s="132" t="str">
        <f>IF(ISBLANK(B76),"",VLOOKUP(B76,'Stakeholder List'!$A:$B,2,FALSE))</f>
        <v/>
      </c>
      <c r="D76" s="154"/>
      <c r="E76" s="154"/>
      <c r="F76" s="159"/>
      <c r="G76" s="159"/>
      <c r="H76" s="154"/>
      <c r="I76" s="154"/>
      <c r="J76" s="154"/>
      <c r="K76" s="158"/>
      <c r="L76" s="136"/>
      <c r="M76" s="136"/>
      <c r="N76" s="136"/>
      <c r="O76" s="136"/>
      <c r="P76" s="136"/>
      <c r="Q76" s="136"/>
      <c r="R76" s="136"/>
      <c r="S76" s="136"/>
      <c r="T76" s="136"/>
      <c r="U76" s="136"/>
      <c r="V76" s="136"/>
      <c r="W76" s="136"/>
      <c r="X76" s="136"/>
      <c r="Y76" s="136"/>
      <c r="Z76" s="136"/>
      <c r="AA76" s="136"/>
    </row>
    <row r="77" spans="2:27" ht="15" x14ac:dyDescent="0.2">
      <c r="B77" s="150"/>
      <c r="C77" s="132" t="str">
        <f>IF(ISBLANK(B77),"",VLOOKUP(B77,'Stakeholder List'!$A:$B,2,FALSE))</f>
        <v/>
      </c>
      <c r="D77" s="154"/>
      <c r="E77" s="154"/>
      <c r="F77" s="159"/>
      <c r="G77" s="159"/>
      <c r="H77" s="154"/>
      <c r="I77" s="154"/>
      <c r="J77" s="154"/>
      <c r="K77" s="158"/>
      <c r="L77" s="136"/>
      <c r="M77" s="136"/>
      <c r="N77" s="136"/>
      <c r="O77" s="136"/>
      <c r="P77" s="136"/>
      <c r="Q77" s="136"/>
      <c r="R77" s="136"/>
      <c r="S77" s="136"/>
      <c r="T77" s="136"/>
      <c r="U77" s="136"/>
      <c r="V77" s="136"/>
      <c r="W77" s="136"/>
      <c r="X77" s="136"/>
      <c r="Y77" s="136"/>
      <c r="Z77" s="136"/>
      <c r="AA77" s="136"/>
    </row>
    <row r="78" spans="2:27" ht="15" x14ac:dyDescent="0.2">
      <c r="B78" s="150"/>
      <c r="C78" s="132" t="str">
        <f>IF(ISBLANK(B78),"",VLOOKUP(B78,'Stakeholder List'!$A:$B,2,FALSE))</f>
        <v/>
      </c>
      <c r="D78" s="154"/>
      <c r="E78" s="154"/>
      <c r="F78" s="159"/>
      <c r="G78" s="159"/>
      <c r="H78" s="154"/>
      <c r="I78" s="154"/>
      <c r="J78" s="154"/>
      <c r="K78" s="158"/>
      <c r="L78" s="136"/>
      <c r="M78" s="136"/>
      <c r="N78" s="136"/>
      <c r="O78" s="136"/>
      <c r="P78" s="136"/>
      <c r="Q78" s="136"/>
      <c r="R78" s="136"/>
      <c r="S78" s="136"/>
      <c r="T78" s="136"/>
      <c r="U78" s="136"/>
      <c r="V78" s="136"/>
      <c r="W78" s="136"/>
      <c r="X78" s="136"/>
      <c r="Y78" s="136"/>
      <c r="Z78" s="136"/>
      <c r="AA78" s="136"/>
    </row>
    <row r="79" spans="2:27" ht="15" x14ac:dyDescent="0.2">
      <c r="B79" s="150"/>
      <c r="C79" s="132" t="str">
        <f>IF(ISBLANK(B79),"",VLOOKUP(B79,'Stakeholder List'!$A:$B,2,FALSE))</f>
        <v/>
      </c>
      <c r="D79" s="154"/>
      <c r="E79" s="154"/>
      <c r="F79" s="159"/>
      <c r="G79" s="159"/>
      <c r="H79" s="154"/>
      <c r="I79" s="154"/>
      <c r="J79" s="154"/>
      <c r="K79" s="158"/>
      <c r="L79" s="136"/>
      <c r="M79" s="136"/>
      <c r="N79" s="136"/>
      <c r="O79" s="136"/>
      <c r="P79" s="136"/>
      <c r="Q79" s="136"/>
      <c r="R79" s="136"/>
      <c r="S79" s="136"/>
      <c r="T79" s="136"/>
      <c r="U79" s="136"/>
      <c r="V79" s="136"/>
      <c r="W79" s="136"/>
      <c r="X79" s="136"/>
      <c r="Y79" s="136"/>
      <c r="Z79" s="136"/>
      <c r="AA79" s="136"/>
    </row>
    <row r="80" spans="2:27" ht="15" x14ac:dyDescent="0.2">
      <c r="B80" s="150"/>
      <c r="C80" s="132" t="str">
        <f>IF(ISBLANK(B80),"",VLOOKUP(B80,'Stakeholder List'!$A:$B,2,FALSE))</f>
        <v/>
      </c>
      <c r="D80" s="154"/>
      <c r="E80" s="154"/>
      <c r="F80" s="159"/>
      <c r="G80" s="159"/>
      <c r="H80" s="154"/>
      <c r="I80" s="154"/>
      <c r="J80" s="154"/>
      <c r="K80" s="158"/>
      <c r="L80" s="136"/>
      <c r="M80" s="136"/>
      <c r="N80" s="136"/>
      <c r="O80" s="136"/>
      <c r="P80" s="136"/>
      <c r="Q80" s="136"/>
      <c r="R80" s="136"/>
      <c r="S80" s="136"/>
      <c r="T80" s="136"/>
      <c r="U80" s="136"/>
      <c r="V80" s="136"/>
      <c r="W80" s="136"/>
      <c r="X80" s="136"/>
      <c r="Y80" s="136"/>
      <c r="Z80" s="136"/>
      <c r="AA80" s="136"/>
    </row>
    <row r="81" spans="2:27" ht="15" x14ac:dyDescent="0.2">
      <c r="B81" s="150"/>
      <c r="C81" s="132" t="str">
        <f>IF(ISBLANK(B81),"",VLOOKUP(B81,'Stakeholder List'!$A:$B,2,FALSE))</f>
        <v/>
      </c>
      <c r="D81" s="154"/>
      <c r="E81" s="154"/>
      <c r="F81" s="159"/>
      <c r="G81" s="159"/>
      <c r="H81" s="154"/>
      <c r="I81" s="154"/>
      <c r="J81" s="154"/>
      <c r="K81" s="158"/>
      <c r="L81" s="136"/>
      <c r="M81" s="136"/>
      <c r="N81" s="136"/>
      <c r="O81" s="136"/>
      <c r="P81" s="136"/>
      <c r="Q81" s="136"/>
      <c r="R81" s="136"/>
      <c r="S81" s="136"/>
      <c r="T81" s="136"/>
      <c r="U81" s="136"/>
      <c r="V81" s="136"/>
      <c r="W81" s="136"/>
      <c r="X81" s="136"/>
      <c r="Y81" s="136"/>
      <c r="Z81" s="136"/>
      <c r="AA81" s="136"/>
    </row>
    <row r="82" spans="2:27" ht="15" x14ac:dyDescent="0.2">
      <c r="B82" s="150"/>
      <c r="C82" s="132" t="str">
        <f>IF(ISBLANK(B82),"",VLOOKUP(B82,'Stakeholder List'!$A:$B,2,FALSE))</f>
        <v/>
      </c>
      <c r="D82" s="154"/>
      <c r="E82" s="154"/>
      <c r="F82" s="159"/>
      <c r="G82" s="159"/>
      <c r="H82" s="154"/>
      <c r="I82" s="154"/>
      <c r="J82" s="154"/>
      <c r="K82" s="158"/>
      <c r="L82" s="136"/>
      <c r="M82" s="136"/>
      <c r="N82" s="136"/>
      <c r="O82" s="136"/>
      <c r="P82" s="136"/>
      <c r="Q82" s="136"/>
      <c r="R82" s="136"/>
      <c r="S82" s="136"/>
      <c r="T82" s="136"/>
      <c r="U82" s="136"/>
      <c r="V82" s="136"/>
      <c r="W82" s="136"/>
      <c r="X82" s="136"/>
      <c r="Y82" s="136"/>
      <c r="Z82" s="136"/>
      <c r="AA82" s="136"/>
    </row>
    <row r="83" spans="2:27" ht="15" x14ac:dyDescent="0.2">
      <c r="B83" s="150"/>
      <c r="C83" s="132" t="str">
        <f>IF(ISBLANK(B83),"",VLOOKUP(B83,'Stakeholder List'!$A:$B,2,FALSE))</f>
        <v/>
      </c>
      <c r="D83" s="154"/>
      <c r="E83" s="154"/>
      <c r="F83" s="159"/>
      <c r="G83" s="159"/>
      <c r="H83" s="154"/>
      <c r="I83" s="154"/>
      <c r="J83" s="154"/>
      <c r="K83" s="158"/>
      <c r="L83" s="136"/>
      <c r="M83" s="136"/>
      <c r="N83" s="136"/>
      <c r="O83" s="136"/>
      <c r="P83" s="136"/>
      <c r="Q83" s="136"/>
      <c r="R83" s="136"/>
      <c r="S83" s="136"/>
      <c r="T83" s="136"/>
      <c r="U83" s="136"/>
      <c r="V83" s="136"/>
      <c r="W83" s="136"/>
      <c r="X83" s="136"/>
      <c r="Y83" s="136"/>
      <c r="Z83" s="136"/>
      <c r="AA83" s="136"/>
    </row>
    <row r="84" spans="2:27" ht="15" x14ac:dyDescent="0.2">
      <c r="B84" s="150"/>
      <c r="C84" s="132" t="str">
        <f>IF(ISBLANK(B84),"",VLOOKUP(B84,'Stakeholder List'!$A:$B,2,FALSE))</f>
        <v/>
      </c>
      <c r="D84" s="154"/>
      <c r="E84" s="154"/>
      <c r="F84" s="159"/>
      <c r="G84" s="159"/>
      <c r="H84" s="154"/>
      <c r="I84" s="154"/>
      <c r="J84" s="154"/>
      <c r="K84" s="158"/>
      <c r="L84" s="136"/>
      <c r="M84" s="136"/>
      <c r="N84" s="136"/>
      <c r="O84" s="136"/>
      <c r="P84" s="136"/>
      <c r="Q84" s="136"/>
      <c r="R84" s="136"/>
      <c r="S84" s="136"/>
      <c r="T84" s="136"/>
      <c r="U84" s="136"/>
      <c r="V84" s="136"/>
      <c r="W84" s="136"/>
      <c r="X84" s="136"/>
      <c r="Y84" s="136"/>
      <c r="Z84" s="136"/>
      <c r="AA84" s="136"/>
    </row>
    <row r="85" spans="2:27" ht="15" x14ac:dyDescent="0.2">
      <c r="B85" s="150"/>
      <c r="C85" s="132" t="str">
        <f>IF(ISBLANK(B85),"",VLOOKUP(B85,'Stakeholder List'!$A:$B,2,FALSE))</f>
        <v/>
      </c>
      <c r="D85" s="154"/>
      <c r="E85" s="154"/>
      <c r="F85" s="159"/>
      <c r="G85" s="159"/>
      <c r="H85" s="154"/>
      <c r="I85" s="154"/>
      <c r="J85" s="154"/>
      <c r="K85" s="158"/>
      <c r="L85" s="136"/>
      <c r="M85" s="136"/>
      <c r="N85" s="136"/>
      <c r="O85" s="136"/>
      <c r="P85" s="136"/>
      <c r="Q85" s="136"/>
      <c r="R85" s="136"/>
      <c r="S85" s="136"/>
      <c r="T85" s="136"/>
      <c r="U85" s="136"/>
      <c r="V85" s="136"/>
      <c r="W85" s="136"/>
      <c r="X85" s="136"/>
      <c r="Y85" s="136"/>
      <c r="Z85" s="136"/>
      <c r="AA85" s="136"/>
    </row>
    <row r="86" spans="2:27" ht="15" x14ac:dyDescent="0.2">
      <c r="B86" s="150"/>
      <c r="C86" s="132" t="str">
        <f>IF(ISBLANK(B86),"",VLOOKUP(B86,'Stakeholder List'!$A:$B,2,FALSE))</f>
        <v/>
      </c>
      <c r="D86" s="154"/>
      <c r="E86" s="154"/>
      <c r="F86" s="159"/>
      <c r="G86" s="159"/>
      <c r="H86" s="154"/>
      <c r="I86" s="154"/>
      <c r="J86" s="154"/>
      <c r="K86" s="158"/>
      <c r="L86" s="136"/>
      <c r="M86" s="136"/>
      <c r="N86" s="136"/>
      <c r="O86" s="136"/>
      <c r="P86" s="136"/>
      <c r="Q86" s="136"/>
      <c r="R86" s="136"/>
      <c r="S86" s="136"/>
      <c r="T86" s="136"/>
      <c r="U86" s="136"/>
      <c r="V86" s="136"/>
      <c r="W86" s="136"/>
      <c r="X86" s="136"/>
      <c r="Y86" s="136"/>
      <c r="Z86" s="136"/>
      <c r="AA86" s="136"/>
    </row>
    <row r="87" spans="2:27" ht="15" x14ac:dyDescent="0.2">
      <c r="B87" s="150"/>
      <c r="C87" s="132" t="str">
        <f>IF(ISBLANK(B87),"",VLOOKUP(B87,'Stakeholder List'!$A:$B,2,FALSE))</f>
        <v/>
      </c>
      <c r="D87" s="154"/>
      <c r="E87" s="154"/>
      <c r="F87" s="159"/>
      <c r="G87" s="159"/>
      <c r="H87" s="154"/>
      <c r="I87" s="154"/>
      <c r="J87" s="154"/>
      <c r="K87" s="158"/>
      <c r="L87" s="136"/>
      <c r="M87" s="136"/>
      <c r="N87" s="136"/>
      <c r="O87" s="136"/>
      <c r="P87" s="136"/>
      <c r="Q87" s="136"/>
      <c r="R87" s="136"/>
      <c r="S87" s="136"/>
      <c r="T87" s="136"/>
      <c r="U87" s="136"/>
      <c r="V87" s="136"/>
      <c r="W87" s="136"/>
      <c r="X87" s="136"/>
      <c r="Y87" s="136"/>
      <c r="Z87" s="136"/>
      <c r="AA87" s="136"/>
    </row>
    <row r="88" spans="2:27" ht="15" x14ac:dyDescent="0.2">
      <c r="B88" s="150"/>
      <c r="C88" s="132" t="str">
        <f>IF(ISBLANK(B88),"",VLOOKUP(B88,'Stakeholder List'!$A:$B,2,FALSE))</f>
        <v/>
      </c>
      <c r="D88" s="154"/>
      <c r="E88" s="154"/>
      <c r="F88" s="159"/>
      <c r="G88" s="159"/>
      <c r="H88" s="154"/>
      <c r="I88" s="154"/>
      <c r="J88" s="154"/>
      <c r="K88" s="158"/>
      <c r="L88" s="136"/>
      <c r="M88" s="136"/>
      <c r="N88" s="136"/>
      <c r="O88" s="136"/>
      <c r="P88" s="136"/>
      <c r="Q88" s="136"/>
      <c r="R88" s="136"/>
      <c r="S88" s="136"/>
      <c r="T88" s="136"/>
      <c r="U88" s="136"/>
      <c r="V88" s="136"/>
      <c r="W88" s="136"/>
      <c r="X88" s="136"/>
      <c r="Y88" s="136"/>
      <c r="Z88" s="136"/>
      <c r="AA88" s="136"/>
    </row>
    <row r="89" spans="2:27" ht="15" x14ac:dyDescent="0.2">
      <c r="B89" s="150"/>
      <c r="C89" s="132" t="str">
        <f>IF(ISBLANK(B89),"",VLOOKUP(B89,'Stakeholder List'!$A:$B,2,FALSE))</f>
        <v/>
      </c>
      <c r="D89" s="154"/>
      <c r="E89" s="154"/>
      <c r="F89" s="159"/>
      <c r="G89" s="159"/>
      <c r="H89" s="154"/>
      <c r="I89" s="154"/>
      <c r="J89" s="154"/>
      <c r="K89" s="158"/>
      <c r="L89" s="136"/>
      <c r="M89" s="136"/>
      <c r="N89" s="136"/>
      <c r="O89" s="136"/>
      <c r="P89" s="136"/>
      <c r="Q89" s="136"/>
      <c r="R89" s="136"/>
      <c r="S89" s="136"/>
      <c r="T89" s="136"/>
      <c r="U89" s="136"/>
      <c r="V89" s="136"/>
      <c r="W89" s="136"/>
      <c r="X89" s="136"/>
      <c r="Y89" s="136"/>
      <c r="Z89" s="136"/>
      <c r="AA89" s="136"/>
    </row>
    <row r="90" spans="2:27" ht="15" x14ac:dyDescent="0.2">
      <c r="B90" s="150"/>
      <c r="C90" s="132" t="str">
        <f>IF(ISBLANK(B90),"",VLOOKUP(B90,'Stakeholder List'!$A:$B,2,FALSE))</f>
        <v/>
      </c>
      <c r="D90" s="154"/>
      <c r="E90" s="154"/>
      <c r="F90" s="159"/>
      <c r="G90" s="159"/>
      <c r="H90" s="154"/>
      <c r="I90" s="154"/>
      <c r="J90" s="154"/>
      <c r="K90" s="158"/>
      <c r="L90" s="136"/>
      <c r="M90" s="136"/>
      <c r="N90" s="136"/>
      <c r="O90" s="136"/>
      <c r="P90" s="136"/>
      <c r="Q90" s="136"/>
      <c r="R90" s="136"/>
      <c r="S90" s="136"/>
      <c r="T90" s="136"/>
      <c r="U90" s="136"/>
      <c r="V90" s="136"/>
      <c r="W90" s="136"/>
      <c r="X90" s="136"/>
      <c r="Y90" s="136"/>
      <c r="Z90" s="136"/>
      <c r="AA90" s="136"/>
    </row>
    <row r="91" spans="2:27" ht="15" x14ac:dyDescent="0.2">
      <c r="B91" s="150"/>
      <c r="C91" s="132" t="str">
        <f>IF(ISBLANK(B91),"",VLOOKUP(B91,'Stakeholder List'!$A:$B,2,FALSE))</f>
        <v/>
      </c>
      <c r="D91" s="154"/>
      <c r="E91" s="154"/>
      <c r="F91" s="159"/>
      <c r="G91" s="159"/>
      <c r="H91" s="154"/>
      <c r="I91" s="154"/>
      <c r="J91" s="154"/>
      <c r="K91" s="158"/>
      <c r="L91" s="136"/>
      <c r="M91" s="136"/>
      <c r="N91" s="136"/>
      <c r="O91" s="136"/>
      <c r="P91" s="136"/>
      <c r="Q91" s="136"/>
      <c r="R91" s="136"/>
      <c r="S91" s="136"/>
      <c r="T91" s="136"/>
      <c r="U91" s="136"/>
      <c r="V91" s="136"/>
      <c r="W91" s="136"/>
      <c r="X91" s="136"/>
      <c r="Y91" s="136"/>
      <c r="Z91" s="136"/>
      <c r="AA91" s="136"/>
    </row>
    <row r="92" spans="2:27" ht="15" x14ac:dyDescent="0.2">
      <c r="B92" s="150"/>
      <c r="C92" s="132" t="str">
        <f>IF(ISBLANK(B92),"",VLOOKUP(B92,'Stakeholder List'!$A:$B,2,FALSE))</f>
        <v/>
      </c>
      <c r="D92" s="154"/>
      <c r="E92" s="154"/>
      <c r="F92" s="159"/>
      <c r="G92" s="159"/>
      <c r="H92" s="154"/>
      <c r="I92" s="154"/>
      <c r="J92" s="154"/>
      <c r="K92" s="158"/>
      <c r="L92" s="136"/>
      <c r="M92" s="136"/>
      <c r="N92" s="136"/>
      <c r="O92" s="136"/>
      <c r="P92" s="136"/>
      <c r="Q92" s="136"/>
      <c r="R92" s="136"/>
      <c r="S92" s="136"/>
      <c r="T92" s="136"/>
      <c r="U92" s="136"/>
      <c r="V92" s="136"/>
      <c r="W92" s="136"/>
      <c r="X92" s="136"/>
      <c r="Y92" s="136"/>
      <c r="Z92" s="136"/>
      <c r="AA92" s="136"/>
    </row>
    <row r="93" spans="2:27" ht="15" x14ac:dyDescent="0.2">
      <c r="B93" s="150"/>
      <c r="C93" s="132" t="str">
        <f>IF(ISBLANK(B93),"",VLOOKUP(B93,'Stakeholder List'!$A:$B,2,FALSE))</f>
        <v/>
      </c>
      <c r="D93" s="154"/>
      <c r="E93" s="154"/>
      <c r="F93" s="159"/>
      <c r="G93" s="159"/>
      <c r="H93" s="154"/>
      <c r="I93" s="154"/>
      <c r="J93" s="154"/>
      <c r="K93" s="158"/>
      <c r="L93" s="136"/>
      <c r="M93" s="136"/>
      <c r="N93" s="136"/>
      <c r="O93" s="136"/>
      <c r="P93" s="136"/>
      <c r="Q93" s="136"/>
      <c r="R93" s="136"/>
      <c r="S93" s="136"/>
      <c r="T93" s="136"/>
      <c r="U93" s="136"/>
      <c r="V93" s="136"/>
      <c r="W93" s="136"/>
      <c r="X93" s="136"/>
      <c r="Y93" s="136"/>
      <c r="Z93" s="136"/>
      <c r="AA93" s="136"/>
    </row>
    <row r="94" spans="2:27" ht="15" x14ac:dyDescent="0.2">
      <c r="B94" s="150"/>
      <c r="C94" s="132" t="str">
        <f>IF(ISBLANK(B94),"",VLOOKUP(B94,'Stakeholder List'!$A:$B,2,FALSE))</f>
        <v/>
      </c>
      <c r="D94" s="154"/>
      <c r="E94" s="154"/>
      <c r="F94" s="159"/>
      <c r="G94" s="159"/>
      <c r="H94" s="154"/>
      <c r="I94" s="154"/>
      <c r="J94" s="154"/>
      <c r="K94" s="158"/>
      <c r="L94" s="136"/>
      <c r="M94" s="136"/>
      <c r="N94" s="136"/>
      <c r="O94" s="136"/>
      <c r="P94" s="136"/>
      <c r="Q94" s="136"/>
      <c r="R94" s="136"/>
      <c r="S94" s="136"/>
      <c r="T94" s="136"/>
      <c r="U94" s="136"/>
      <c r="V94" s="136"/>
      <c r="W94" s="136"/>
      <c r="X94" s="136"/>
      <c r="Y94" s="136"/>
      <c r="Z94" s="136"/>
      <c r="AA94" s="136"/>
    </row>
    <row r="95" spans="2:27" ht="15" x14ac:dyDescent="0.2">
      <c r="B95" s="150"/>
      <c r="C95" s="132" t="str">
        <f>IF(ISBLANK(B95),"",VLOOKUP(B95,'Stakeholder List'!$A:$B,2,FALSE))</f>
        <v/>
      </c>
      <c r="D95" s="154"/>
      <c r="E95" s="154"/>
      <c r="F95" s="159"/>
      <c r="G95" s="159"/>
      <c r="H95" s="154"/>
      <c r="I95" s="154"/>
      <c r="J95" s="154"/>
      <c r="K95" s="158"/>
      <c r="L95" s="136"/>
      <c r="M95" s="136"/>
      <c r="N95" s="136"/>
      <c r="O95" s="136"/>
      <c r="P95" s="136"/>
      <c r="Q95" s="136"/>
      <c r="R95" s="136"/>
      <c r="S95" s="136"/>
      <c r="T95" s="136"/>
      <c r="U95" s="136"/>
      <c r="V95" s="136"/>
      <c r="W95" s="136"/>
      <c r="X95" s="136"/>
      <c r="Y95" s="136"/>
      <c r="Z95" s="136"/>
      <c r="AA95" s="136"/>
    </row>
    <row r="96" spans="2:27" ht="15" x14ac:dyDescent="0.2">
      <c r="B96" s="150"/>
      <c r="C96" s="132" t="str">
        <f>IF(ISBLANK(B96),"",VLOOKUP(B96,'Stakeholder List'!$A:$B,2,FALSE))</f>
        <v/>
      </c>
      <c r="D96" s="154"/>
      <c r="E96" s="154"/>
      <c r="F96" s="159"/>
      <c r="G96" s="159"/>
      <c r="H96" s="154"/>
      <c r="I96" s="154"/>
      <c r="J96" s="154"/>
      <c r="K96" s="158"/>
      <c r="L96" s="136"/>
      <c r="M96" s="136"/>
      <c r="N96" s="136"/>
      <c r="O96" s="136"/>
      <c r="P96" s="136"/>
      <c r="Q96" s="136"/>
      <c r="R96" s="136"/>
      <c r="S96" s="136"/>
      <c r="T96" s="136"/>
      <c r="U96" s="136"/>
      <c r="V96" s="136"/>
      <c r="W96" s="136"/>
      <c r="X96" s="136"/>
      <c r="Y96" s="136"/>
      <c r="Z96" s="136"/>
      <c r="AA96" s="136"/>
    </row>
    <row r="97" spans="2:27" ht="15" x14ac:dyDescent="0.2">
      <c r="B97" s="150"/>
      <c r="C97" s="132" t="str">
        <f>IF(ISBLANK(B97),"",VLOOKUP(B97,'Stakeholder List'!$A:$B,2,FALSE))</f>
        <v/>
      </c>
      <c r="D97" s="154"/>
      <c r="E97" s="154"/>
      <c r="F97" s="159"/>
      <c r="G97" s="159"/>
      <c r="H97" s="154"/>
      <c r="I97" s="154"/>
      <c r="J97" s="154"/>
      <c r="K97" s="158"/>
      <c r="L97" s="136"/>
      <c r="M97" s="136"/>
      <c r="N97" s="136"/>
      <c r="O97" s="136"/>
      <c r="P97" s="136"/>
      <c r="Q97" s="136"/>
      <c r="R97" s="136"/>
      <c r="S97" s="136"/>
      <c r="T97" s="136"/>
      <c r="U97" s="136"/>
      <c r="V97" s="136"/>
      <c r="W97" s="136"/>
      <c r="X97" s="136"/>
      <c r="Y97" s="136"/>
      <c r="Z97" s="136"/>
      <c r="AA97" s="136"/>
    </row>
    <row r="98" spans="2:27" ht="15" x14ac:dyDescent="0.2">
      <c r="B98" s="150"/>
      <c r="C98" s="132" t="str">
        <f>IF(ISBLANK(B98),"",VLOOKUP(B98,'Stakeholder List'!$A:$B,2,FALSE))</f>
        <v/>
      </c>
      <c r="D98" s="154"/>
      <c r="E98" s="154"/>
      <c r="F98" s="159"/>
      <c r="G98" s="159"/>
      <c r="H98" s="154"/>
      <c r="I98" s="154"/>
      <c r="J98" s="154"/>
      <c r="K98" s="158"/>
      <c r="L98" s="136"/>
      <c r="M98" s="136"/>
      <c r="N98" s="136"/>
      <c r="O98" s="136"/>
      <c r="P98" s="136"/>
      <c r="Q98" s="136"/>
      <c r="R98" s="136"/>
      <c r="S98" s="136"/>
      <c r="T98" s="136"/>
      <c r="U98" s="136"/>
      <c r="V98" s="136"/>
      <c r="W98" s="136"/>
      <c r="X98" s="136"/>
      <c r="Y98" s="136"/>
      <c r="Z98" s="136"/>
      <c r="AA98" s="136"/>
    </row>
    <row r="99" spans="2:27" ht="15" x14ac:dyDescent="0.2">
      <c r="B99" s="150"/>
      <c r="C99" s="132" t="str">
        <f>IF(ISBLANK(B99),"",VLOOKUP(B99,'Stakeholder List'!$A:$B,2,FALSE))</f>
        <v/>
      </c>
      <c r="D99" s="154"/>
      <c r="E99" s="154"/>
      <c r="F99" s="159"/>
      <c r="G99" s="159"/>
      <c r="H99" s="154"/>
      <c r="I99" s="154"/>
      <c r="J99" s="154"/>
      <c r="K99" s="158"/>
      <c r="L99" s="136"/>
      <c r="M99" s="136"/>
      <c r="N99" s="136"/>
      <c r="O99" s="136"/>
      <c r="P99" s="136"/>
      <c r="Q99" s="136"/>
      <c r="R99" s="136"/>
      <c r="S99" s="136"/>
      <c r="T99" s="136"/>
      <c r="U99" s="136"/>
      <c r="V99" s="136"/>
      <c r="W99" s="136"/>
      <c r="X99" s="136"/>
      <c r="Y99" s="136"/>
      <c r="Z99" s="136"/>
      <c r="AA99" s="136"/>
    </row>
    <row r="100" spans="2:27" ht="15" x14ac:dyDescent="0.2">
      <c r="B100" s="150"/>
      <c r="C100" s="132" t="str">
        <f>IF(ISBLANK(B100),"",VLOOKUP(B100,'Stakeholder List'!$A:$B,2,FALSE))</f>
        <v/>
      </c>
      <c r="D100" s="154"/>
      <c r="E100" s="154"/>
      <c r="F100" s="159"/>
      <c r="G100" s="159"/>
      <c r="H100" s="154"/>
      <c r="I100" s="154"/>
      <c r="J100" s="154"/>
      <c r="K100" s="158"/>
      <c r="L100" s="136"/>
      <c r="M100" s="136"/>
      <c r="N100" s="136"/>
      <c r="O100" s="136"/>
      <c r="P100" s="136"/>
      <c r="Q100" s="136"/>
      <c r="R100" s="136"/>
      <c r="S100" s="136"/>
      <c r="T100" s="136"/>
      <c r="U100" s="136"/>
      <c r="V100" s="136"/>
      <c r="W100" s="136"/>
      <c r="X100" s="136"/>
      <c r="Y100" s="136"/>
      <c r="Z100" s="136"/>
      <c r="AA100" s="136"/>
    </row>
    <row r="101" spans="2:27" ht="15" x14ac:dyDescent="0.2">
      <c r="B101" s="150"/>
      <c r="C101" s="132" t="str">
        <f>IF(ISBLANK(B101),"",VLOOKUP(B101,'Stakeholder List'!$A:$B,2,FALSE))</f>
        <v/>
      </c>
      <c r="D101" s="154"/>
      <c r="E101" s="154"/>
      <c r="F101" s="159"/>
      <c r="G101" s="159"/>
      <c r="H101" s="154"/>
      <c r="I101" s="154"/>
      <c r="J101" s="154"/>
      <c r="K101" s="158"/>
      <c r="L101" s="136"/>
      <c r="M101" s="136"/>
      <c r="N101" s="136"/>
      <c r="O101" s="136"/>
      <c r="P101" s="136"/>
      <c r="Q101" s="136"/>
      <c r="R101" s="136"/>
      <c r="S101" s="136"/>
      <c r="T101" s="136"/>
      <c r="U101" s="136"/>
      <c r="V101" s="136"/>
      <c r="W101" s="136"/>
      <c r="X101" s="136"/>
      <c r="Y101" s="136"/>
      <c r="Z101" s="136"/>
      <c r="AA101" s="136"/>
    </row>
    <row r="102" spans="2:27" ht="15" x14ac:dyDescent="0.2">
      <c r="B102" s="150"/>
      <c r="C102" s="132" t="str">
        <f>IF(ISBLANK(B102),"",VLOOKUP(B102,'Stakeholder List'!$A:$B,2,FALSE))</f>
        <v/>
      </c>
      <c r="D102" s="154"/>
      <c r="E102" s="154"/>
      <c r="F102" s="159"/>
      <c r="G102" s="159"/>
      <c r="H102" s="154"/>
      <c r="I102" s="154"/>
      <c r="J102" s="154"/>
      <c r="K102" s="158"/>
      <c r="L102" s="136"/>
      <c r="M102" s="136"/>
      <c r="N102" s="136"/>
      <c r="O102" s="136"/>
      <c r="P102" s="136"/>
      <c r="Q102" s="136"/>
      <c r="R102" s="136"/>
      <c r="S102" s="136"/>
      <c r="T102" s="136"/>
      <c r="U102" s="136"/>
      <c r="V102" s="136"/>
      <c r="W102" s="136"/>
      <c r="X102" s="136"/>
      <c r="Y102" s="136"/>
      <c r="Z102" s="136"/>
      <c r="AA102" s="136"/>
    </row>
    <row r="103" spans="2:27" ht="15" x14ac:dyDescent="0.2">
      <c r="B103" s="150"/>
      <c r="C103" s="132" t="str">
        <f>IF(ISBLANK(B103),"",VLOOKUP(B103,'Stakeholder List'!$A:$B,2,FALSE))</f>
        <v/>
      </c>
      <c r="D103" s="154"/>
      <c r="E103" s="154"/>
      <c r="F103" s="159"/>
      <c r="G103" s="159"/>
      <c r="H103" s="154"/>
      <c r="I103" s="154"/>
      <c r="J103" s="154"/>
      <c r="K103" s="158"/>
      <c r="L103" s="136"/>
      <c r="M103" s="136"/>
      <c r="N103" s="136"/>
      <c r="O103" s="136"/>
      <c r="P103" s="136"/>
      <c r="Q103" s="136"/>
      <c r="R103" s="136"/>
      <c r="S103" s="136"/>
      <c r="T103" s="136"/>
      <c r="U103" s="136"/>
      <c r="V103" s="136"/>
      <c r="W103" s="136"/>
      <c r="X103" s="136"/>
      <c r="Y103" s="136"/>
      <c r="Z103" s="136"/>
      <c r="AA103" s="136"/>
    </row>
    <row r="104" spans="2:27" ht="15" x14ac:dyDescent="0.2">
      <c r="B104" s="150"/>
      <c r="C104" s="132" t="str">
        <f>IF(ISBLANK(B104),"",VLOOKUP(B104,'Stakeholder List'!$A:$B,2,FALSE))</f>
        <v/>
      </c>
      <c r="D104" s="154"/>
      <c r="E104" s="154"/>
      <c r="F104" s="159"/>
      <c r="G104" s="159"/>
      <c r="H104" s="154"/>
      <c r="I104" s="154"/>
      <c r="J104" s="154"/>
      <c r="K104" s="158"/>
      <c r="L104" s="136"/>
      <c r="M104" s="136"/>
      <c r="N104" s="136"/>
      <c r="O104" s="136"/>
      <c r="P104" s="136"/>
      <c r="Q104" s="136"/>
      <c r="R104" s="136"/>
      <c r="S104" s="136"/>
      <c r="T104" s="136"/>
      <c r="U104" s="136"/>
      <c r="V104" s="136"/>
      <c r="W104" s="136"/>
      <c r="X104" s="136"/>
      <c r="Y104" s="136"/>
      <c r="Z104" s="136"/>
      <c r="AA104" s="136"/>
    </row>
    <row r="105" spans="2:27" ht="15" x14ac:dyDescent="0.2">
      <c r="B105" s="150"/>
      <c r="C105" s="132" t="str">
        <f>IF(ISBLANK(B105),"",VLOOKUP(B105,'Stakeholder List'!$A:$B,2,FALSE))</f>
        <v/>
      </c>
      <c r="D105" s="154"/>
      <c r="E105" s="154"/>
      <c r="F105" s="159"/>
      <c r="G105" s="159"/>
      <c r="H105" s="154"/>
      <c r="I105" s="154"/>
      <c r="J105" s="154"/>
      <c r="K105" s="158"/>
      <c r="L105" s="136"/>
      <c r="M105" s="136"/>
      <c r="N105" s="136"/>
      <c r="O105" s="136"/>
      <c r="P105" s="136"/>
      <c r="Q105" s="136"/>
      <c r="R105" s="136"/>
      <c r="S105" s="136"/>
      <c r="T105" s="136"/>
      <c r="U105" s="136"/>
      <c r="V105" s="136"/>
      <c r="W105" s="136"/>
      <c r="X105" s="136"/>
      <c r="Y105" s="136"/>
      <c r="Z105" s="136"/>
      <c r="AA105" s="136"/>
    </row>
    <row r="106" spans="2:27" ht="15" x14ac:dyDescent="0.2">
      <c r="B106" s="150"/>
      <c r="C106" s="132" t="str">
        <f>IF(ISBLANK(B106),"",VLOOKUP(B106,'Stakeholder List'!$A:$B,2,FALSE))</f>
        <v/>
      </c>
      <c r="D106" s="154"/>
      <c r="E106" s="154"/>
      <c r="F106" s="159"/>
      <c r="G106" s="159"/>
      <c r="H106" s="154"/>
      <c r="I106" s="154"/>
      <c r="J106" s="154"/>
      <c r="K106" s="158"/>
      <c r="L106" s="136"/>
      <c r="M106" s="136"/>
      <c r="N106" s="136"/>
      <c r="O106" s="136"/>
      <c r="P106" s="136"/>
      <c r="Q106" s="136"/>
      <c r="R106" s="136"/>
      <c r="S106" s="136"/>
      <c r="T106" s="136"/>
      <c r="U106" s="136"/>
      <c r="V106" s="136"/>
      <c r="W106" s="136"/>
      <c r="X106" s="136"/>
      <c r="Y106" s="136"/>
      <c r="Z106" s="136"/>
      <c r="AA106" s="136"/>
    </row>
    <row r="107" spans="2:27" ht="14" x14ac:dyDescent="0.2">
      <c r="B107" s="136"/>
      <c r="C107" s="160"/>
      <c r="D107" s="161"/>
      <c r="E107" s="161"/>
      <c r="F107" s="161"/>
      <c r="G107" s="161"/>
      <c r="H107" s="161"/>
      <c r="I107" s="161"/>
      <c r="J107" s="161"/>
      <c r="K107" s="161"/>
      <c r="L107" s="136"/>
      <c r="M107" s="136"/>
      <c r="N107" s="136"/>
      <c r="O107" s="136"/>
      <c r="P107" s="136"/>
      <c r="Q107" s="136"/>
      <c r="R107" s="136"/>
      <c r="S107" s="136"/>
      <c r="T107" s="136"/>
      <c r="U107" s="136"/>
      <c r="V107" s="136"/>
      <c r="W107" s="136"/>
      <c r="X107" s="136"/>
      <c r="Y107" s="136"/>
      <c r="Z107" s="136"/>
      <c r="AA107" s="136"/>
    </row>
    <row r="108" spans="2:27" ht="14" x14ac:dyDescent="0.2">
      <c r="B108" s="136"/>
      <c r="C108" s="160"/>
      <c r="D108" s="161"/>
      <c r="E108" s="161"/>
      <c r="F108" s="161"/>
      <c r="G108" s="161"/>
      <c r="H108" s="161"/>
      <c r="I108" s="161"/>
      <c r="J108" s="161"/>
      <c r="K108" s="161"/>
      <c r="L108" s="136"/>
      <c r="M108" s="136"/>
      <c r="N108" s="136"/>
      <c r="O108" s="136"/>
      <c r="P108" s="136"/>
      <c r="Q108" s="136"/>
      <c r="R108" s="136"/>
      <c r="S108" s="136"/>
      <c r="T108" s="136"/>
      <c r="U108" s="136"/>
      <c r="V108" s="136"/>
      <c r="W108" s="136"/>
      <c r="X108" s="136"/>
      <c r="Y108" s="136"/>
      <c r="Z108" s="136"/>
      <c r="AA108" s="136"/>
    </row>
    <row r="109" spans="2:27" ht="14" x14ac:dyDescent="0.2">
      <c r="B109" s="136"/>
      <c r="C109" s="160"/>
      <c r="D109" s="161"/>
      <c r="E109" s="161"/>
      <c r="F109" s="161"/>
      <c r="G109" s="161"/>
      <c r="H109" s="161"/>
      <c r="I109" s="161"/>
      <c r="J109" s="161"/>
      <c r="K109" s="161"/>
      <c r="L109" s="136"/>
      <c r="M109" s="136"/>
      <c r="N109" s="136"/>
      <c r="O109" s="136"/>
      <c r="P109" s="136"/>
      <c r="Q109" s="136"/>
      <c r="R109" s="136"/>
      <c r="S109" s="136"/>
      <c r="T109" s="136"/>
      <c r="U109" s="136"/>
      <c r="V109" s="136"/>
      <c r="W109" s="136"/>
      <c r="X109" s="136"/>
      <c r="Y109" s="136"/>
      <c r="Z109" s="136"/>
      <c r="AA109" s="136"/>
    </row>
    <row r="110" spans="2:27" ht="14" x14ac:dyDescent="0.2">
      <c r="B110" s="136"/>
      <c r="C110" s="160"/>
      <c r="D110" s="161"/>
      <c r="E110" s="161"/>
      <c r="F110" s="161"/>
      <c r="G110" s="161"/>
      <c r="H110" s="161"/>
      <c r="I110" s="161"/>
      <c r="J110" s="161"/>
      <c r="K110" s="161"/>
      <c r="L110" s="136"/>
      <c r="M110" s="136"/>
      <c r="N110" s="136"/>
      <c r="O110" s="136"/>
      <c r="P110" s="136"/>
      <c r="Q110" s="136"/>
      <c r="R110" s="136"/>
      <c r="S110" s="136"/>
      <c r="T110" s="136"/>
      <c r="U110" s="136"/>
      <c r="V110" s="136"/>
      <c r="W110" s="136"/>
      <c r="X110" s="136"/>
      <c r="Y110" s="136"/>
      <c r="Z110" s="136"/>
      <c r="AA110" s="136"/>
    </row>
    <row r="111" spans="2:27" ht="14" x14ac:dyDescent="0.2">
      <c r="B111" s="136"/>
      <c r="C111" s="160"/>
      <c r="D111" s="161"/>
      <c r="E111" s="161"/>
      <c r="F111" s="161"/>
      <c r="G111" s="161"/>
      <c r="H111" s="161"/>
      <c r="I111" s="161"/>
      <c r="J111" s="161"/>
      <c r="K111" s="161"/>
      <c r="L111" s="136"/>
      <c r="M111" s="136"/>
      <c r="N111" s="136"/>
      <c r="O111" s="136"/>
      <c r="P111" s="136"/>
      <c r="Q111" s="136"/>
      <c r="R111" s="136"/>
      <c r="S111" s="136"/>
      <c r="T111" s="136"/>
      <c r="U111" s="136"/>
      <c r="V111" s="136"/>
      <c r="W111" s="136"/>
      <c r="X111" s="136"/>
      <c r="Y111" s="136"/>
      <c r="Z111" s="136"/>
      <c r="AA111" s="136"/>
    </row>
    <row r="112" spans="2:27" ht="14" x14ac:dyDescent="0.2">
      <c r="B112" s="136"/>
      <c r="C112" s="160"/>
      <c r="D112" s="161"/>
      <c r="E112" s="161"/>
      <c r="F112" s="161"/>
      <c r="G112" s="161"/>
      <c r="H112" s="161"/>
      <c r="I112" s="161"/>
      <c r="J112" s="161"/>
      <c r="K112" s="161"/>
      <c r="L112" s="136"/>
      <c r="M112" s="136"/>
      <c r="N112" s="136"/>
      <c r="O112" s="136"/>
      <c r="P112" s="136"/>
      <c r="Q112" s="136"/>
      <c r="R112" s="136"/>
      <c r="S112" s="136"/>
      <c r="T112" s="136"/>
      <c r="U112" s="136"/>
      <c r="V112" s="136"/>
      <c r="W112" s="136"/>
      <c r="X112" s="136"/>
      <c r="Y112" s="136"/>
      <c r="Z112" s="136"/>
      <c r="AA112" s="136"/>
    </row>
    <row r="113" spans="2:27" ht="14" x14ac:dyDescent="0.2">
      <c r="B113" s="136"/>
      <c r="C113" s="160"/>
      <c r="D113" s="161"/>
      <c r="E113" s="161"/>
      <c r="F113" s="161"/>
      <c r="G113" s="161"/>
      <c r="H113" s="161"/>
      <c r="I113" s="161"/>
      <c r="J113" s="161"/>
      <c r="K113" s="161"/>
      <c r="L113" s="136"/>
      <c r="M113" s="136"/>
      <c r="N113" s="136"/>
      <c r="O113" s="136"/>
      <c r="P113" s="136"/>
      <c r="Q113" s="136"/>
      <c r="R113" s="136"/>
      <c r="S113" s="136"/>
      <c r="T113" s="136"/>
      <c r="U113" s="136"/>
      <c r="V113" s="136"/>
      <c r="W113" s="136"/>
      <c r="X113" s="136"/>
      <c r="Y113" s="136"/>
      <c r="Z113" s="136"/>
      <c r="AA113" s="136"/>
    </row>
    <row r="114" spans="2:27" ht="14" x14ac:dyDescent="0.2">
      <c r="B114" s="136"/>
      <c r="C114" s="160"/>
      <c r="D114" s="161"/>
      <c r="E114" s="161"/>
      <c r="F114" s="161"/>
      <c r="G114" s="161"/>
      <c r="H114" s="161"/>
      <c r="I114" s="161"/>
      <c r="J114" s="161"/>
      <c r="K114" s="161"/>
      <c r="L114" s="136"/>
      <c r="M114" s="136"/>
      <c r="N114" s="136"/>
      <c r="O114" s="136"/>
      <c r="P114" s="136"/>
      <c r="Q114" s="136"/>
      <c r="R114" s="136"/>
      <c r="S114" s="136"/>
      <c r="T114" s="136"/>
      <c r="U114" s="136"/>
      <c r="V114" s="136"/>
      <c r="W114" s="136"/>
      <c r="X114" s="136"/>
      <c r="Y114" s="136"/>
      <c r="Z114" s="136"/>
      <c r="AA114" s="136"/>
    </row>
    <row r="115" spans="2:27" ht="14" x14ac:dyDescent="0.2">
      <c r="B115" s="136"/>
      <c r="C115" s="160"/>
      <c r="D115" s="161"/>
      <c r="E115" s="161"/>
      <c r="F115" s="161"/>
      <c r="G115" s="161"/>
      <c r="H115" s="161"/>
      <c r="I115" s="161"/>
      <c r="J115" s="161"/>
      <c r="K115" s="161"/>
      <c r="L115" s="136"/>
      <c r="M115" s="136"/>
      <c r="N115" s="136"/>
      <c r="O115" s="136"/>
      <c r="P115" s="136"/>
      <c r="Q115" s="136"/>
      <c r="R115" s="136"/>
      <c r="S115" s="136"/>
      <c r="T115" s="136"/>
      <c r="U115" s="136"/>
      <c r="V115" s="136"/>
      <c r="W115" s="136"/>
      <c r="X115" s="136"/>
      <c r="Y115" s="136"/>
      <c r="Z115" s="136"/>
      <c r="AA115" s="136"/>
    </row>
    <row r="116" spans="2:27" ht="14" x14ac:dyDescent="0.2">
      <c r="B116" s="136"/>
      <c r="C116" s="160"/>
      <c r="D116" s="161"/>
      <c r="E116" s="161"/>
      <c r="F116" s="161"/>
      <c r="G116" s="161"/>
      <c r="H116" s="161"/>
      <c r="I116" s="161"/>
      <c r="J116" s="161"/>
      <c r="K116" s="161"/>
      <c r="L116" s="136"/>
      <c r="M116" s="136"/>
      <c r="N116" s="136"/>
      <c r="O116" s="136"/>
      <c r="P116" s="136"/>
      <c r="Q116" s="136"/>
      <c r="R116" s="136"/>
      <c r="S116" s="136"/>
      <c r="T116" s="136"/>
      <c r="U116" s="136"/>
      <c r="V116" s="136"/>
      <c r="W116" s="136"/>
      <c r="X116" s="136"/>
      <c r="Y116" s="136"/>
      <c r="Z116" s="136"/>
      <c r="AA116" s="136"/>
    </row>
    <row r="117" spans="2:27" ht="14" x14ac:dyDescent="0.2">
      <c r="B117" s="136"/>
      <c r="C117" s="160"/>
      <c r="D117" s="161"/>
      <c r="E117" s="161"/>
      <c r="F117" s="161"/>
      <c r="G117" s="161"/>
      <c r="H117" s="161"/>
      <c r="I117" s="161"/>
      <c r="J117" s="161"/>
      <c r="K117" s="161"/>
      <c r="L117" s="136"/>
      <c r="M117" s="136"/>
      <c r="N117" s="136"/>
      <c r="O117" s="136"/>
      <c r="P117" s="136"/>
      <c r="Q117" s="136"/>
      <c r="R117" s="136"/>
      <c r="S117" s="136"/>
      <c r="T117" s="136"/>
      <c r="U117" s="136"/>
      <c r="V117" s="136"/>
      <c r="W117" s="136"/>
      <c r="X117" s="136"/>
      <c r="Y117" s="136"/>
      <c r="Z117" s="136"/>
      <c r="AA117" s="136"/>
    </row>
    <row r="118" spans="2:27" ht="14" x14ac:dyDescent="0.2">
      <c r="B118" s="136"/>
      <c r="C118" s="160"/>
      <c r="D118" s="161"/>
      <c r="E118" s="161"/>
      <c r="F118" s="161"/>
      <c r="G118" s="161"/>
      <c r="H118" s="161"/>
      <c r="I118" s="161"/>
      <c r="J118" s="161"/>
      <c r="K118" s="161"/>
      <c r="L118" s="136"/>
      <c r="M118" s="136"/>
      <c r="N118" s="136"/>
      <c r="O118" s="136"/>
      <c r="P118" s="136"/>
      <c r="Q118" s="136"/>
      <c r="R118" s="136"/>
      <c r="S118" s="136"/>
      <c r="T118" s="136"/>
      <c r="U118" s="136"/>
      <c r="V118" s="136"/>
      <c r="W118" s="136"/>
      <c r="X118" s="136"/>
      <c r="Y118" s="136"/>
      <c r="Z118" s="136"/>
      <c r="AA118" s="136"/>
    </row>
    <row r="119" spans="2:27" ht="14" x14ac:dyDescent="0.2">
      <c r="B119" s="136"/>
      <c r="C119" s="160"/>
      <c r="D119" s="161"/>
      <c r="E119" s="161"/>
      <c r="F119" s="161"/>
      <c r="G119" s="161"/>
      <c r="H119" s="161"/>
      <c r="I119" s="161"/>
      <c r="J119" s="161"/>
      <c r="K119" s="161"/>
      <c r="L119" s="136"/>
      <c r="M119" s="136"/>
      <c r="N119" s="136"/>
      <c r="O119" s="136"/>
      <c r="P119" s="136"/>
      <c r="Q119" s="136"/>
      <c r="R119" s="136"/>
      <c r="S119" s="136"/>
      <c r="T119" s="136"/>
      <c r="U119" s="136"/>
      <c r="V119" s="136"/>
      <c r="W119" s="136"/>
      <c r="X119" s="136"/>
      <c r="Y119" s="136"/>
      <c r="Z119" s="136"/>
      <c r="AA119" s="136"/>
    </row>
    <row r="120" spans="2:27" ht="14" x14ac:dyDescent="0.2">
      <c r="B120" s="136"/>
      <c r="C120" s="160"/>
      <c r="D120" s="161"/>
      <c r="E120" s="161"/>
      <c r="F120" s="161"/>
      <c r="G120" s="161"/>
      <c r="H120" s="161"/>
      <c r="I120" s="161"/>
      <c r="J120" s="161"/>
      <c r="K120" s="161"/>
      <c r="L120" s="136"/>
      <c r="M120" s="136"/>
      <c r="N120" s="136"/>
      <c r="O120" s="136"/>
      <c r="P120" s="136"/>
      <c r="Q120" s="136"/>
      <c r="R120" s="136"/>
      <c r="S120" s="136"/>
      <c r="T120" s="136"/>
      <c r="U120" s="136"/>
      <c r="V120" s="136"/>
      <c r="W120" s="136"/>
      <c r="X120" s="136"/>
      <c r="Y120" s="136"/>
      <c r="Z120" s="136"/>
      <c r="AA120" s="136"/>
    </row>
    <row r="121" spans="2:27" ht="14" x14ac:dyDescent="0.2">
      <c r="B121" s="136"/>
      <c r="C121" s="160"/>
      <c r="D121" s="161"/>
      <c r="E121" s="161"/>
      <c r="F121" s="161"/>
      <c r="G121" s="161"/>
      <c r="H121" s="161"/>
      <c r="I121" s="161"/>
      <c r="J121" s="161"/>
      <c r="K121" s="161"/>
      <c r="L121" s="136"/>
      <c r="M121" s="136"/>
      <c r="N121" s="136"/>
      <c r="O121" s="136"/>
      <c r="P121" s="136"/>
      <c r="Q121" s="136"/>
      <c r="R121" s="136"/>
      <c r="S121" s="136"/>
      <c r="T121" s="136"/>
      <c r="U121" s="136"/>
      <c r="V121" s="136"/>
      <c r="W121" s="136"/>
      <c r="X121" s="136"/>
      <c r="Y121" s="136"/>
      <c r="Z121" s="136"/>
      <c r="AA121" s="136"/>
    </row>
    <row r="122" spans="2:27" ht="14" x14ac:dyDescent="0.2">
      <c r="B122" s="136"/>
      <c r="C122" s="160"/>
      <c r="D122" s="161"/>
      <c r="E122" s="161"/>
      <c r="F122" s="161"/>
      <c r="G122" s="161"/>
      <c r="H122" s="161"/>
      <c r="I122" s="161"/>
      <c r="J122" s="161"/>
      <c r="K122" s="161"/>
      <c r="L122" s="136"/>
      <c r="M122" s="136"/>
      <c r="N122" s="136"/>
      <c r="O122" s="136"/>
      <c r="P122" s="136"/>
      <c r="Q122" s="136"/>
      <c r="R122" s="136"/>
      <c r="S122" s="136"/>
      <c r="T122" s="136"/>
      <c r="U122" s="136"/>
      <c r="V122" s="136"/>
      <c r="W122" s="136"/>
      <c r="X122" s="136"/>
      <c r="Y122" s="136"/>
      <c r="Z122" s="136"/>
      <c r="AA122" s="136"/>
    </row>
    <row r="123" spans="2:27" ht="14" x14ac:dyDescent="0.2">
      <c r="B123" s="136"/>
      <c r="C123" s="160"/>
      <c r="D123" s="161"/>
      <c r="E123" s="161"/>
      <c r="F123" s="161"/>
      <c r="G123" s="161"/>
      <c r="H123" s="161"/>
      <c r="I123" s="161"/>
      <c r="J123" s="161"/>
      <c r="K123" s="161"/>
      <c r="L123" s="136"/>
      <c r="M123" s="136"/>
      <c r="N123" s="136"/>
      <c r="O123" s="136"/>
      <c r="P123" s="136"/>
      <c r="Q123" s="136"/>
      <c r="R123" s="136"/>
      <c r="S123" s="136"/>
      <c r="T123" s="136"/>
      <c r="U123" s="136"/>
      <c r="V123" s="136"/>
      <c r="W123" s="136"/>
      <c r="X123" s="136"/>
      <c r="Y123" s="136"/>
      <c r="Z123" s="136"/>
      <c r="AA123" s="136"/>
    </row>
    <row r="124" spans="2:27" ht="14" x14ac:dyDescent="0.2">
      <c r="B124" s="136"/>
      <c r="C124" s="160"/>
      <c r="D124" s="161"/>
      <c r="E124" s="161"/>
      <c r="F124" s="161"/>
      <c r="G124" s="161"/>
      <c r="H124" s="161"/>
      <c r="I124" s="161"/>
      <c r="J124" s="161"/>
      <c r="K124" s="161"/>
      <c r="L124" s="136"/>
      <c r="M124" s="136"/>
      <c r="N124" s="136"/>
      <c r="O124" s="136"/>
      <c r="P124" s="136"/>
      <c r="Q124" s="136"/>
      <c r="R124" s="136"/>
      <c r="S124" s="136"/>
      <c r="T124" s="136"/>
      <c r="U124" s="136"/>
      <c r="V124" s="136"/>
      <c r="W124" s="136"/>
      <c r="X124" s="136"/>
      <c r="Y124" s="136"/>
      <c r="Z124" s="136"/>
      <c r="AA124" s="136"/>
    </row>
    <row r="125" spans="2:27" ht="14" x14ac:dyDescent="0.2">
      <c r="B125" s="136"/>
      <c r="C125" s="160"/>
      <c r="D125" s="161"/>
      <c r="E125" s="161"/>
      <c r="F125" s="161"/>
      <c r="G125" s="161"/>
      <c r="H125" s="161"/>
      <c r="I125" s="161"/>
      <c r="J125" s="161"/>
      <c r="K125" s="161"/>
      <c r="L125" s="136"/>
      <c r="M125" s="136"/>
      <c r="N125" s="136"/>
      <c r="O125" s="136"/>
      <c r="P125" s="136"/>
      <c r="Q125" s="136"/>
      <c r="R125" s="136"/>
      <c r="S125" s="136"/>
      <c r="T125" s="136"/>
      <c r="U125" s="136"/>
      <c r="V125" s="136"/>
      <c r="W125" s="136"/>
      <c r="X125" s="136"/>
      <c r="Y125" s="136"/>
      <c r="Z125" s="136"/>
      <c r="AA125" s="136"/>
    </row>
    <row r="126" spans="2:27" ht="14" x14ac:dyDescent="0.2">
      <c r="B126" s="136"/>
      <c r="C126" s="160"/>
      <c r="D126" s="161"/>
      <c r="E126" s="161"/>
      <c r="F126" s="161"/>
      <c r="G126" s="161"/>
      <c r="H126" s="161"/>
      <c r="I126" s="161"/>
      <c r="J126" s="161"/>
      <c r="K126" s="161"/>
      <c r="L126" s="136"/>
      <c r="M126" s="136"/>
      <c r="N126" s="136"/>
      <c r="O126" s="136"/>
      <c r="P126" s="136"/>
      <c r="Q126" s="136"/>
      <c r="R126" s="136"/>
      <c r="S126" s="136"/>
      <c r="T126" s="136"/>
      <c r="U126" s="136"/>
      <c r="V126" s="136"/>
      <c r="W126" s="136"/>
      <c r="X126" s="136"/>
      <c r="Y126" s="136"/>
      <c r="Z126" s="136"/>
      <c r="AA126" s="136"/>
    </row>
    <row r="127" spans="2:27" ht="14" x14ac:dyDescent="0.2">
      <c r="B127" s="136"/>
      <c r="C127" s="160"/>
      <c r="D127" s="161"/>
      <c r="E127" s="161"/>
      <c r="F127" s="161"/>
      <c r="G127" s="161"/>
      <c r="H127" s="161"/>
      <c r="I127" s="161"/>
      <c r="J127" s="161"/>
      <c r="K127" s="161"/>
      <c r="L127" s="136"/>
      <c r="M127" s="136"/>
      <c r="N127" s="136"/>
      <c r="O127" s="136"/>
      <c r="P127" s="136"/>
      <c r="Q127" s="136"/>
      <c r="R127" s="136"/>
      <c r="S127" s="136"/>
      <c r="T127" s="136"/>
      <c r="U127" s="136"/>
      <c r="V127" s="136"/>
      <c r="W127" s="136"/>
      <c r="X127" s="136"/>
      <c r="Y127" s="136"/>
      <c r="Z127" s="136"/>
      <c r="AA127" s="136"/>
    </row>
    <row r="128" spans="2:27" ht="14" x14ac:dyDescent="0.2">
      <c r="B128" s="136"/>
      <c r="C128" s="160"/>
      <c r="D128" s="161"/>
      <c r="E128" s="161"/>
      <c r="F128" s="161"/>
      <c r="G128" s="161"/>
      <c r="H128" s="161"/>
      <c r="I128" s="161"/>
      <c r="J128" s="161"/>
      <c r="K128" s="161"/>
      <c r="L128" s="136"/>
      <c r="M128" s="136"/>
      <c r="N128" s="136"/>
      <c r="O128" s="136"/>
      <c r="P128" s="136"/>
      <c r="Q128" s="136"/>
      <c r="R128" s="136"/>
      <c r="S128" s="136"/>
      <c r="T128" s="136"/>
      <c r="U128" s="136"/>
      <c r="V128" s="136"/>
      <c r="W128" s="136"/>
      <c r="X128" s="136"/>
      <c r="Y128" s="136"/>
      <c r="Z128" s="136"/>
      <c r="AA128" s="136"/>
    </row>
    <row r="129" spans="2:27" ht="14" x14ac:dyDescent="0.2">
      <c r="B129" s="136"/>
      <c r="C129" s="160"/>
      <c r="D129" s="161"/>
      <c r="E129" s="161"/>
      <c r="F129" s="161"/>
      <c r="G129" s="161"/>
      <c r="H129" s="161"/>
      <c r="I129" s="161"/>
      <c r="J129" s="161"/>
      <c r="K129" s="161"/>
      <c r="L129" s="136"/>
      <c r="M129" s="136"/>
      <c r="N129" s="136"/>
      <c r="O129" s="136"/>
      <c r="P129" s="136"/>
      <c r="Q129" s="136"/>
      <c r="R129" s="136"/>
      <c r="S129" s="136"/>
      <c r="T129" s="136"/>
      <c r="U129" s="136"/>
      <c r="V129" s="136"/>
      <c r="W129" s="136"/>
      <c r="X129" s="136"/>
      <c r="Y129" s="136"/>
      <c r="Z129" s="136"/>
      <c r="AA129" s="136"/>
    </row>
    <row r="130" spans="2:27" ht="14" x14ac:dyDescent="0.2">
      <c r="B130" s="136"/>
      <c r="C130" s="160"/>
      <c r="D130" s="161"/>
      <c r="E130" s="161"/>
      <c r="F130" s="161"/>
      <c r="G130" s="161"/>
      <c r="H130" s="161"/>
      <c r="I130" s="161"/>
      <c r="J130" s="161"/>
      <c r="K130" s="161"/>
      <c r="L130" s="136"/>
      <c r="M130" s="136"/>
      <c r="N130" s="136"/>
      <c r="O130" s="136"/>
      <c r="P130" s="136"/>
      <c r="Q130" s="136"/>
      <c r="R130" s="136"/>
      <c r="S130" s="136"/>
      <c r="T130" s="136"/>
      <c r="U130" s="136"/>
      <c r="V130" s="136"/>
      <c r="W130" s="136"/>
      <c r="X130" s="136"/>
      <c r="Y130" s="136"/>
      <c r="Z130" s="136"/>
      <c r="AA130" s="136"/>
    </row>
    <row r="131" spans="2:27" ht="14" x14ac:dyDescent="0.2">
      <c r="B131" s="136"/>
      <c r="C131" s="160"/>
      <c r="D131" s="161"/>
      <c r="E131" s="161"/>
      <c r="F131" s="161"/>
      <c r="G131" s="161"/>
      <c r="H131" s="161"/>
      <c r="I131" s="161"/>
      <c r="J131" s="161"/>
      <c r="K131" s="161"/>
      <c r="L131" s="136"/>
      <c r="M131" s="136"/>
      <c r="N131" s="136"/>
      <c r="O131" s="136"/>
      <c r="P131" s="136"/>
      <c r="Q131" s="136"/>
      <c r="R131" s="136"/>
      <c r="S131" s="136"/>
      <c r="T131" s="136"/>
      <c r="U131" s="136"/>
      <c r="V131" s="136"/>
      <c r="W131" s="136"/>
      <c r="X131" s="136"/>
      <c r="Y131" s="136"/>
      <c r="Z131" s="136"/>
      <c r="AA131" s="136"/>
    </row>
    <row r="132" spans="2:27" ht="14" x14ac:dyDescent="0.2">
      <c r="B132" s="136"/>
      <c r="C132" s="160"/>
      <c r="D132" s="161"/>
      <c r="E132" s="161"/>
      <c r="F132" s="161"/>
      <c r="G132" s="161"/>
      <c r="H132" s="161"/>
      <c r="I132" s="161"/>
      <c r="J132" s="161"/>
      <c r="K132" s="161"/>
      <c r="L132" s="136"/>
      <c r="M132" s="136"/>
      <c r="N132" s="136"/>
      <c r="O132" s="136"/>
      <c r="P132" s="136"/>
      <c r="Q132" s="136"/>
      <c r="R132" s="136"/>
      <c r="S132" s="136"/>
      <c r="T132" s="136"/>
      <c r="U132" s="136"/>
      <c r="V132" s="136"/>
      <c r="W132" s="136"/>
      <c r="X132" s="136"/>
      <c r="Y132" s="136"/>
      <c r="Z132" s="136"/>
      <c r="AA132" s="136"/>
    </row>
    <row r="133" spans="2:27" ht="14" x14ac:dyDescent="0.2">
      <c r="B133" s="136"/>
      <c r="C133" s="160"/>
      <c r="D133" s="161"/>
      <c r="E133" s="161"/>
      <c r="F133" s="161"/>
      <c r="G133" s="161"/>
      <c r="H133" s="161"/>
      <c r="I133" s="161"/>
      <c r="J133" s="161"/>
      <c r="K133" s="161"/>
      <c r="L133" s="136"/>
      <c r="M133" s="136"/>
      <c r="N133" s="136"/>
      <c r="O133" s="136"/>
      <c r="P133" s="136"/>
      <c r="Q133" s="136"/>
      <c r="R133" s="136"/>
      <c r="S133" s="136"/>
      <c r="T133" s="136"/>
      <c r="U133" s="136"/>
      <c r="V133" s="136"/>
      <c r="W133" s="136"/>
      <c r="X133" s="136"/>
      <c r="Y133" s="136"/>
      <c r="Z133" s="136"/>
      <c r="AA133" s="136"/>
    </row>
    <row r="134" spans="2:27" ht="14" x14ac:dyDescent="0.2">
      <c r="B134" s="136"/>
      <c r="C134" s="160"/>
      <c r="D134" s="161"/>
      <c r="E134" s="161"/>
      <c r="F134" s="161"/>
      <c r="G134" s="161"/>
      <c r="H134" s="161"/>
      <c r="I134" s="161"/>
      <c r="J134" s="161"/>
      <c r="K134" s="161"/>
      <c r="L134" s="136"/>
      <c r="M134" s="136"/>
      <c r="N134" s="136"/>
      <c r="O134" s="136"/>
      <c r="P134" s="136"/>
      <c r="Q134" s="136"/>
      <c r="R134" s="136"/>
      <c r="S134" s="136"/>
      <c r="T134" s="136"/>
      <c r="U134" s="136"/>
      <c r="V134" s="136"/>
      <c r="W134" s="136"/>
      <c r="X134" s="136"/>
      <c r="Y134" s="136"/>
      <c r="Z134" s="136"/>
      <c r="AA134" s="136"/>
    </row>
    <row r="135" spans="2:27" ht="14" x14ac:dyDescent="0.2">
      <c r="B135" s="136"/>
      <c r="C135" s="160"/>
      <c r="D135" s="161"/>
      <c r="E135" s="161"/>
      <c r="F135" s="161"/>
      <c r="G135" s="161"/>
      <c r="H135" s="161"/>
      <c r="I135" s="161"/>
      <c r="J135" s="161"/>
      <c r="K135" s="161"/>
      <c r="L135" s="136"/>
      <c r="M135" s="136"/>
      <c r="N135" s="136"/>
      <c r="O135" s="136"/>
      <c r="P135" s="136"/>
      <c r="Q135" s="136"/>
      <c r="R135" s="136"/>
      <c r="S135" s="136"/>
      <c r="T135" s="136"/>
      <c r="U135" s="136"/>
      <c r="V135" s="136"/>
      <c r="W135" s="136"/>
      <c r="X135" s="136"/>
      <c r="Y135" s="136"/>
      <c r="Z135" s="136"/>
      <c r="AA135" s="136"/>
    </row>
    <row r="136" spans="2:27" ht="14" x14ac:dyDescent="0.2">
      <c r="B136" s="136"/>
      <c r="C136" s="160"/>
      <c r="D136" s="161"/>
      <c r="E136" s="161"/>
      <c r="F136" s="161"/>
      <c r="G136" s="161"/>
      <c r="H136" s="161"/>
      <c r="I136" s="161"/>
      <c r="J136" s="161"/>
      <c r="K136" s="161"/>
      <c r="L136" s="136"/>
      <c r="M136" s="136"/>
      <c r="N136" s="136"/>
      <c r="O136" s="136"/>
      <c r="P136" s="136"/>
      <c r="Q136" s="136"/>
      <c r="R136" s="136"/>
      <c r="S136" s="136"/>
      <c r="T136" s="136"/>
      <c r="U136" s="136"/>
      <c r="V136" s="136"/>
      <c r="W136" s="136"/>
      <c r="X136" s="136"/>
      <c r="Y136" s="136"/>
      <c r="Z136" s="136"/>
      <c r="AA136" s="136"/>
    </row>
    <row r="137" spans="2:27" ht="14" x14ac:dyDescent="0.2">
      <c r="B137" s="136"/>
      <c r="C137" s="160"/>
      <c r="D137" s="161"/>
      <c r="E137" s="161"/>
      <c r="F137" s="161"/>
      <c r="G137" s="161"/>
      <c r="H137" s="161"/>
      <c r="I137" s="161"/>
      <c r="J137" s="161"/>
      <c r="K137" s="161"/>
      <c r="L137" s="136"/>
      <c r="M137" s="136"/>
      <c r="N137" s="136"/>
      <c r="O137" s="136"/>
      <c r="P137" s="136"/>
      <c r="Q137" s="136"/>
      <c r="R137" s="136"/>
      <c r="S137" s="136"/>
      <c r="T137" s="136"/>
      <c r="U137" s="136"/>
      <c r="V137" s="136"/>
      <c r="W137" s="136"/>
      <c r="X137" s="136"/>
      <c r="Y137" s="136"/>
      <c r="Z137" s="136"/>
      <c r="AA137" s="136"/>
    </row>
    <row r="138" spans="2:27" ht="14" x14ac:dyDescent="0.2">
      <c r="B138" s="136"/>
      <c r="C138" s="160"/>
      <c r="D138" s="161"/>
      <c r="E138" s="161"/>
      <c r="F138" s="161"/>
      <c r="G138" s="161"/>
      <c r="H138" s="161"/>
      <c r="I138" s="161"/>
      <c r="J138" s="161"/>
      <c r="K138" s="161"/>
      <c r="L138" s="136"/>
      <c r="M138" s="136"/>
      <c r="N138" s="136"/>
      <c r="O138" s="136"/>
      <c r="P138" s="136"/>
      <c r="Q138" s="136"/>
      <c r="R138" s="136"/>
      <c r="S138" s="136"/>
      <c r="T138" s="136"/>
      <c r="U138" s="136"/>
      <c r="V138" s="136"/>
      <c r="W138" s="136"/>
      <c r="X138" s="136"/>
      <c r="Y138" s="136"/>
      <c r="Z138" s="136"/>
      <c r="AA138" s="136"/>
    </row>
    <row r="139" spans="2:27" ht="14" x14ac:dyDescent="0.2">
      <c r="B139" s="136"/>
      <c r="C139" s="160"/>
      <c r="D139" s="161"/>
      <c r="E139" s="161"/>
      <c r="F139" s="161"/>
      <c r="G139" s="161"/>
      <c r="H139" s="161"/>
      <c r="I139" s="161"/>
      <c r="J139" s="161"/>
      <c r="K139" s="161"/>
      <c r="L139" s="136"/>
      <c r="M139" s="136"/>
      <c r="N139" s="136"/>
      <c r="O139" s="136"/>
      <c r="P139" s="136"/>
      <c r="Q139" s="136"/>
      <c r="R139" s="136"/>
      <c r="S139" s="136"/>
      <c r="T139" s="136"/>
      <c r="U139" s="136"/>
      <c r="V139" s="136"/>
      <c r="W139" s="136"/>
      <c r="X139" s="136"/>
      <c r="Y139" s="136"/>
      <c r="Z139" s="136"/>
      <c r="AA139" s="136"/>
    </row>
    <row r="140" spans="2:27" ht="14" x14ac:dyDescent="0.2">
      <c r="B140" s="136"/>
      <c r="C140" s="160"/>
      <c r="D140" s="161"/>
      <c r="E140" s="161"/>
      <c r="F140" s="161"/>
      <c r="G140" s="161"/>
      <c r="H140" s="161"/>
      <c r="I140" s="161"/>
      <c r="J140" s="161"/>
      <c r="K140" s="161"/>
      <c r="L140" s="136"/>
      <c r="M140" s="136"/>
      <c r="N140" s="136"/>
      <c r="O140" s="136"/>
      <c r="P140" s="136"/>
      <c r="Q140" s="136"/>
      <c r="R140" s="136"/>
      <c r="S140" s="136"/>
      <c r="T140" s="136"/>
      <c r="U140" s="136"/>
      <c r="V140" s="136"/>
      <c r="W140" s="136"/>
      <c r="X140" s="136"/>
      <c r="Y140" s="136"/>
      <c r="Z140" s="136"/>
      <c r="AA140" s="136"/>
    </row>
    <row r="141" spans="2:27" ht="14" x14ac:dyDescent="0.2">
      <c r="B141" s="136"/>
      <c r="C141" s="160"/>
      <c r="D141" s="161"/>
      <c r="E141" s="161"/>
      <c r="F141" s="161"/>
      <c r="G141" s="161"/>
      <c r="H141" s="161"/>
      <c r="I141" s="161"/>
      <c r="J141" s="161"/>
      <c r="K141" s="161"/>
      <c r="L141" s="136"/>
      <c r="M141" s="136"/>
      <c r="N141" s="136"/>
      <c r="O141" s="136"/>
      <c r="P141" s="136"/>
      <c r="Q141" s="136"/>
      <c r="R141" s="136"/>
      <c r="S141" s="136"/>
      <c r="T141" s="136"/>
      <c r="U141" s="136"/>
      <c r="V141" s="136"/>
      <c r="W141" s="136"/>
      <c r="X141" s="136"/>
      <c r="Y141" s="136"/>
      <c r="Z141" s="136"/>
      <c r="AA141" s="136"/>
    </row>
    <row r="142" spans="2:27" ht="14" x14ac:dyDescent="0.2">
      <c r="B142" s="136"/>
      <c r="C142" s="160"/>
      <c r="D142" s="161"/>
      <c r="E142" s="161"/>
      <c r="F142" s="161"/>
      <c r="G142" s="161"/>
      <c r="H142" s="161"/>
      <c r="I142" s="161"/>
      <c r="J142" s="161"/>
      <c r="K142" s="161"/>
      <c r="L142" s="136"/>
      <c r="M142" s="136"/>
      <c r="N142" s="136"/>
      <c r="O142" s="136"/>
      <c r="P142" s="136"/>
      <c r="Q142" s="136"/>
      <c r="R142" s="136"/>
      <c r="S142" s="136"/>
      <c r="T142" s="136"/>
      <c r="U142" s="136"/>
      <c r="V142" s="136"/>
      <c r="W142" s="136"/>
      <c r="X142" s="136"/>
      <c r="Y142" s="136"/>
      <c r="Z142" s="136"/>
      <c r="AA142" s="136"/>
    </row>
    <row r="143" spans="2:27" ht="14" x14ac:dyDescent="0.2">
      <c r="B143" s="136"/>
      <c r="C143" s="160"/>
      <c r="D143" s="161"/>
      <c r="E143" s="161"/>
      <c r="F143" s="161"/>
      <c r="G143" s="161"/>
      <c r="H143" s="161"/>
      <c r="I143" s="161"/>
      <c r="J143" s="161"/>
      <c r="K143" s="161"/>
      <c r="L143" s="136"/>
      <c r="M143" s="136"/>
      <c r="N143" s="136"/>
      <c r="O143" s="136"/>
      <c r="P143" s="136"/>
      <c r="Q143" s="136"/>
      <c r="R143" s="136"/>
      <c r="S143" s="136"/>
      <c r="T143" s="136"/>
      <c r="U143" s="136"/>
      <c r="V143" s="136"/>
      <c r="W143" s="136"/>
      <c r="X143" s="136"/>
      <c r="Y143" s="136"/>
      <c r="Z143" s="136"/>
      <c r="AA143" s="136"/>
    </row>
    <row r="144" spans="2:27" ht="14" x14ac:dyDescent="0.2">
      <c r="B144" s="136"/>
      <c r="C144" s="160"/>
      <c r="D144" s="161"/>
      <c r="E144" s="161"/>
      <c r="F144" s="161"/>
      <c r="G144" s="161"/>
      <c r="H144" s="161"/>
      <c r="I144" s="161"/>
      <c r="J144" s="161"/>
      <c r="K144" s="161"/>
      <c r="L144" s="136"/>
      <c r="M144" s="136"/>
      <c r="N144" s="136"/>
      <c r="O144" s="136"/>
      <c r="P144" s="136"/>
      <c r="Q144" s="136"/>
      <c r="R144" s="136"/>
      <c r="S144" s="136"/>
      <c r="T144" s="136"/>
      <c r="U144" s="136"/>
      <c r="V144" s="136"/>
      <c r="W144" s="136"/>
      <c r="X144" s="136"/>
      <c r="Y144" s="136"/>
      <c r="Z144" s="136"/>
      <c r="AA144" s="136"/>
    </row>
    <row r="145" spans="2:27" ht="14" x14ac:dyDescent="0.2">
      <c r="B145" s="136"/>
      <c r="C145" s="160"/>
      <c r="D145" s="161"/>
      <c r="E145" s="161"/>
      <c r="F145" s="161"/>
      <c r="G145" s="161"/>
      <c r="H145" s="161"/>
      <c r="I145" s="161"/>
      <c r="J145" s="161"/>
      <c r="K145" s="161"/>
      <c r="L145" s="136"/>
      <c r="M145" s="136"/>
      <c r="N145" s="136"/>
      <c r="O145" s="136"/>
      <c r="P145" s="136"/>
      <c r="Q145" s="136"/>
      <c r="R145" s="136"/>
      <c r="S145" s="136"/>
      <c r="T145" s="136"/>
      <c r="U145" s="136"/>
      <c r="V145" s="136"/>
      <c r="W145" s="136"/>
      <c r="X145" s="136"/>
      <c r="Y145" s="136"/>
      <c r="Z145" s="136"/>
      <c r="AA145" s="136"/>
    </row>
    <row r="146" spans="2:27" ht="14" x14ac:dyDescent="0.2">
      <c r="B146" s="136"/>
      <c r="C146" s="160"/>
      <c r="D146" s="161"/>
      <c r="E146" s="161"/>
      <c r="F146" s="161"/>
      <c r="G146" s="161"/>
      <c r="H146" s="161"/>
      <c r="I146" s="161"/>
      <c r="J146" s="161"/>
      <c r="K146" s="161"/>
      <c r="L146" s="136"/>
      <c r="M146" s="136"/>
      <c r="N146" s="136"/>
      <c r="O146" s="136"/>
      <c r="P146" s="136"/>
      <c r="Q146" s="136"/>
      <c r="R146" s="136"/>
      <c r="S146" s="136"/>
      <c r="T146" s="136"/>
      <c r="U146" s="136"/>
      <c r="V146" s="136"/>
      <c r="W146" s="136"/>
      <c r="X146" s="136"/>
      <c r="Y146" s="136"/>
      <c r="Z146" s="136"/>
      <c r="AA146" s="136"/>
    </row>
    <row r="147" spans="2:27" ht="14" x14ac:dyDescent="0.2">
      <c r="B147" s="136"/>
      <c r="C147" s="160"/>
      <c r="D147" s="161"/>
      <c r="E147" s="161"/>
      <c r="F147" s="161"/>
      <c r="G147" s="161"/>
      <c r="H147" s="161"/>
      <c r="I147" s="161"/>
      <c r="J147" s="161"/>
      <c r="K147" s="161"/>
      <c r="L147" s="136"/>
      <c r="M147" s="136"/>
      <c r="N147" s="136"/>
      <c r="O147" s="136"/>
      <c r="P147" s="136"/>
      <c r="Q147" s="136"/>
      <c r="R147" s="136"/>
      <c r="S147" s="136"/>
      <c r="T147" s="136"/>
      <c r="U147" s="136"/>
      <c r="V147" s="136"/>
      <c r="W147" s="136"/>
      <c r="X147" s="136"/>
      <c r="Y147" s="136"/>
      <c r="Z147" s="136"/>
      <c r="AA147" s="136"/>
    </row>
    <row r="148" spans="2:27" ht="14" x14ac:dyDescent="0.2">
      <c r="B148" s="136"/>
      <c r="C148" s="160"/>
      <c r="D148" s="161"/>
      <c r="E148" s="161"/>
      <c r="F148" s="161"/>
      <c r="G148" s="161"/>
      <c r="H148" s="161"/>
      <c r="I148" s="161"/>
      <c r="J148" s="161"/>
      <c r="K148" s="161"/>
      <c r="L148" s="136"/>
      <c r="M148" s="136"/>
      <c r="N148" s="136"/>
      <c r="O148" s="136"/>
      <c r="P148" s="136"/>
      <c r="Q148" s="136"/>
      <c r="R148" s="136"/>
      <c r="S148" s="136"/>
      <c r="T148" s="136"/>
      <c r="U148" s="136"/>
      <c r="V148" s="136"/>
      <c r="W148" s="136"/>
      <c r="X148" s="136"/>
      <c r="Y148" s="136"/>
      <c r="Z148" s="136"/>
      <c r="AA148" s="136"/>
    </row>
    <row r="149" spans="2:27" ht="14" x14ac:dyDescent="0.2">
      <c r="B149" s="136"/>
      <c r="C149" s="160"/>
      <c r="D149" s="161"/>
      <c r="E149" s="161"/>
      <c r="F149" s="161"/>
      <c r="G149" s="161"/>
      <c r="H149" s="161"/>
      <c r="I149" s="161"/>
      <c r="J149" s="161"/>
      <c r="K149" s="161"/>
      <c r="L149" s="136"/>
      <c r="M149" s="136"/>
      <c r="N149" s="136"/>
      <c r="O149" s="136"/>
      <c r="P149" s="136"/>
      <c r="Q149" s="136"/>
      <c r="R149" s="136"/>
      <c r="S149" s="136"/>
      <c r="T149" s="136"/>
      <c r="U149" s="136"/>
      <c r="V149" s="136"/>
      <c r="W149" s="136"/>
      <c r="X149" s="136"/>
      <c r="Y149" s="136"/>
      <c r="Z149" s="136"/>
      <c r="AA149" s="136"/>
    </row>
    <row r="150" spans="2:27" ht="14" x14ac:dyDescent="0.2">
      <c r="B150" s="136"/>
      <c r="C150" s="160"/>
      <c r="D150" s="161"/>
      <c r="E150" s="161"/>
      <c r="F150" s="161"/>
      <c r="G150" s="161"/>
      <c r="H150" s="161"/>
      <c r="I150" s="161"/>
      <c r="J150" s="161"/>
      <c r="K150" s="161"/>
      <c r="L150" s="136"/>
      <c r="M150" s="136"/>
      <c r="N150" s="136"/>
      <c r="O150" s="136"/>
      <c r="P150" s="136"/>
      <c r="Q150" s="136"/>
      <c r="R150" s="136"/>
      <c r="S150" s="136"/>
      <c r="T150" s="136"/>
      <c r="U150" s="136"/>
      <c r="V150" s="136"/>
      <c r="W150" s="136"/>
      <c r="X150" s="136"/>
      <c r="Y150" s="136"/>
      <c r="Z150" s="136"/>
      <c r="AA150" s="136"/>
    </row>
    <row r="151" spans="2:27" ht="14" x14ac:dyDescent="0.2">
      <c r="B151" s="136"/>
      <c r="C151" s="160"/>
      <c r="D151" s="161"/>
      <c r="E151" s="161"/>
      <c r="F151" s="161"/>
      <c r="G151" s="161"/>
      <c r="H151" s="161"/>
      <c r="I151" s="161"/>
      <c r="J151" s="161"/>
      <c r="K151" s="161"/>
      <c r="L151" s="136"/>
      <c r="M151" s="136"/>
      <c r="N151" s="136"/>
      <c r="O151" s="136"/>
      <c r="P151" s="136"/>
      <c r="Q151" s="136"/>
      <c r="R151" s="136"/>
      <c r="S151" s="136"/>
      <c r="T151" s="136"/>
      <c r="U151" s="136"/>
      <c r="V151" s="136"/>
      <c r="W151" s="136"/>
      <c r="X151" s="136"/>
      <c r="Y151" s="136"/>
      <c r="Z151" s="136"/>
      <c r="AA151" s="136"/>
    </row>
    <row r="152" spans="2:27" ht="14" x14ac:dyDescent="0.2">
      <c r="B152" s="136"/>
      <c r="C152" s="160"/>
      <c r="D152" s="161"/>
      <c r="E152" s="161"/>
      <c r="F152" s="161"/>
      <c r="G152" s="161"/>
      <c r="H152" s="161"/>
      <c r="I152" s="161"/>
      <c r="J152" s="161"/>
      <c r="K152" s="161"/>
      <c r="L152" s="136"/>
      <c r="M152" s="136"/>
      <c r="N152" s="136"/>
      <c r="O152" s="136"/>
      <c r="P152" s="136"/>
      <c r="Q152" s="136"/>
      <c r="R152" s="136"/>
      <c r="S152" s="136"/>
      <c r="T152" s="136"/>
      <c r="U152" s="136"/>
      <c r="V152" s="136"/>
      <c r="W152" s="136"/>
      <c r="X152" s="136"/>
      <c r="Y152" s="136"/>
      <c r="Z152" s="136"/>
      <c r="AA152" s="136"/>
    </row>
    <row r="153" spans="2:27" ht="14" x14ac:dyDescent="0.2">
      <c r="B153" s="136"/>
      <c r="C153" s="160"/>
      <c r="D153" s="161"/>
      <c r="E153" s="161"/>
      <c r="F153" s="161"/>
      <c r="G153" s="161"/>
      <c r="H153" s="161"/>
      <c r="I153" s="161"/>
      <c r="J153" s="161"/>
      <c r="K153" s="161"/>
      <c r="L153" s="136"/>
      <c r="M153" s="136"/>
      <c r="N153" s="136"/>
      <c r="O153" s="136"/>
      <c r="P153" s="136"/>
      <c r="Q153" s="136"/>
      <c r="R153" s="136"/>
      <c r="S153" s="136"/>
      <c r="T153" s="136"/>
      <c r="U153" s="136"/>
      <c r="V153" s="136"/>
      <c r="W153" s="136"/>
      <c r="X153" s="136"/>
      <c r="Y153" s="136"/>
      <c r="Z153" s="136"/>
      <c r="AA153" s="136"/>
    </row>
    <row r="154" spans="2:27" ht="14" x14ac:dyDescent="0.2">
      <c r="B154" s="136"/>
      <c r="C154" s="160"/>
      <c r="D154" s="161"/>
      <c r="E154" s="161"/>
      <c r="F154" s="161"/>
      <c r="G154" s="161"/>
      <c r="H154" s="161"/>
      <c r="I154" s="161"/>
      <c r="J154" s="161"/>
      <c r="K154" s="161"/>
      <c r="L154" s="136"/>
      <c r="M154" s="136"/>
      <c r="N154" s="136"/>
      <c r="O154" s="136"/>
      <c r="P154" s="136"/>
      <c r="Q154" s="136"/>
      <c r="R154" s="136"/>
      <c r="S154" s="136"/>
      <c r="T154" s="136"/>
      <c r="U154" s="136"/>
      <c r="V154" s="136"/>
      <c r="W154" s="136"/>
      <c r="X154" s="136"/>
      <c r="Y154" s="136"/>
      <c r="Z154" s="136"/>
      <c r="AA154" s="136"/>
    </row>
    <row r="155" spans="2:27" ht="14" x14ac:dyDescent="0.2">
      <c r="B155" s="136"/>
      <c r="C155" s="160"/>
      <c r="D155" s="161"/>
      <c r="E155" s="161"/>
      <c r="F155" s="161"/>
      <c r="G155" s="161"/>
      <c r="H155" s="161"/>
      <c r="I155" s="161"/>
      <c r="J155" s="161"/>
      <c r="K155" s="161"/>
      <c r="L155" s="136"/>
      <c r="M155" s="136"/>
      <c r="N155" s="136"/>
      <c r="O155" s="136"/>
      <c r="P155" s="136"/>
      <c r="Q155" s="136"/>
      <c r="R155" s="136"/>
      <c r="S155" s="136"/>
      <c r="T155" s="136"/>
      <c r="U155" s="136"/>
      <c r="V155" s="136"/>
      <c r="W155" s="136"/>
      <c r="X155" s="136"/>
      <c r="Y155" s="136"/>
      <c r="Z155" s="136"/>
      <c r="AA155" s="136"/>
    </row>
    <row r="156" spans="2:27" ht="14" x14ac:dyDescent="0.2">
      <c r="B156" s="136"/>
      <c r="C156" s="160"/>
      <c r="D156" s="161"/>
      <c r="E156" s="161"/>
      <c r="F156" s="161"/>
      <c r="G156" s="161"/>
      <c r="H156" s="161"/>
      <c r="I156" s="161"/>
      <c r="J156" s="161"/>
      <c r="K156" s="161"/>
      <c r="L156" s="136"/>
      <c r="M156" s="136"/>
      <c r="N156" s="136"/>
      <c r="O156" s="136"/>
      <c r="P156" s="136"/>
      <c r="Q156" s="136"/>
      <c r="R156" s="136"/>
      <c r="S156" s="136"/>
      <c r="T156" s="136"/>
      <c r="U156" s="136"/>
      <c r="V156" s="136"/>
      <c r="W156" s="136"/>
      <c r="X156" s="136"/>
      <c r="Y156" s="136"/>
      <c r="Z156" s="136"/>
      <c r="AA156" s="136"/>
    </row>
    <row r="157" spans="2:27" ht="14" x14ac:dyDescent="0.2">
      <c r="B157" s="136"/>
      <c r="C157" s="160"/>
      <c r="D157" s="161"/>
      <c r="E157" s="161"/>
      <c r="F157" s="161"/>
      <c r="G157" s="161"/>
      <c r="H157" s="161"/>
      <c r="I157" s="161"/>
      <c r="J157" s="161"/>
      <c r="K157" s="161"/>
      <c r="L157" s="136"/>
      <c r="M157" s="136"/>
      <c r="N157" s="136"/>
      <c r="O157" s="136"/>
      <c r="P157" s="136"/>
      <c r="Q157" s="136"/>
      <c r="R157" s="136"/>
      <c r="S157" s="136"/>
      <c r="T157" s="136"/>
      <c r="U157" s="136"/>
      <c r="V157" s="136"/>
      <c r="W157" s="136"/>
      <c r="X157" s="136"/>
      <c r="Y157" s="136"/>
      <c r="Z157" s="136"/>
      <c r="AA157" s="136"/>
    </row>
    <row r="158" spans="2:27" ht="14" x14ac:dyDescent="0.2">
      <c r="B158" s="136"/>
      <c r="C158" s="160"/>
      <c r="D158" s="161"/>
      <c r="E158" s="161"/>
      <c r="F158" s="161"/>
      <c r="G158" s="161"/>
      <c r="H158" s="161"/>
      <c r="I158" s="161"/>
      <c r="J158" s="161"/>
      <c r="K158" s="161"/>
      <c r="L158" s="136"/>
      <c r="M158" s="136"/>
      <c r="N158" s="136"/>
      <c r="O158" s="136"/>
      <c r="P158" s="136"/>
      <c r="Q158" s="136"/>
      <c r="R158" s="136"/>
      <c r="S158" s="136"/>
      <c r="T158" s="136"/>
      <c r="U158" s="136"/>
      <c r="V158" s="136"/>
      <c r="W158" s="136"/>
      <c r="X158" s="136"/>
      <c r="Y158" s="136"/>
      <c r="Z158" s="136"/>
      <c r="AA158" s="136"/>
    </row>
    <row r="159" spans="2:27" ht="14" x14ac:dyDescent="0.2">
      <c r="B159" s="136"/>
      <c r="C159" s="160"/>
      <c r="D159" s="161"/>
      <c r="E159" s="161"/>
      <c r="F159" s="161"/>
      <c r="G159" s="161"/>
      <c r="H159" s="161"/>
      <c r="I159" s="161"/>
      <c r="J159" s="161"/>
      <c r="K159" s="161"/>
      <c r="L159" s="136"/>
      <c r="M159" s="136"/>
      <c r="N159" s="136"/>
      <c r="O159" s="136"/>
      <c r="P159" s="136"/>
      <c r="Q159" s="136"/>
      <c r="R159" s="136"/>
      <c r="S159" s="136"/>
      <c r="T159" s="136"/>
      <c r="U159" s="136"/>
      <c r="V159" s="136"/>
      <c r="W159" s="136"/>
      <c r="X159" s="136"/>
      <c r="Y159" s="136"/>
      <c r="Z159" s="136"/>
      <c r="AA159" s="136"/>
    </row>
    <row r="160" spans="2:27" ht="14" x14ac:dyDescent="0.2">
      <c r="B160" s="136"/>
      <c r="C160" s="160"/>
      <c r="D160" s="161"/>
      <c r="E160" s="161"/>
      <c r="F160" s="161"/>
      <c r="G160" s="161"/>
      <c r="H160" s="161"/>
      <c r="I160" s="161"/>
      <c r="J160" s="161"/>
      <c r="K160" s="161"/>
      <c r="L160" s="136"/>
      <c r="M160" s="136"/>
      <c r="N160" s="136"/>
      <c r="O160" s="136"/>
      <c r="P160" s="136"/>
      <c r="Q160" s="136"/>
      <c r="R160" s="136"/>
      <c r="S160" s="136"/>
      <c r="T160" s="136"/>
      <c r="U160" s="136"/>
      <c r="V160" s="136"/>
      <c r="W160" s="136"/>
      <c r="X160" s="136"/>
      <c r="Y160" s="136"/>
      <c r="Z160" s="136"/>
      <c r="AA160" s="136"/>
    </row>
    <row r="161" spans="2:27" ht="14" x14ac:dyDescent="0.2">
      <c r="B161" s="136"/>
      <c r="C161" s="160"/>
      <c r="D161" s="161"/>
      <c r="E161" s="161"/>
      <c r="F161" s="161"/>
      <c r="G161" s="161"/>
      <c r="H161" s="161"/>
      <c r="I161" s="161"/>
      <c r="J161" s="161"/>
      <c r="K161" s="161"/>
      <c r="L161" s="136"/>
      <c r="M161" s="136"/>
      <c r="N161" s="136"/>
      <c r="O161" s="136"/>
      <c r="P161" s="136"/>
      <c r="Q161" s="136"/>
      <c r="R161" s="136"/>
      <c r="S161" s="136"/>
      <c r="T161" s="136"/>
      <c r="U161" s="136"/>
      <c r="V161" s="136"/>
      <c r="W161" s="136"/>
      <c r="X161" s="136"/>
      <c r="Y161" s="136"/>
      <c r="Z161" s="136"/>
      <c r="AA161" s="136"/>
    </row>
    <row r="162" spans="2:27" ht="14" x14ac:dyDescent="0.2">
      <c r="B162" s="136"/>
      <c r="C162" s="160"/>
      <c r="D162" s="161"/>
      <c r="E162" s="161"/>
      <c r="F162" s="161"/>
      <c r="G162" s="161"/>
      <c r="H162" s="161"/>
      <c r="I162" s="161"/>
      <c r="J162" s="161"/>
      <c r="K162" s="161"/>
      <c r="L162" s="136"/>
      <c r="M162" s="136"/>
      <c r="N162" s="136"/>
      <c r="O162" s="136"/>
      <c r="P162" s="136"/>
      <c r="Q162" s="136"/>
      <c r="R162" s="136"/>
      <c r="S162" s="136"/>
      <c r="T162" s="136"/>
      <c r="U162" s="136"/>
      <c r="V162" s="136"/>
      <c r="W162" s="136"/>
      <c r="X162" s="136"/>
      <c r="Y162" s="136"/>
      <c r="Z162" s="136"/>
      <c r="AA162" s="136"/>
    </row>
    <row r="163" spans="2:27" ht="14" x14ac:dyDescent="0.2">
      <c r="B163" s="136"/>
      <c r="C163" s="160"/>
      <c r="D163" s="161"/>
      <c r="E163" s="161"/>
      <c r="F163" s="161"/>
      <c r="G163" s="161"/>
      <c r="H163" s="161"/>
      <c r="I163" s="161"/>
      <c r="J163" s="161"/>
      <c r="K163" s="161"/>
      <c r="L163" s="136"/>
      <c r="M163" s="136"/>
      <c r="N163" s="136"/>
      <c r="O163" s="136"/>
      <c r="P163" s="136"/>
      <c r="Q163" s="136"/>
      <c r="R163" s="136"/>
      <c r="S163" s="136"/>
      <c r="T163" s="136"/>
      <c r="U163" s="136"/>
      <c r="V163" s="136"/>
      <c r="W163" s="136"/>
      <c r="X163" s="136"/>
      <c r="Y163" s="136"/>
      <c r="Z163" s="136"/>
      <c r="AA163" s="136"/>
    </row>
    <row r="164" spans="2:27" ht="14" x14ac:dyDescent="0.2">
      <c r="B164" s="136"/>
      <c r="C164" s="160"/>
      <c r="D164" s="161"/>
      <c r="E164" s="161"/>
      <c r="F164" s="161"/>
      <c r="G164" s="161"/>
      <c r="H164" s="161"/>
      <c r="I164" s="161"/>
      <c r="J164" s="161"/>
      <c r="K164" s="161"/>
      <c r="L164" s="136"/>
      <c r="M164" s="136"/>
      <c r="N164" s="136"/>
      <c r="O164" s="136"/>
      <c r="P164" s="136"/>
      <c r="Q164" s="136"/>
      <c r="R164" s="136"/>
      <c r="S164" s="136"/>
      <c r="T164" s="136"/>
      <c r="U164" s="136"/>
      <c r="V164" s="136"/>
      <c r="W164" s="136"/>
      <c r="X164" s="136"/>
      <c r="Y164" s="136"/>
      <c r="Z164" s="136"/>
      <c r="AA164" s="136"/>
    </row>
    <row r="165" spans="2:27" ht="14" x14ac:dyDescent="0.2">
      <c r="B165" s="136"/>
      <c r="C165" s="160"/>
      <c r="D165" s="161"/>
      <c r="E165" s="161"/>
      <c r="F165" s="161"/>
      <c r="G165" s="161"/>
      <c r="H165" s="161"/>
      <c r="I165" s="161"/>
      <c r="J165" s="161"/>
      <c r="K165" s="161"/>
      <c r="L165" s="136"/>
      <c r="M165" s="136"/>
      <c r="N165" s="136"/>
      <c r="O165" s="136"/>
      <c r="P165" s="136"/>
      <c r="Q165" s="136"/>
      <c r="R165" s="136"/>
      <c r="S165" s="136"/>
      <c r="T165" s="136"/>
      <c r="U165" s="136"/>
      <c r="V165" s="136"/>
      <c r="W165" s="136"/>
      <c r="X165" s="136"/>
      <c r="Y165" s="136"/>
      <c r="Z165" s="136"/>
      <c r="AA165" s="136"/>
    </row>
    <row r="166" spans="2:27" ht="14" x14ac:dyDescent="0.2">
      <c r="B166" s="136"/>
      <c r="C166" s="160"/>
      <c r="D166" s="161"/>
      <c r="E166" s="161"/>
      <c r="F166" s="161"/>
      <c r="G166" s="161"/>
      <c r="H166" s="161"/>
      <c r="I166" s="161"/>
      <c r="J166" s="161"/>
      <c r="K166" s="161"/>
      <c r="L166" s="136"/>
      <c r="M166" s="136"/>
      <c r="N166" s="136"/>
      <c r="O166" s="136"/>
      <c r="P166" s="136"/>
      <c r="Q166" s="136"/>
      <c r="R166" s="136"/>
      <c r="S166" s="136"/>
      <c r="T166" s="136"/>
      <c r="U166" s="136"/>
      <c r="V166" s="136"/>
      <c r="W166" s="136"/>
      <c r="X166" s="136"/>
      <c r="Y166" s="136"/>
      <c r="Z166" s="136"/>
      <c r="AA166" s="136"/>
    </row>
    <row r="167" spans="2:27" ht="14" x14ac:dyDescent="0.2">
      <c r="B167" s="136"/>
      <c r="C167" s="160"/>
      <c r="D167" s="161"/>
      <c r="E167" s="161"/>
      <c r="F167" s="161"/>
      <c r="G167" s="161"/>
      <c r="H167" s="161"/>
      <c r="I167" s="161"/>
      <c r="J167" s="161"/>
      <c r="K167" s="161"/>
      <c r="L167" s="136"/>
      <c r="M167" s="136"/>
      <c r="N167" s="136"/>
      <c r="O167" s="136"/>
      <c r="P167" s="136"/>
      <c r="Q167" s="136"/>
      <c r="R167" s="136"/>
      <c r="S167" s="136"/>
      <c r="T167" s="136"/>
      <c r="U167" s="136"/>
      <c r="V167" s="136"/>
      <c r="W167" s="136"/>
      <c r="X167" s="136"/>
      <c r="Y167" s="136"/>
      <c r="Z167" s="136"/>
      <c r="AA167" s="136"/>
    </row>
    <row r="168" spans="2:27" ht="14" x14ac:dyDescent="0.2">
      <c r="B168" s="136"/>
      <c r="C168" s="160"/>
      <c r="D168" s="161"/>
      <c r="E168" s="161"/>
      <c r="F168" s="161"/>
      <c r="G168" s="161"/>
      <c r="H168" s="161"/>
      <c r="I168" s="161"/>
      <c r="J168" s="161"/>
      <c r="K168" s="161"/>
      <c r="L168" s="136"/>
      <c r="M168" s="136"/>
      <c r="N168" s="136"/>
      <c r="O168" s="136"/>
      <c r="P168" s="136"/>
      <c r="Q168" s="136"/>
      <c r="R168" s="136"/>
      <c r="S168" s="136"/>
      <c r="T168" s="136"/>
      <c r="U168" s="136"/>
      <c r="V168" s="136"/>
      <c r="W168" s="136"/>
      <c r="X168" s="136"/>
      <c r="Y168" s="136"/>
      <c r="Z168" s="136"/>
      <c r="AA168" s="136"/>
    </row>
    <row r="169" spans="2:27" ht="14" x14ac:dyDescent="0.2">
      <c r="B169" s="136"/>
      <c r="C169" s="160"/>
      <c r="D169" s="161"/>
      <c r="E169" s="161"/>
      <c r="F169" s="161"/>
      <c r="G169" s="161"/>
      <c r="H169" s="161"/>
      <c r="I169" s="161"/>
      <c r="J169" s="161"/>
      <c r="K169" s="161"/>
      <c r="L169" s="136"/>
      <c r="M169" s="136"/>
      <c r="N169" s="136"/>
      <c r="O169" s="136"/>
      <c r="P169" s="136"/>
      <c r="Q169" s="136"/>
      <c r="R169" s="136"/>
      <c r="S169" s="136"/>
      <c r="T169" s="136"/>
      <c r="U169" s="136"/>
      <c r="V169" s="136"/>
      <c r="W169" s="136"/>
      <c r="X169" s="136"/>
      <c r="Y169" s="136"/>
      <c r="Z169" s="136"/>
      <c r="AA169" s="136"/>
    </row>
    <row r="170" spans="2:27" ht="14" x14ac:dyDescent="0.2">
      <c r="B170" s="136"/>
      <c r="C170" s="160"/>
      <c r="D170" s="161"/>
      <c r="E170" s="161"/>
      <c r="F170" s="161"/>
      <c r="G170" s="161"/>
      <c r="H170" s="161"/>
      <c r="I170" s="161"/>
      <c r="J170" s="161"/>
      <c r="K170" s="161"/>
      <c r="L170" s="136"/>
      <c r="M170" s="136"/>
      <c r="N170" s="136"/>
      <c r="O170" s="136"/>
      <c r="P170" s="136"/>
      <c r="Q170" s="136"/>
      <c r="R170" s="136"/>
      <c r="S170" s="136"/>
      <c r="T170" s="136"/>
      <c r="U170" s="136"/>
      <c r="V170" s="136"/>
      <c r="W170" s="136"/>
      <c r="X170" s="136"/>
      <c r="Y170" s="136"/>
      <c r="Z170" s="136"/>
      <c r="AA170" s="136"/>
    </row>
    <row r="171" spans="2:27" ht="14" x14ac:dyDescent="0.2">
      <c r="B171" s="136"/>
      <c r="C171" s="160"/>
      <c r="D171" s="161"/>
      <c r="E171" s="161"/>
      <c r="F171" s="161"/>
      <c r="G171" s="161"/>
      <c r="H171" s="161"/>
      <c r="I171" s="161"/>
      <c r="J171" s="161"/>
      <c r="K171" s="161"/>
      <c r="L171" s="136"/>
      <c r="M171" s="136"/>
      <c r="N171" s="136"/>
      <c r="O171" s="136"/>
      <c r="P171" s="136"/>
      <c r="Q171" s="136"/>
      <c r="R171" s="136"/>
      <c r="S171" s="136"/>
      <c r="T171" s="136"/>
      <c r="U171" s="136"/>
      <c r="V171" s="136"/>
      <c r="W171" s="136"/>
      <c r="X171" s="136"/>
      <c r="Y171" s="136"/>
      <c r="Z171" s="136"/>
      <c r="AA171" s="136"/>
    </row>
    <row r="172" spans="2:27" ht="14" x14ac:dyDescent="0.2">
      <c r="B172" s="136"/>
      <c r="C172" s="160"/>
      <c r="D172" s="161"/>
      <c r="E172" s="161"/>
      <c r="F172" s="161"/>
      <c r="G172" s="161"/>
      <c r="H172" s="161"/>
      <c r="I172" s="161"/>
      <c r="J172" s="161"/>
      <c r="K172" s="161"/>
      <c r="L172" s="136"/>
      <c r="M172" s="136"/>
      <c r="N172" s="136"/>
      <c r="O172" s="136"/>
      <c r="P172" s="136"/>
      <c r="Q172" s="136"/>
      <c r="R172" s="136"/>
      <c r="S172" s="136"/>
      <c r="T172" s="136"/>
      <c r="U172" s="136"/>
      <c r="V172" s="136"/>
      <c r="W172" s="136"/>
      <c r="X172" s="136"/>
      <c r="Y172" s="136"/>
      <c r="Z172" s="136"/>
      <c r="AA172" s="136"/>
    </row>
    <row r="173" spans="2:27" ht="14" x14ac:dyDescent="0.2">
      <c r="B173" s="136"/>
      <c r="C173" s="160"/>
      <c r="D173" s="161"/>
      <c r="E173" s="161"/>
      <c r="F173" s="161"/>
      <c r="G173" s="161"/>
      <c r="H173" s="161"/>
      <c r="I173" s="161"/>
      <c r="J173" s="161"/>
      <c r="K173" s="161"/>
      <c r="L173" s="136"/>
      <c r="M173" s="136"/>
      <c r="N173" s="136"/>
      <c r="O173" s="136"/>
      <c r="P173" s="136"/>
      <c r="Q173" s="136"/>
      <c r="R173" s="136"/>
      <c r="S173" s="136"/>
      <c r="T173" s="136"/>
      <c r="U173" s="136"/>
      <c r="V173" s="136"/>
      <c r="W173" s="136"/>
      <c r="X173" s="136"/>
      <c r="Y173" s="136"/>
      <c r="Z173" s="136"/>
      <c r="AA173" s="136"/>
    </row>
    <row r="174" spans="2:27" ht="14" x14ac:dyDescent="0.2">
      <c r="B174" s="136"/>
      <c r="C174" s="160"/>
      <c r="D174" s="161"/>
      <c r="E174" s="161"/>
      <c r="F174" s="161"/>
      <c r="G174" s="161"/>
      <c r="H174" s="161"/>
      <c r="I174" s="161"/>
      <c r="J174" s="161"/>
      <c r="K174" s="161"/>
      <c r="L174" s="136"/>
      <c r="M174" s="136"/>
      <c r="N174" s="136"/>
      <c r="O174" s="136"/>
      <c r="P174" s="136"/>
      <c r="Q174" s="136"/>
      <c r="R174" s="136"/>
      <c r="S174" s="136"/>
      <c r="T174" s="136"/>
      <c r="U174" s="136"/>
      <c r="V174" s="136"/>
      <c r="W174" s="136"/>
      <c r="X174" s="136"/>
      <c r="Y174" s="136"/>
      <c r="Z174" s="136"/>
      <c r="AA174" s="136"/>
    </row>
    <row r="175" spans="2:27" ht="14" x14ac:dyDescent="0.2">
      <c r="B175" s="136"/>
      <c r="C175" s="160"/>
      <c r="D175" s="161"/>
      <c r="E175" s="161"/>
      <c r="F175" s="161"/>
      <c r="G175" s="161"/>
      <c r="H175" s="161"/>
      <c r="I175" s="161"/>
      <c r="J175" s="161"/>
      <c r="K175" s="161"/>
      <c r="L175" s="136"/>
      <c r="M175" s="136"/>
      <c r="N175" s="136"/>
      <c r="O175" s="136"/>
      <c r="P175" s="136"/>
      <c r="Q175" s="136"/>
      <c r="R175" s="136"/>
      <c r="S175" s="136"/>
      <c r="T175" s="136"/>
      <c r="U175" s="136"/>
      <c r="V175" s="136"/>
      <c r="W175" s="136"/>
      <c r="X175" s="136"/>
      <c r="Y175" s="136"/>
      <c r="Z175" s="136"/>
      <c r="AA175" s="136"/>
    </row>
    <row r="176" spans="2:27" ht="14" x14ac:dyDescent="0.2">
      <c r="B176" s="136"/>
      <c r="C176" s="160"/>
      <c r="D176" s="161"/>
      <c r="E176" s="161"/>
      <c r="F176" s="161"/>
      <c r="G176" s="161"/>
      <c r="H176" s="161"/>
      <c r="I176" s="161"/>
      <c r="J176" s="161"/>
      <c r="K176" s="161"/>
      <c r="L176" s="136"/>
      <c r="M176" s="136"/>
      <c r="N176" s="136"/>
      <c r="O176" s="136"/>
      <c r="P176" s="136"/>
      <c r="Q176" s="136"/>
      <c r="R176" s="136"/>
      <c r="S176" s="136"/>
      <c r="T176" s="136"/>
      <c r="U176" s="136"/>
      <c r="V176" s="136"/>
      <c r="W176" s="136"/>
      <c r="X176" s="136"/>
      <c r="Y176" s="136"/>
      <c r="Z176" s="136"/>
      <c r="AA176" s="136"/>
    </row>
    <row r="177" spans="2:27" ht="14" x14ac:dyDescent="0.2">
      <c r="B177" s="136"/>
      <c r="C177" s="160"/>
      <c r="D177" s="161"/>
      <c r="E177" s="161"/>
      <c r="F177" s="161"/>
      <c r="G177" s="161"/>
      <c r="H177" s="161"/>
      <c r="I177" s="161"/>
      <c r="J177" s="161"/>
      <c r="K177" s="161"/>
      <c r="L177" s="136"/>
      <c r="M177" s="136"/>
      <c r="N177" s="136"/>
      <c r="O177" s="136"/>
      <c r="P177" s="136"/>
      <c r="Q177" s="136"/>
      <c r="R177" s="136"/>
      <c r="S177" s="136"/>
      <c r="T177" s="136"/>
      <c r="U177" s="136"/>
      <c r="V177" s="136"/>
      <c r="W177" s="136"/>
      <c r="X177" s="136"/>
      <c r="Y177" s="136"/>
      <c r="Z177" s="136"/>
      <c r="AA177" s="136"/>
    </row>
    <row r="178" spans="2:27" ht="14" x14ac:dyDescent="0.2">
      <c r="B178" s="136"/>
      <c r="C178" s="160"/>
      <c r="D178" s="161"/>
      <c r="E178" s="161"/>
      <c r="F178" s="161"/>
      <c r="G178" s="161"/>
      <c r="H178" s="161"/>
      <c r="I178" s="161"/>
      <c r="J178" s="161"/>
      <c r="K178" s="161"/>
      <c r="L178" s="136"/>
      <c r="M178" s="136"/>
      <c r="N178" s="136"/>
      <c r="O178" s="136"/>
      <c r="P178" s="136"/>
      <c r="Q178" s="136"/>
      <c r="R178" s="136"/>
      <c r="S178" s="136"/>
      <c r="T178" s="136"/>
      <c r="U178" s="136"/>
      <c r="V178" s="136"/>
      <c r="W178" s="136"/>
      <c r="X178" s="136"/>
      <c r="Y178" s="136"/>
      <c r="Z178" s="136"/>
      <c r="AA178" s="136"/>
    </row>
    <row r="179" spans="2:27" ht="14" x14ac:dyDescent="0.2">
      <c r="B179" s="136"/>
      <c r="C179" s="160"/>
      <c r="D179" s="161"/>
      <c r="E179" s="161"/>
      <c r="F179" s="161"/>
      <c r="G179" s="161"/>
      <c r="H179" s="161"/>
      <c r="I179" s="161"/>
      <c r="J179" s="161"/>
      <c r="K179" s="161"/>
      <c r="L179" s="136"/>
      <c r="M179" s="136"/>
      <c r="N179" s="136"/>
      <c r="O179" s="136"/>
      <c r="P179" s="136"/>
      <c r="Q179" s="136"/>
      <c r="R179" s="136"/>
      <c r="S179" s="136"/>
      <c r="T179" s="136"/>
      <c r="U179" s="136"/>
      <c r="V179" s="136"/>
      <c r="W179" s="136"/>
      <c r="X179" s="136"/>
      <c r="Y179" s="136"/>
      <c r="Z179" s="136"/>
      <c r="AA179" s="136"/>
    </row>
    <row r="180" spans="2:27" ht="14" x14ac:dyDescent="0.2">
      <c r="B180" s="136"/>
      <c r="C180" s="160"/>
      <c r="D180" s="161"/>
      <c r="E180" s="161"/>
      <c r="F180" s="161"/>
      <c r="G180" s="161"/>
      <c r="H180" s="161"/>
      <c r="I180" s="161"/>
      <c r="J180" s="161"/>
      <c r="K180" s="161"/>
      <c r="L180" s="136"/>
      <c r="M180" s="136"/>
      <c r="N180" s="136"/>
      <c r="O180" s="136"/>
      <c r="P180" s="136"/>
      <c r="Q180" s="136"/>
      <c r="R180" s="136"/>
      <c r="S180" s="136"/>
      <c r="T180" s="136"/>
      <c r="U180" s="136"/>
      <c r="V180" s="136"/>
      <c r="W180" s="136"/>
      <c r="X180" s="136"/>
      <c r="Y180" s="136"/>
      <c r="Z180" s="136"/>
      <c r="AA180" s="136"/>
    </row>
    <row r="181" spans="2:27" ht="14" x14ac:dyDescent="0.2">
      <c r="B181" s="136"/>
      <c r="C181" s="160"/>
      <c r="D181" s="161"/>
      <c r="E181" s="161"/>
      <c r="F181" s="161"/>
      <c r="G181" s="161"/>
      <c r="H181" s="161"/>
      <c r="I181" s="161"/>
      <c r="J181" s="161"/>
      <c r="K181" s="161"/>
      <c r="L181" s="136"/>
      <c r="M181" s="136"/>
      <c r="N181" s="136"/>
      <c r="O181" s="136"/>
      <c r="P181" s="136"/>
      <c r="Q181" s="136"/>
      <c r="R181" s="136"/>
      <c r="S181" s="136"/>
      <c r="T181" s="136"/>
      <c r="U181" s="136"/>
      <c r="V181" s="136"/>
      <c r="W181" s="136"/>
      <c r="X181" s="136"/>
      <c r="Y181" s="136"/>
      <c r="Z181" s="136"/>
      <c r="AA181" s="136"/>
    </row>
    <row r="182" spans="2:27" ht="14" x14ac:dyDescent="0.2">
      <c r="B182" s="136"/>
      <c r="C182" s="160"/>
      <c r="D182" s="161"/>
      <c r="E182" s="161"/>
      <c r="F182" s="161"/>
      <c r="G182" s="161"/>
      <c r="H182" s="161"/>
      <c r="I182" s="161"/>
      <c r="J182" s="161"/>
      <c r="K182" s="161"/>
      <c r="L182" s="136"/>
      <c r="M182" s="136"/>
      <c r="N182" s="136"/>
      <c r="O182" s="136"/>
      <c r="P182" s="136"/>
      <c r="Q182" s="136"/>
      <c r="R182" s="136"/>
      <c r="S182" s="136"/>
      <c r="T182" s="136"/>
      <c r="U182" s="136"/>
      <c r="V182" s="136"/>
      <c r="W182" s="136"/>
      <c r="X182" s="136"/>
      <c r="Y182" s="136"/>
      <c r="Z182" s="136"/>
      <c r="AA182" s="136"/>
    </row>
    <row r="183" spans="2:27" ht="14" x14ac:dyDescent="0.2">
      <c r="B183" s="136"/>
      <c r="C183" s="160"/>
      <c r="D183" s="161"/>
      <c r="E183" s="161"/>
      <c r="F183" s="161"/>
      <c r="G183" s="161"/>
      <c r="H183" s="161"/>
      <c r="I183" s="161"/>
      <c r="J183" s="161"/>
      <c r="K183" s="161"/>
      <c r="L183" s="136"/>
      <c r="M183" s="136"/>
      <c r="N183" s="136"/>
      <c r="O183" s="136"/>
      <c r="P183" s="136"/>
      <c r="Q183" s="136"/>
      <c r="R183" s="136"/>
      <c r="S183" s="136"/>
      <c r="T183" s="136"/>
      <c r="U183" s="136"/>
      <c r="V183" s="136"/>
      <c r="W183" s="136"/>
      <c r="X183" s="136"/>
      <c r="Y183" s="136"/>
      <c r="Z183" s="136"/>
      <c r="AA183" s="136"/>
    </row>
    <row r="184" spans="2:27" ht="14" x14ac:dyDescent="0.2">
      <c r="B184" s="136"/>
      <c r="C184" s="160"/>
      <c r="D184" s="161"/>
      <c r="E184" s="161"/>
      <c r="F184" s="161"/>
      <c r="G184" s="161"/>
      <c r="H184" s="161"/>
      <c r="I184" s="161"/>
      <c r="J184" s="161"/>
      <c r="K184" s="161"/>
      <c r="L184" s="136"/>
      <c r="M184" s="136"/>
      <c r="N184" s="136"/>
      <c r="O184" s="136"/>
      <c r="P184" s="136"/>
      <c r="Q184" s="136"/>
      <c r="R184" s="136"/>
      <c r="S184" s="136"/>
      <c r="T184" s="136"/>
      <c r="U184" s="136"/>
      <c r="V184" s="136"/>
      <c r="W184" s="136"/>
      <c r="X184" s="136"/>
      <c r="Y184" s="136"/>
      <c r="Z184" s="136"/>
      <c r="AA184" s="136"/>
    </row>
    <row r="185" spans="2:27" ht="14" x14ac:dyDescent="0.2">
      <c r="B185" s="136"/>
      <c r="C185" s="160"/>
      <c r="D185" s="161"/>
      <c r="E185" s="161"/>
      <c r="F185" s="161"/>
      <c r="G185" s="161"/>
      <c r="H185" s="161"/>
      <c r="I185" s="161"/>
      <c r="J185" s="161"/>
      <c r="K185" s="161"/>
      <c r="L185" s="136"/>
      <c r="M185" s="136"/>
      <c r="N185" s="136"/>
      <c r="O185" s="136"/>
      <c r="P185" s="136"/>
      <c r="Q185" s="136"/>
      <c r="R185" s="136"/>
      <c r="S185" s="136"/>
      <c r="T185" s="136"/>
      <c r="U185" s="136"/>
      <c r="V185" s="136"/>
      <c r="W185" s="136"/>
      <c r="X185" s="136"/>
      <c r="Y185" s="136"/>
      <c r="Z185" s="136"/>
      <c r="AA185" s="136"/>
    </row>
    <row r="186" spans="2:27" ht="14" x14ac:dyDescent="0.2">
      <c r="B186" s="136"/>
      <c r="C186" s="160"/>
      <c r="D186" s="161"/>
      <c r="E186" s="161"/>
      <c r="F186" s="161"/>
      <c r="G186" s="161"/>
      <c r="H186" s="161"/>
      <c r="I186" s="161"/>
      <c r="J186" s="161"/>
      <c r="K186" s="161"/>
      <c r="L186" s="136"/>
      <c r="M186" s="136"/>
      <c r="N186" s="136"/>
      <c r="O186" s="136"/>
      <c r="P186" s="136"/>
      <c r="Q186" s="136"/>
      <c r="R186" s="136"/>
      <c r="S186" s="136"/>
      <c r="T186" s="136"/>
      <c r="U186" s="136"/>
      <c r="V186" s="136"/>
      <c r="W186" s="136"/>
      <c r="X186" s="136"/>
      <c r="Y186" s="136"/>
      <c r="Z186" s="136"/>
      <c r="AA186" s="136"/>
    </row>
    <row r="187" spans="2:27" ht="14" x14ac:dyDescent="0.2">
      <c r="B187" s="136"/>
      <c r="C187" s="160"/>
      <c r="D187" s="161"/>
      <c r="E187" s="161"/>
      <c r="F187" s="161"/>
      <c r="G187" s="161"/>
      <c r="H187" s="161"/>
      <c r="I187" s="161"/>
      <c r="J187" s="161"/>
      <c r="K187" s="161"/>
      <c r="L187" s="136"/>
      <c r="M187" s="136"/>
      <c r="N187" s="136"/>
      <c r="O187" s="136"/>
      <c r="P187" s="136"/>
      <c r="Q187" s="136"/>
      <c r="R187" s="136"/>
      <c r="S187" s="136"/>
      <c r="T187" s="136"/>
      <c r="U187" s="136"/>
      <c r="V187" s="136"/>
      <c r="W187" s="136"/>
      <c r="X187" s="136"/>
      <c r="Y187" s="136"/>
      <c r="Z187" s="136"/>
      <c r="AA187" s="136"/>
    </row>
    <row r="188" spans="2:27" ht="14" x14ac:dyDescent="0.2">
      <c r="B188" s="136"/>
      <c r="C188" s="160"/>
      <c r="D188" s="161"/>
      <c r="E188" s="161"/>
      <c r="F188" s="161"/>
      <c r="G188" s="161"/>
      <c r="H188" s="161"/>
      <c r="I188" s="161"/>
      <c r="J188" s="161"/>
      <c r="K188" s="161"/>
      <c r="L188" s="136"/>
      <c r="M188" s="136"/>
      <c r="N188" s="136"/>
      <c r="O188" s="136"/>
      <c r="P188" s="136"/>
      <c r="Q188" s="136"/>
      <c r="R188" s="136"/>
      <c r="S188" s="136"/>
      <c r="T188" s="136"/>
      <c r="U188" s="136"/>
      <c r="V188" s="136"/>
      <c r="W188" s="136"/>
      <c r="X188" s="136"/>
      <c r="Y188" s="136"/>
      <c r="Z188" s="136"/>
      <c r="AA188" s="136"/>
    </row>
    <row r="189" spans="2:27" ht="14" x14ac:dyDescent="0.2">
      <c r="B189" s="136"/>
      <c r="C189" s="160"/>
      <c r="D189" s="161"/>
      <c r="E189" s="161"/>
      <c r="F189" s="161"/>
      <c r="G189" s="161"/>
      <c r="H189" s="161"/>
      <c r="I189" s="161"/>
      <c r="J189" s="161"/>
      <c r="K189" s="161"/>
      <c r="L189" s="136"/>
      <c r="M189" s="136"/>
      <c r="N189" s="136"/>
      <c r="O189" s="136"/>
      <c r="P189" s="136"/>
      <c r="Q189" s="136"/>
      <c r="R189" s="136"/>
      <c r="S189" s="136"/>
      <c r="T189" s="136"/>
      <c r="U189" s="136"/>
      <c r="V189" s="136"/>
      <c r="W189" s="136"/>
      <c r="X189" s="136"/>
      <c r="Y189" s="136"/>
      <c r="Z189" s="136"/>
      <c r="AA189" s="136"/>
    </row>
    <row r="190" spans="2:27" ht="14" x14ac:dyDescent="0.2">
      <c r="B190" s="136"/>
      <c r="C190" s="160"/>
      <c r="D190" s="161"/>
      <c r="E190" s="161"/>
      <c r="F190" s="161"/>
      <c r="G190" s="161"/>
      <c r="H190" s="161"/>
      <c r="I190" s="161"/>
      <c r="J190" s="161"/>
      <c r="K190" s="161"/>
      <c r="L190" s="136"/>
      <c r="M190" s="136"/>
      <c r="N190" s="136"/>
      <c r="O190" s="136"/>
      <c r="P190" s="136"/>
      <c r="Q190" s="136"/>
      <c r="R190" s="136"/>
      <c r="S190" s="136"/>
      <c r="T190" s="136"/>
      <c r="U190" s="136"/>
      <c r="V190" s="136"/>
      <c r="W190" s="136"/>
      <c r="X190" s="136"/>
      <c r="Y190" s="136"/>
      <c r="Z190" s="136"/>
      <c r="AA190" s="136"/>
    </row>
    <row r="191" spans="2:27" ht="14" x14ac:dyDescent="0.2">
      <c r="B191" s="136"/>
      <c r="C191" s="160"/>
      <c r="D191" s="161"/>
      <c r="E191" s="161"/>
      <c r="F191" s="161"/>
      <c r="G191" s="161"/>
      <c r="H191" s="161"/>
      <c r="I191" s="161"/>
      <c r="J191" s="161"/>
      <c r="K191" s="161"/>
      <c r="L191" s="136"/>
      <c r="M191" s="136"/>
      <c r="N191" s="136"/>
      <c r="O191" s="136"/>
      <c r="P191" s="136"/>
      <c r="Q191" s="136"/>
      <c r="R191" s="136"/>
      <c r="S191" s="136"/>
      <c r="T191" s="136"/>
      <c r="U191" s="136"/>
      <c r="V191" s="136"/>
      <c r="W191" s="136"/>
      <c r="X191" s="136"/>
      <c r="Y191" s="136"/>
      <c r="Z191" s="136"/>
      <c r="AA191" s="136"/>
    </row>
    <row r="192" spans="2:27" ht="14" x14ac:dyDescent="0.2">
      <c r="B192" s="136"/>
      <c r="C192" s="160"/>
      <c r="D192" s="161"/>
      <c r="E192" s="161"/>
      <c r="F192" s="161"/>
      <c r="G192" s="161"/>
      <c r="H192" s="161"/>
      <c r="I192" s="161"/>
      <c r="J192" s="161"/>
      <c r="K192" s="161"/>
      <c r="L192" s="136"/>
      <c r="M192" s="136"/>
      <c r="N192" s="136"/>
      <c r="O192" s="136"/>
      <c r="P192" s="136"/>
      <c r="Q192" s="136"/>
      <c r="R192" s="136"/>
      <c r="S192" s="136"/>
      <c r="T192" s="136"/>
      <c r="U192" s="136"/>
      <c r="V192" s="136"/>
      <c r="W192" s="136"/>
      <c r="X192" s="136"/>
      <c r="Y192" s="136"/>
      <c r="Z192" s="136"/>
      <c r="AA192" s="136"/>
    </row>
    <row r="193" spans="2:27" ht="14" x14ac:dyDescent="0.2">
      <c r="B193" s="136"/>
      <c r="C193" s="160"/>
      <c r="D193" s="161"/>
      <c r="E193" s="161"/>
      <c r="F193" s="161"/>
      <c r="G193" s="161"/>
      <c r="H193" s="161"/>
      <c r="I193" s="161"/>
      <c r="J193" s="161"/>
      <c r="K193" s="161"/>
      <c r="L193" s="136"/>
      <c r="M193" s="136"/>
      <c r="N193" s="136"/>
      <c r="O193" s="136"/>
      <c r="P193" s="136"/>
      <c r="Q193" s="136"/>
      <c r="R193" s="136"/>
      <c r="S193" s="136"/>
      <c r="T193" s="136"/>
      <c r="U193" s="136"/>
      <c r="V193" s="136"/>
      <c r="W193" s="136"/>
      <c r="X193" s="136"/>
      <c r="Y193" s="136"/>
      <c r="Z193" s="136"/>
      <c r="AA193" s="136"/>
    </row>
    <row r="194" spans="2:27" ht="14" x14ac:dyDescent="0.2">
      <c r="B194" s="136"/>
      <c r="C194" s="160"/>
      <c r="D194" s="161"/>
      <c r="E194" s="161"/>
      <c r="F194" s="161"/>
      <c r="G194" s="161"/>
      <c r="H194" s="161"/>
      <c r="I194" s="161"/>
      <c r="J194" s="161"/>
      <c r="K194" s="161"/>
      <c r="L194" s="136"/>
      <c r="M194" s="136"/>
      <c r="N194" s="136"/>
      <c r="O194" s="136"/>
      <c r="P194" s="136"/>
      <c r="Q194" s="136"/>
      <c r="R194" s="136"/>
      <c r="S194" s="136"/>
      <c r="T194" s="136"/>
      <c r="U194" s="136"/>
      <c r="V194" s="136"/>
      <c r="W194" s="136"/>
      <c r="X194" s="136"/>
      <c r="Y194" s="136"/>
      <c r="Z194" s="136"/>
      <c r="AA194" s="136"/>
    </row>
    <row r="195" spans="2:27" ht="14" x14ac:dyDescent="0.2">
      <c r="B195" s="136"/>
      <c r="C195" s="160"/>
      <c r="D195" s="161"/>
      <c r="E195" s="161"/>
      <c r="F195" s="161"/>
      <c r="G195" s="161"/>
      <c r="H195" s="161"/>
      <c r="I195" s="161"/>
      <c r="J195" s="161"/>
      <c r="K195" s="161"/>
      <c r="L195" s="136"/>
      <c r="M195" s="136"/>
      <c r="N195" s="136"/>
      <c r="O195" s="136"/>
      <c r="P195" s="136"/>
      <c r="Q195" s="136"/>
      <c r="R195" s="136"/>
      <c r="S195" s="136"/>
      <c r="T195" s="136"/>
      <c r="U195" s="136"/>
      <c r="V195" s="136"/>
      <c r="W195" s="136"/>
      <c r="X195" s="136"/>
      <c r="Y195" s="136"/>
      <c r="Z195" s="136"/>
      <c r="AA195" s="136"/>
    </row>
    <row r="196" spans="2:27" ht="14" x14ac:dyDescent="0.2">
      <c r="B196" s="136"/>
      <c r="C196" s="160"/>
      <c r="D196" s="161"/>
      <c r="E196" s="161"/>
      <c r="F196" s="161"/>
      <c r="G196" s="161"/>
      <c r="H196" s="161"/>
      <c r="I196" s="161"/>
      <c r="J196" s="161"/>
      <c r="K196" s="161"/>
      <c r="L196" s="136"/>
      <c r="M196" s="136"/>
      <c r="N196" s="136"/>
      <c r="O196" s="136"/>
      <c r="P196" s="136"/>
      <c r="Q196" s="136"/>
      <c r="R196" s="136"/>
      <c r="S196" s="136"/>
      <c r="T196" s="136"/>
      <c r="U196" s="136"/>
      <c r="V196" s="136"/>
      <c r="W196" s="136"/>
      <c r="X196" s="136"/>
      <c r="Y196" s="136"/>
      <c r="Z196" s="136"/>
      <c r="AA196" s="136"/>
    </row>
    <row r="197" spans="2:27" ht="14" x14ac:dyDescent="0.2">
      <c r="B197" s="136"/>
      <c r="C197" s="160"/>
      <c r="D197" s="161"/>
      <c r="E197" s="161"/>
      <c r="F197" s="161"/>
      <c r="G197" s="161"/>
      <c r="H197" s="161"/>
      <c r="I197" s="161"/>
      <c r="J197" s="161"/>
      <c r="K197" s="161"/>
      <c r="L197" s="136"/>
      <c r="M197" s="136"/>
      <c r="N197" s="136"/>
      <c r="O197" s="136"/>
      <c r="P197" s="136"/>
      <c r="Q197" s="136"/>
      <c r="R197" s="136"/>
      <c r="S197" s="136"/>
      <c r="T197" s="136"/>
      <c r="U197" s="136"/>
      <c r="V197" s="136"/>
      <c r="W197" s="136"/>
      <c r="X197" s="136"/>
      <c r="Y197" s="136"/>
      <c r="Z197" s="136"/>
      <c r="AA197" s="136"/>
    </row>
    <row r="198" spans="2:27" ht="14" x14ac:dyDescent="0.2">
      <c r="B198" s="136"/>
      <c r="C198" s="160"/>
      <c r="D198" s="161"/>
      <c r="E198" s="161"/>
      <c r="F198" s="161"/>
      <c r="G198" s="161"/>
      <c r="H198" s="161"/>
      <c r="I198" s="161"/>
      <c r="J198" s="161"/>
      <c r="K198" s="161"/>
      <c r="L198" s="136"/>
      <c r="M198" s="136"/>
      <c r="N198" s="136"/>
      <c r="O198" s="136"/>
      <c r="P198" s="136"/>
      <c r="Q198" s="136"/>
      <c r="R198" s="136"/>
      <c r="S198" s="136"/>
      <c r="T198" s="136"/>
      <c r="U198" s="136"/>
      <c r="V198" s="136"/>
      <c r="W198" s="136"/>
      <c r="X198" s="136"/>
      <c r="Y198" s="136"/>
      <c r="Z198" s="136"/>
      <c r="AA198" s="136"/>
    </row>
    <row r="199" spans="2:27" ht="14" x14ac:dyDescent="0.2">
      <c r="B199" s="136"/>
      <c r="C199" s="160"/>
      <c r="D199" s="161"/>
      <c r="E199" s="161"/>
      <c r="F199" s="161"/>
      <c r="G199" s="161"/>
      <c r="H199" s="161"/>
      <c r="I199" s="161"/>
      <c r="J199" s="161"/>
      <c r="K199" s="161"/>
      <c r="L199" s="136"/>
      <c r="M199" s="136"/>
      <c r="N199" s="136"/>
      <c r="O199" s="136"/>
      <c r="P199" s="136"/>
      <c r="Q199" s="136"/>
      <c r="R199" s="136"/>
      <c r="S199" s="136"/>
      <c r="T199" s="136"/>
      <c r="U199" s="136"/>
      <c r="V199" s="136"/>
      <c r="W199" s="136"/>
      <c r="X199" s="136"/>
      <c r="Y199" s="136"/>
      <c r="Z199" s="136"/>
      <c r="AA199" s="136"/>
    </row>
    <row r="200" spans="2:27" ht="14" x14ac:dyDescent="0.2">
      <c r="B200" s="136"/>
      <c r="C200" s="160"/>
      <c r="D200" s="161"/>
      <c r="E200" s="161"/>
      <c r="F200" s="161"/>
      <c r="G200" s="161"/>
      <c r="H200" s="161"/>
      <c r="I200" s="161"/>
      <c r="J200" s="161"/>
      <c r="K200" s="161"/>
      <c r="L200" s="136"/>
      <c r="M200" s="136"/>
      <c r="N200" s="136"/>
      <c r="O200" s="136"/>
      <c r="P200" s="136"/>
      <c r="Q200" s="136"/>
      <c r="R200" s="136"/>
      <c r="S200" s="136"/>
      <c r="T200" s="136"/>
      <c r="U200" s="136"/>
      <c r="V200" s="136"/>
      <c r="W200" s="136"/>
      <c r="X200" s="136"/>
      <c r="Y200" s="136"/>
      <c r="Z200" s="136"/>
      <c r="AA200" s="136"/>
    </row>
    <row r="201" spans="2:27" ht="14" x14ac:dyDescent="0.2">
      <c r="B201" s="136"/>
      <c r="C201" s="160"/>
      <c r="D201" s="161"/>
      <c r="E201" s="161"/>
      <c r="F201" s="161"/>
      <c r="G201" s="161"/>
      <c r="H201" s="161"/>
      <c r="I201" s="161"/>
      <c r="J201" s="161"/>
      <c r="K201" s="161"/>
      <c r="L201" s="136"/>
      <c r="M201" s="136"/>
      <c r="N201" s="136"/>
      <c r="O201" s="136"/>
      <c r="P201" s="136"/>
      <c r="Q201" s="136"/>
      <c r="R201" s="136"/>
      <c r="S201" s="136"/>
      <c r="T201" s="136"/>
      <c r="U201" s="136"/>
      <c r="V201" s="136"/>
      <c r="W201" s="136"/>
      <c r="X201" s="136"/>
      <c r="Y201" s="136"/>
      <c r="Z201" s="136"/>
      <c r="AA201" s="136"/>
    </row>
    <row r="202" spans="2:27" ht="14" x14ac:dyDescent="0.2">
      <c r="B202" s="136"/>
      <c r="C202" s="160"/>
      <c r="D202" s="161"/>
      <c r="E202" s="161"/>
      <c r="F202" s="161"/>
      <c r="G202" s="161"/>
      <c r="H202" s="161"/>
      <c r="I202" s="161"/>
      <c r="J202" s="161"/>
      <c r="K202" s="161"/>
      <c r="L202" s="136"/>
      <c r="M202" s="136"/>
      <c r="N202" s="136"/>
      <c r="O202" s="136"/>
      <c r="P202" s="136"/>
      <c r="Q202" s="136"/>
      <c r="R202" s="136"/>
      <c r="S202" s="136"/>
      <c r="T202" s="136"/>
      <c r="U202" s="136"/>
      <c r="V202" s="136"/>
      <c r="W202" s="136"/>
      <c r="X202" s="136"/>
      <c r="Y202" s="136"/>
      <c r="Z202" s="136"/>
      <c r="AA202" s="136"/>
    </row>
    <row r="203" spans="2:27" ht="14" x14ac:dyDescent="0.2">
      <c r="B203" s="136"/>
      <c r="C203" s="160"/>
      <c r="D203" s="161"/>
      <c r="E203" s="161"/>
      <c r="F203" s="161"/>
      <c r="G203" s="161"/>
      <c r="H203" s="161"/>
      <c r="I203" s="161"/>
      <c r="J203" s="161"/>
      <c r="K203" s="161"/>
      <c r="L203" s="136"/>
      <c r="M203" s="136"/>
      <c r="N203" s="136"/>
      <c r="O203" s="136"/>
      <c r="P203" s="136"/>
      <c r="Q203" s="136"/>
      <c r="R203" s="136"/>
      <c r="S203" s="136"/>
      <c r="T203" s="136"/>
      <c r="U203" s="136"/>
      <c r="V203" s="136"/>
      <c r="W203" s="136"/>
      <c r="X203" s="136"/>
      <c r="Y203" s="136"/>
      <c r="Z203" s="136"/>
      <c r="AA203" s="136"/>
    </row>
    <row r="204" spans="2:27" ht="14" x14ac:dyDescent="0.2">
      <c r="B204" s="136"/>
      <c r="C204" s="160"/>
      <c r="D204" s="161"/>
      <c r="E204" s="161"/>
      <c r="F204" s="161"/>
      <c r="G204" s="161"/>
      <c r="H204" s="161"/>
      <c r="I204" s="161"/>
      <c r="J204" s="161"/>
      <c r="K204" s="161"/>
      <c r="L204" s="136"/>
      <c r="M204" s="136"/>
      <c r="N204" s="136"/>
      <c r="O204" s="136"/>
      <c r="P204" s="136"/>
      <c r="Q204" s="136"/>
      <c r="R204" s="136"/>
      <c r="S204" s="136"/>
      <c r="T204" s="136"/>
      <c r="U204" s="136"/>
      <c r="V204" s="136"/>
      <c r="W204" s="136"/>
      <c r="X204" s="136"/>
      <c r="Y204" s="136"/>
      <c r="Z204" s="136"/>
      <c r="AA204" s="136"/>
    </row>
    <row r="205" spans="2:27" ht="14" x14ac:dyDescent="0.2">
      <c r="B205" s="136"/>
      <c r="C205" s="160"/>
      <c r="D205" s="161"/>
      <c r="E205" s="161"/>
      <c r="F205" s="161"/>
      <c r="G205" s="161"/>
      <c r="H205" s="161"/>
      <c r="I205" s="161"/>
      <c r="J205" s="161"/>
      <c r="K205" s="161"/>
      <c r="L205" s="136"/>
      <c r="M205" s="136"/>
      <c r="N205" s="136"/>
      <c r="O205" s="136"/>
      <c r="P205" s="136"/>
      <c r="Q205" s="136"/>
      <c r="R205" s="136"/>
      <c r="S205" s="136"/>
      <c r="T205" s="136"/>
      <c r="U205" s="136"/>
      <c r="V205" s="136"/>
      <c r="W205" s="136"/>
      <c r="X205" s="136"/>
      <c r="Y205" s="136"/>
      <c r="Z205" s="136"/>
      <c r="AA205" s="136"/>
    </row>
    <row r="206" spans="2:27" ht="14" x14ac:dyDescent="0.2">
      <c r="B206" s="136"/>
      <c r="C206" s="160"/>
      <c r="D206" s="161"/>
      <c r="E206" s="161"/>
      <c r="F206" s="161"/>
      <c r="G206" s="161"/>
      <c r="H206" s="161"/>
      <c r="I206" s="161"/>
      <c r="J206" s="161"/>
      <c r="K206" s="161"/>
      <c r="L206" s="136"/>
      <c r="M206" s="136"/>
      <c r="N206" s="136"/>
      <c r="O206" s="136"/>
      <c r="P206" s="136"/>
      <c r="Q206" s="136"/>
      <c r="R206" s="136"/>
      <c r="S206" s="136"/>
      <c r="T206" s="136"/>
      <c r="U206" s="136"/>
      <c r="V206" s="136"/>
      <c r="W206" s="136"/>
      <c r="X206" s="136"/>
      <c r="Y206" s="136"/>
      <c r="Z206" s="136"/>
      <c r="AA206" s="136"/>
    </row>
    <row r="207" spans="2:27" ht="14" x14ac:dyDescent="0.2">
      <c r="B207" s="136"/>
      <c r="C207" s="160"/>
      <c r="D207" s="161"/>
      <c r="E207" s="161"/>
      <c r="F207" s="161"/>
      <c r="G207" s="161"/>
      <c r="H207" s="161"/>
      <c r="I207" s="161"/>
      <c r="J207" s="161"/>
      <c r="K207" s="161"/>
      <c r="L207" s="136"/>
      <c r="M207" s="136"/>
      <c r="N207" s="136"/>
      <c r="O207" s="136"/>
      <c r="P207" s="136"/>
      <c r="Q207" s="136"/>
      <c r="R207" s="136"/>
      <c r="S207" s="136"/>
      <c r="T207" s="136"/>
      <c r="U207" s="136"/>
      <c r="V207" s="136"/>
      <c r="W207" s="136"/>
      <c r="X207" s="136"/>
      <c r="Y207" s="136"/>
      <c r="Z207" s="136"/>
      <c r="AA207" s="136"/>
    </row>
    <row r="208" spans="2:27" ht="14" x14ac:dyDescent="0.2">
      <c r="B208" s="136"/>
      <c r="C208" s="160"/>
      <c r="D208" s="161"/>
      <c r="E208" s="161"/>
      <c r="F208" s="161"/>
      <c r="G208" s="161"/>
      <c r="H208" s="161"/>
      <c r="I208" s="161"/>
      <c r="J208" s="161"/>
      <c r="K208" s="161"/>
      <c r="L208" s="136"/>
      <c r="M208" s="136"/>
      <c r="N208" s="136"/>
      <c r="O208" s="136"/>
      <c r="P208" s="136"/>
      <c r="Q208" s="136"/>
      <c r="R208" s="136"/>
      <c r="S208" s="136"/>
      <c r="T208" s="136"/>
      <c r="U208" s="136"/>
      <c r="V208" s="136"/>
      <c r="W208" s="136"/>
      <c r="X208" s="136"/>
      <c r="Y208" s="136"/>
      <c r="Z208" s="136"/>
      <c r="AA208" s="136"/>
    </row>
    <row r="209" spans="2:27" ht="14" x14ac:dyDescent="0.2">
      <c r="B209" s="136"/>
      <c r="C209" s="160"/>
      <c r="D209" s="161"/>
      <c r="E209" s="161"/>
      <c r="F209" s="161"/>
      <c r="G209" s="161"/>
      <c r="H209" s="161"/>
      <c r="I209" s="161"/>
      <c r="J209" s="161"/>
      <c r="K209" s="161"/>
      <c r="L209" s="136"/>
      <c r="M209" s="136"/>
      <c r="N209" s="136"/>
      <c r="O209" s="136"/>
      <c r="P209" s="136"/>
      <c r="Q209" s="136"/>
      <c r="R209" s="136"/>
      <c r="S209" s="136"/>
      <c r="T209" s="136"/>
      <c r="U209" s="136"/>
      <c r="V209" s="136"/>
      <c r="W209" s="136"/>
      <c r="X209" s="136"/>
      <c r="Y209" s="136"/>
      <c r="Z209" s="136"/>
      <c r="AA209" s="136"/>
    </row>
    <row r="210" spans="2:27" ht="14" x14ac:dyDescent="0.2">
      <c r="B210" s="136"/>
      <c r="C210" s="160"/>
      <c r="D210" s="161"/>
      <c r="E210" s="161"/>
      <c r="F210" s="161"/>
      <c r="G210" s="161"/>
      <c r="H210" s="161"/>
      <c r="I210" s="161"/>
      <c r="J210" s="161"/>
      <c r="K210" s="161"/>
      <c r="L210" s="136"/>
      <c r="M210" s="136"/>
      <c r="N210" s="136"/>
      <c r="O210" s="136"/>
      <c r="P210" s="136"/>
      <c r="Q210" s="136"/>
      <c r="R210" s="136"/>
      <c r="S210" s="136"/>
      <c r="T210" s="136"/>
      <c r="U210" s="136"/>
      <c r="V210" s="136"/>
      <c r="W210" s="136"/>
      <c r="X210" s="136"/>
      <c r="Y210" s="136"/>
      <c r="Z210" s="136"/>
      <c r="AA210" s="136"/>
    </row>
    <row r="211" spans="2:27" ht="14" x14ac:dyDescent="0.2">
      <c r="B211" s="136"/>
      <c r="C211" s="160"/>
      <c r="D211" s="161"/>
      <c r="E211" s="161"/>
      <c r="F211" s="161"/>
      <c r="G211" s="161"/>
      <c r="H211" s="161"/>
      <c r="I211" s="161"/>
      <c r="J211" s="161"/>
      <c r="K211" s="161"/>
      <c r="L211" s="136"/>
      <c r="M211" s="136"/>
      <c r="N211" s="136"/>
      <c r="O211" s="136"/>
      <c r="P211" s="136"/>
      <c r="Q211" s="136"/>
      <c r="R211" s="136"/>
      <c r="S211" s="136"/>
      <c r="T211" s="136"/>
      <c r="U211" s="136"/>
      <c r="V211" s="136"/>
      <c r="W211" s="136"/>
      <c r="X211" s="136"/>
      <c r="Y211" s="136"/>
      <c r="Z211" s="136"/>
      <c r="AA211" s="136"/>
    </row>
    <row r="212" spans="2:27" ht="14" x14ac:dyDescent="0.2">
      <c r="B212" s="136"/>
      <c r="C212" s="160"/>
      <c r="D212" s="161"/>
      <c r="E212" s="161"/>
      <c r="F212" s="161"/>
      <c r="G212" s="161"/>
      <c r="H212" s="161"/>
      <c r="I212" s="161"/>
      <c r="J212" s="161"/>
      <c r="K212" s="161"/>
      <c r="L212" s="136"/>
      <c r="M212" s="136"/>
      <c r="N212" s="136"/>
      <c r="O212" s="136"/>
      <c r="P212" s="136"/>
      <c r="Q212" s="136"/>
      <c r="R212" s="136"/>
      <c r="S212" s="136"/>
      <c r="T212" s="136"/>
      <c r="U212" s="136"/>
      <c r="V212" s="136"/>
      <c r="W212" s="136"/>
      <c r="X212" s="136"/>
      <c r="Y212" s="136"/>
      <c r="Z212" s="136"/>
      <c r="AA212" s="136"/>
    </row>
    <row r="213" spans="2:27" ht="14" x14ac:dyDescent="0.2">
      <c r="B213" s="136"/>
      <c r="C213" s="160"/>
      <c r="D213" s="161"/>
      <c r="E213" s="161"/>
      <c r="F213" s="161"/>
      <c r="G213" s="161"/>
      <c r="H213" s="161"/>
      <c r="I213" s="161"/>
      <c r="J213" s="161"/>
      <c r="K213" s="161"/>
      <c r="L213" s="136"/>
      <c r="M213" s="136"/>
      <c r="N213" s="136"/>
      <c r="O213" s="136"/>
      <c r="P213" s="136"/>
      <c r="Q213" s="136"/>
      <c r="R213" s="136"/>
      <c r="S213" s="136"/>
      <c r="T213" s="136"/>
      <c r="U213" s="136"/>
      <c r="V213" s="136"/>
      <c r="W213" s="136"/>
      <c r="X213" s="136"/>
      <c r="Y213" s="136"/>
      <c r="Z213" s="136"/>
      <c r="AA213" s="136"/>
    </row>
    <row r="214" spans="2:27" ht="14" x14ac:dyDescent="0.2">
      <c r="B214" s="136"/>
      <c r="C214" s="160"/>
      <c r="D214" s="161"/>
      <c r="E214" s="161"/>
      <c r="F214" s="161"/>
      <c r="G214" s="161"/>
      <c r="H214" s="161"/>
      <c r="I214" s="161"/>
      <c r="J214" s="161"/>
      <c r="K214" s="161"/>
      <c r="L214" s="136"/>
      <c r="M214" s="136"/>
      <c r="N214" s="136"/>
      <c r="O214" s="136"/>
      <c r="P214" s="136"/>
      <c r="Q214" s="136"/>
      <c r="R214" s="136"/>
      <c r="S214" s="136"/>
      <c r="T214" s="136"/>
      <c r="U214" s="136"/>
      <c r="V214" s="136"/>
      <c r="W214" s="136"/>
      <c r="X214" s="136"/>
      <c r="Y214" s="136"/>
      <c r="Z214" s="136"/>
      <c r="AA214" s="136"/>
    </row>
    <row r="215" spans="2:27" ht="14" x14ac:dyDescent="0.2">
      <c r="B215" s="136"/>
      <c r="C215" s="160"/>
      <c r="D215" s="161"/>
      <c r="E215" s="161"/>
      <c r="F215" s="161"/>
      <c r="G215" s="161"/>
      <c r="H215" s="161"/>
      <c r="I215" s="161"/>
      <c r="J215" s="161"/>
      <c r="K215" s="161"/>
      <c r="L215" s="136"/>
      <c r="M215" s="136"/>
      <c r="N215" s="136"/>
      <c r="O215" s="136"/>
      <c r="P215" s="136"/>
      <c r="Q215" s="136"/>
      <c r="R215" s="136"/>
      <c r="S215" s="136"/>
      <c r="T215" s="136"/>
      <c r="U215" s="136"/>
      <c r="V215" s="136"/>
      <c r="W215" s="136"/>
      <c r="X215" s="136"/>
      <c r="Y215" s="136"/>
      <c r="Z215" s="136"/>
      <c r="AA215" s="136"/>
    </row>
    <row r="216" spans="2:27" ht="14" x14ac:dyDescent="0.2">
      <c r="B216" s="136"/>
      <c r="C216" s="160"/>
      <c r="D216" s="161"/>
      <c r="E216" s="161"/>
      <c r="F216" s="161"/>
      <c r="G216" s="161"/>
      <c r="H216" s="161"/>
      <c r="I216" s="161"/>
      <c r="J216" s="161"/>
      <c r="K216" s="161"/>
      <c r="L216" s="136"/>
      <c r="M216" s="136"/>
      <c r="N216" s="136"/>
      <c r="O216" s="136"/>
      <c r="P216" s="136"/>
      <c r="Q216" s="136"/>
      <c r="R216" s="136"/>
      <c r="S216" s="136"/>
      <c r="T216" s="136"/>
      <c r="U216" s="136"/>
      <c r="V216" s="136"/>
      <c r="W216" s="136"/>
      <c r="X216" s="136"/>
      <c r="Y216" s="136"/>
      <c r="Z216" s="136"/>
      <c r="AA216" s="136"/>
    </row>
    <row r="217" spans="2:27" ht="14" x14ac:dyDescent="0.2">
      <c r="B217" s="136"/>
      <c r="C217" s="160"/>
      <c r="D217" s="161"/>
      <c r="E217" s="161"/>
      <c r="F217" s="161"/>
      <c r="G217" s="161"/>
      <c r="H217" s="161"/>
      <c r="I217" s="161"/>
      <c r="J217" s="161"/>
      <c r="K217" s="161"/>
      <c r="L217" s="136"/>
      <c r="M217" s="136"/>
      <c r="N217" s="136"/>
      <c r="O217" s="136"/>
      <c r="P217" s="136"/>
      <c r="Q217" s="136"/>
      <c r="R217" s="136"/>
      <c r="S217" s="136"/>
      <c r="T217" s="136"/>
      <c r="U217" s="136"/>
      <c r="V217" s="136"/>
      <c r="W217" s="136"/>
      <c r="X217" s="136"/>
      <c r="Y217" s="136"/>
      <c r="Z217" s="136"/>
      <c r="AA217" s="136"/>
    </row>
    <row r="218" spans="2:27" ht="14" x14ac:dyDescent="0.2">
      <c r="B218" s="136"/>
      <c r="C218" s="160"/>
      <c r="D218" s="161"/>
      <c r="E218" s="161"/>
      <c r="F218" s="161"/>
      <c r="G218" s="161"/>
      <c r="H218" s="161"/>
      <c r="I218" s="161"/>
      <c r="J218" s="161"/>
      <c r="K218" s="161"/>
      <c r="L218" s="136"/>
      <c r="M218" s="136"/>
      <c r="N218" s="136"/>
      <c r="O218" s="136"/>
      <c r="P218" s="136"/>
      <c r="Q218" s="136"/>
      <c r="R218" s="136"/>
      <c r="S218" s="136"/>
      <c r="T218" s="136"/>
      <c r="U218" s="136"/>
      <c r="V218" s="136"/>
      <c r="W218" s="136"/>
      <c r="X218" s="136"/>
      <c r="Y218" s="136"/>
      <c r="Z218" s="136"/>
      <c r="AA218" s="136"/>
    </row>
    <row r="219" spans="2:27" ht="14" x14ac:dyDescent="0.2">
      <c r="B219" s="136"/>
      <c r="C219" s="160"/>
      <c r="D219" s="161"/>
      <c r="E219" s="161"/>
      <c r="F219" s="161"/>
      <c r="G219" s="161"/>
      <c r="H219" s="161"/>
      <c r="I219" s="161"/>
      <c r="J219" s="161"/>
      <c r="K219" s="161"/>
      <c r="L219" s="136"/>
      <c r="M219" s="136"/>
      <c r="N219" s="136"/>
      <c r="O219" s="136"/>
      <c r="P219" s="136"/>
      <c r="Q219" s="136"/>
      <c r="R219" s="136"/>
      <c r="S219" s="136"/>
      <c r="T219" s="136"/>
      <c r="U219" s="136"/>
      <c r="V219" s="136"/>
      <c r="W219" s="136"/>
      <c r="X219" s="136"/>
      <c r="Y219" s="136"/>
      <c r="Z219" s="136"/>
      <c r="AA219" s="136"/>
    </row>
    <row r="220" spans="2:27" ht="14" x14ac:dyDescent="0.2">
      <c r="B220" s="136"/>
      <c r="C220" s="160"/>
      <c r="D220" s="161"/>
      <c r="E220" s="161"/>
      <c r="F220" s="161"/>
      <c r="G220" s="161"/>
      <c r="H220" s="161"/>
      <c r="I220" s="161"/>
      <c r="J220" s="161"/>
      <c r="K220" s="161"/>
      <c r="L220" s="136"/>
      <c r="M220" s="136"/>
      <c r="N220" s="136"/>
      <c r="O220" s="136"/>
      <c r="P220" s="136"/>
      <c r="Q220" s="136"/>
      <c r="R220" s="136"/>
      <c r="S220" s="136"/>
      <c r="T220" s="136"/>
      <c r="U220" s="136"/>
      <c r="V220" s="136"/>
      <c r="W220" s="136"/>
      <c r="X220" s="136"/>
      <c r="Y220" s="136"/>
      <c r="Z220" s="136"/>
      <c r="AA220" s="136"/>
    </row>
    <row r="221" spans="2:27" ht="14" x14ac:dyDescent="0.2">
      <c r="B221" s="136"/>
      <c r="C221" s="160"/>
      <c r="D221" s="161"/>
      <c r="E221" s="161"/>
      <c r="F221" s="161"/>
      <c r="G221" s="161"/>
      <c r="H221" s="161"/>
      <c r="I221" s="161"/>
      <c r="J221" s="161"/>
      <c r="K221" s="161"/>
      <c r="L221" s="136"/>
      <c r="M221" s="136"/>
      <c r="N221" s="136"/>
      <c r="O221" s="136"/>
      <c r="P221" s="136"/>
      <c r="Q221" s="136"/>
      <c r="R221" s="136"/>
      <c r="S221" s="136"/>
      <c r="T221" s="136"/>
      <c r="U221" s="136"/>
      <c r="V221" s="136"/>
      <c r="W221" s="136"/>
      <c r="X221" s="136"/>
      <c r="Y221" s="136"/>
      <c r="Z221" s="136"/>
      <c r="AA221" s="136"/>
    </row>
    <row r="222" spans="2:27" ht="14" x14ac:dyDescent="0.2">
      <c r="B222" s="136"/>
      <c r="C222" s="160"/>
      <c r="D222" s="161"/>
      <c r="E222" s="161"/>
      <c r="F222" s="161"/>
      <c r="G222" s="161"/>
      <c r="H222" s="161"/>
      <c r="I222" s="161"/>
      <c r="J222" s="161"/>
      <c r="K222" s="161"/>
      <c r="L222" s="136"/>
      <c r="M222" s="136"/>
      <c r="N222" s="136"/>
      <c r="O222" s="136"/>
      <c r="P222" s="136"/>
      <c r="Q222" s="136"/>
      <c r="R222" s="136"/>
      <c r="S222" s="136"/>
      <c r="T222" s="136"/>
      <c r="U222" s="136"/>
      <c r="V222" s="136"/>
      <c r="W222" s="136"/>
      <c r="X222" s="136"/>
      <c r="Y222" s="136"/>
      <c r="Z222" s="136"/>
      <c r="AA222" s="136"/>
    </row>
    <row r="223" spans="2:27" ht="14" x14ac:dyDescent="0.2">
      <c r="B223" s="136"/>
      <c r="C223" s="160"/>
      <c r="D223" s="161"/>
      <c r="E223" s="161"/>
      <c r="F223" s="161"/>
      <c r="G223" s="161"/>
      <c r="H223" s="161"/>
      <c r="I223" s="161"/>
      <c r="J223" s="161"/>
      <c r="K223" s="161"/>
      <c r="L223" s="136"/>
      <c r="M223" s="136"/>
      <c r="N223" s="136"/>
      <c r="O223" s="136"/>
      <c r="P223" s="136"/>
      <c r="Q223" s="136"/>
      <c r="R223" s="136"/>
      <c r="S223" s="136"/>
      <c r="T223" s="136"/>
      <c r="U223" s="136"/>
      <c r="V223" s="136"/>
      <c r="W223" s="136"/>
      <c r="X223" s="136"/>
      <c r="Y223" s="136"/>
      <c r="Z223" s="136"/>
      <c r="AA223" s="136"/>
    </row>
    <row r="224" spans="2:27" ht="14" x14ac:dyDescent="0.2">
      <c r="B224" s="136"/>
      <c r="C224" s="160"/>
      <c r="D224" s="161"/>
      <c r="E224" s="161"/>
      <c r="F224" s="161"/>
      <c r="G224" s="161"/>
      <c r="H224" s="161"/>
      <c r="I224" s="161"/>
      <c r="J224" s="161"/>
      <c r="K224" s="161"/>
      <c r="L224" s="136"/>
      <c r="M224" s="136"/>
      <c r="N224" s="136"/>
      <c r="O224" s="136"/>
      <c r="P224" s="136"/>
      <c r="Q224" s="136"/>
      <c r="R224" s="136"/>
      <c r="S224" s="136"/>
      <c r="T224" s="136"/>
      <c r="U224" s="136"/>
      <c r="V224" s="136"/>
      <c r="W224" s="136"/>
      <c r="X224" s="136"/>
      <c r="Y224" s="136"/>
      <c r="Z224" s="136"/>
      <c r="AA224" s="136"/>
    </row>
    <row r="225" spans="2:27" ht="14" x14ac:dyDescent="0.2">
      <c r="B225" s="136"/>
      <c r="C225" s="160"/>
      <c r="D225" s="161"/>
      <c r="E225" s="161"/>
      <c r="F225" s="161"/>
      <c r="G225" s="161"/>
      <c r="H225" s="161"/>
      <c r="I225" s="161"/>
      <c r="J225" s="161"/>
      <c r="K225" s="161"/>
      <c r="L225" s="136"/>
      <c r="M225" s="136"/>
      <c r="N225" s="136"/>
      <c r="O225" s="136"/>
      <c r="P225" s="136"/>
      <c r="Q225" s="136"/>
      <c r="R225" s="136"/>
      <c r="S225" s="136"/>
      <c r="T225" s="136"/>
      <c r="U225" s="136"/>
      <c r="V225" s="136"/>
      <c r="W225" s="136"/>
      <c r="X225" s="136"/>
      <c r="Y225" s="136"/>
      <c r="Z225" s="136"/>
      <c r="AA225" s="136"/>
    </row>
    <row r="226" spans="2:27" ht="14" x14ac:dyDescent="0.2">
      <c r="B226" s="136"/>
      <c r="C226" s="160"/>
      <c r="D226" s="161"/>
      <c r="E226" s="161"/>
      <c r="F226" s="161"/>
      <c r="G226" s="161"/>
      <c r="H226" s="161"/>
      <c r="I226" s="161"/>
      <c r="J226" s="161"/>
      <c r="K226" s="161"/>
      <c r="L226" s="136"/>
      <c r="M226" s="136"/>
      <c r="N226" s="136"/>
      <c r="O226" s="136"/>
      <c r="P226" s="136"/>
      <c r="Q226" s="136"/>
      <c r="R226" s="136"/>
      <c r="S226" s="136"/>
      <c r="T226" s="136"/>
      <c r="U226" s="136"/>
      <c r="V226" s="136"/>
      <c r="W226" s="136"/>
      <c r="X226" s="136"/>
      <c r="Y226" s="136"/>
      <c r="Z226" s="136"/>
      <c r="AA226" s="136"/>
    </row>
    <row r="227" spans="2:27" ht="14" x14ac:dyDescent="0.2">
      <c r="B227" s="136"/>
      <c r="C227" s="160"/>
      <c r="D227" s="161"/>
      <c r="E227" s="161"/>
      <c r="F227" s="161"/>
      <c r="G227" s="161"/>
      <c r="H227" s="161"/>
      <c r="I227" s="161"/>
      <c r="J227" s="161"/>
      <c r="K227" s="161"/>
      <c r="L227" s="136"/>
      <c r="M227" s="136"/>
      <c r="N227" s="136"/>
      <c r="O227" s="136"/>
      <c r="P227" s="136"/>
      <c r="Q227" s="136"/>
      <c r="R227" s="136"/>
      <c r="S227" s="136"/>
      <c r="T227" s="136"/>
      <c r="U227" s="136"/>
      <c r="V227" s="136"/>
      <c r="W227" s="136"/>
      <c r="X227" s="136"/>
      <c r="Y227" s="136"/>
      <c r="Z227" s="136"/>
      <c r="AA227" s="136"/>
    </row>
    <row r="228" spans="2:27" ht="14" x14ac:dyDescent="0.2">
      <c r="B228" s="136"/>
      <c r="C228" s="160"/>
      <c r="D228" s="161"/>
      <c r="E228" s="161"/>
      <c r="F228" s="161"/>
      <c r="G228" s="161"/>
      <c r="H228" s="161"/>
      <c r="I228" s="161"/>
      <c r="J228" s="161"/>
      <c r="K228" s="161"/>
      <c r="L228" s="136"/>
      <c r="M228" s="136"/>
      <c r="N228" s="136"/>
      <c r="O228" s="136"/>
      <c r="P228" s="136"/>
      <c r="Q228" s="136"/>
      <c r="R228" s="136"/>
      <c r="S228" s="136"/>
      <c r="T228" s="136"/>
      <c r="U228" s="136"/>
      <c r="V228" s="136"/>
      <c r="W228" s="136"/>
      <c r="X228" s="136"/>
      <c r="Y228" s="136"/>
      <c r="Z228" s="136"/>
      <c r="AA228" s="136"/>
    </row>
    <row r="229" spans="2:27" ht="14" x14ac:dyDescent="0.2">
      <c r="B229" s="136"/>
      <c r="C229" s="160"/>
      <c r="D229" s="161"/>
      <c r="E229" s="161"/>
      <c r="F229" s="161"/>
      <c r="G229" s="161"/>
      <c r="H229" s="161"/>
      <c r="I229" s="161"/>
      <c r="J229" s="161"/>
      <c r="K229" s="161"/>
      <c r="L229" s="136"/>
      <c r="M229" s="136"/>
      <c r="N229" s="136"/>
      <c r="O229" s="136"/>
      <c r="P229" s="136"/>
      <c r="Q229" s="136"/>
      <c r="R229" s="136"/>
      <c r="S229" s="136"/>
      <c r="T229" s="136"/>
      <c r="U229" s="136"/>
      <c r="V229" s="136"/>
      <c r="W229" s="136"/>
      <c r="X229" s="136"/>
      <c r="Y229" s="136"/>
      <c r="Z229" s="136"/>
      <c r="AA229" s="136"/>
    </row>
    <row r="230" spans="2:27" ht="14" x14ac:dyDescent="0.2">
      <c r="B230" s="136"/>
      <c r="C230" s="160"/>
      <c r="D230" s="161"/>
      <c r="E230" s="161"/>
      <c r="F230" s="161"/>
      <c r="G230" s="161"/>
      <c r="H230" s="161"/>
      <c r="I230" s="161"/>
      <c r="J230" s="161"/>
      <c r="K230" s="161"/>
      <c r="L230" s="136"/>
      <c r="M230" s="136"/>
      <c r="N230" s="136"/>
      <c r="O230" s="136"/>
      <c r="P230" s="136"/>
      <c r="Q230" s="136"/>
      <c r="R230" s="136"/>
      <c r="S230" s="136"/>
      <c r="T230" s="136"/>
      <c r="U230" s="136"/>
      <c r="V230" s="136"/>
      <c r="W230" s="136"/>
      <c r="X230" s="136"/>
      <c r="Y230" s="136"/>
      <c r="Z230" s="136"/>
      <c r="AA230" s="136"/>
    </row>
    <row r="231" spans="2:27" ht="14" x14ac:dyDescent="0.2">
      <c r="B231" s="136"/>
      <c r="C231" s="160"/>
      <c r="D231" s="161"/>
      <c r="E231" s="161"/>
      <c r="F231" s="161"/>
      <c r="G231" s="161"/>
      <c r="H231" s="161"/>
      <c r="I231" s="161"/>
      <c r="J231" s="161"/>
      <c r="K231" s="161"/>
      <c r="L231" s="136"/>
      <c r="M231" s="136"/>
      <c r="N231" s="136"/>
      <c r="O231" s="136"/>
      <c r="P231" s="136"/>
      <c r="Q231" s="136"/>
      <c r="R231" s="136"/>
      <c r="S231" s="136"/>
      <c r="T231" s="136"/>
      <c r="U231" s="136"/>
      <c r="V231" s="136"/>
      <c r="W231" s="136"/>
      <c r="X231" s="136"/>
      <c r="Y231" s="136"/>
      <c r="Z231" s="136"/>
      <c r="AA231" s="136"/>
    </row>
    <row r="232" spans="2:27" ht="14" x14ac:dyDescent="0.2">
      <c r="B232" s="136"/>
      <c r="C232" s="160"/>
      <c r="D232" s="161"/>
      <c r="E232" s="161"/>
      <c r="F232" s="161"/>
      <c r="G232" s="161"/>
      <c r="H232" s="161"/>
      <c r="I232" s="161"/>
      <c r="J232" s="161"/>
      <c r="K232" s="161"/>
      <c r="L232" s="136"/>
      <c r="M232" s="136"/>
      <c r="N232" s="136"/>
      <c r="O232" s="136"/>
      <c r="P232" s="136"/>
      <c r="Q232" s="136"/>
      <c r="R232" s="136"/>
      <c r="S232" s="136"/>
      <c r="T232" s="136"/>
      <c r="U232" s="136"/>
      <c r="V232" s="136"/>
      <c r="W232" s="136"/>
      <c r="X232" s="136"/>
      <c r="Y232" s="136"/>
      <c r="Z232" s="136"/>
      <c r="AA232" s="136"/>
    </row>
    <row r="233" spans="2:27" ht="14" x14ac:dyDescent="0.2">
      <c r="B233" s="136"/>
      <c r="C233" s="160"/>
      <c r="D233" s="161"/>
      <c r="E233" s="161"/>
      <c r="F233" s="161"/>
      <c r="G233" s="161"/>
      <c r="H233" s="161"/>
      <c r="I233" s="161"/>
      <c r="J233" s="161"/>
      <c r="K233" s="161"/>
      <c r="L233" s="136"/>
      <c r="M233" s="136"/>
      <c r="N233" s="136"/>
      <c r="O233" s="136"/>
      <c r="P233" s="136"/>
      <c r="Q233" s="136"/>
      <c r="R233" s="136"/>
      <c r="S233" s="136"/>
      <c r="T233" s="136"/>
      <c r="U233" s="136"/>
      <c r="V233" s="136"/>
      <c r="W233" s="136"/>
      <c r="X233" s="136"/>
      <c r="Y233" s="136"/>
      <c r="Z233" s="136"/>
      <c r="AA233" s="136"/>
    </row>
    <row r="234" spans="2:27" ht="14" x14ac:dyDescent="0.2">
      <c r="B234" s="136"/>
      <c r="C234" s="160"/>
      <c r="D234" s="161"/>
      <c r="E234" s="161"/>
      <c r="F234" s="161"/>
      <c r="G234" s="161"/>
      <c r="H234" s="161"/>
      <c r="I234" s="161"/>
      <c r="J234" s="161"/>
      <c r="K234" s="161"/>
      <c r="L234" s="136"/>
      <c r="M234" s="136"/>
      <c r="N234" s="136"/>
      <c r="O234" s="136"/>
      <c r="P234" s="136"/>
      <c r="Q234" s="136"/>
      <c r="R234" s="136"/>
      <c r="S234" s="136"/>
      <c r="T234" s="136"/>
      <c r="U234" s="136"/>
      <c r="V234" s="136"/>
      <c r="W234" s="136"/>
      <c r="X234" s="136"/>
      <c r="Y234" s="136"/>
      <c r="Z234" s="136"/>
      <c r="AA234" s="136"/>
    </row>
    <row r="235" spans="2:27" ht="14" x14ac:dyDescent="0.2">
      <c r="B235" s="136"/>
      <c r="C235" s="160"/>
      <c r="D235" s="161"/>
      <c r="E235" s="161"/>
      <c r="F235" s="161"/>
      <c r="G235" s="161"/>
      <c r="H235" s="161"/>
      <c r="I235" s="161"/>
      <c r="J235" s="161"/>
      <c r="K235" s="161"/>
      <c r="L235" s="136"/>
      <c r="M235" s="136"/>
      <c r="N235" s="136"/>
      <c r="O235" s="136"/>
      <c r="P235" s="136"/>
      <c r="Q235" s="136"/>
      <c r="R235" s="136"/>
      <c r="S235" s="136"/>
      <c r="T235" s="136"/>
      <c r="U235" s="136"/>
      <c r="V235" s="136"/>
      <c r="W235" s="136"/>
      <c r="X235" s="136"/>
      <c r="Y235" s="136"/>
      <c r="Z235" s="136"/>
      <c r="AA235" s="136"/>
    </row>
    <row r="236" spans="2:27" ht="14" x14ac:dyDescent="0.2">
      <c r="B236" s="136"/>
      <c r="C236" s="160"/>
      <c r="D236" s="161"/>
      <c r="E236" s="161"/>
      <c r="F236" s="161"/>
      <c r="G236" s="161"/>
      <c r="H236" s="161"/>
      <c r="I236" s="161"/>
      <c r="J236" s="161"/>
      <c r="K236" s="161"/>
      <c r="L236" s="136"/>
      <c r="M236" s="136"/>
      <c r="N236" s="136"/>
      <c r="O236" s="136"/>
      <c r="P236" s="136"/>
      <c r="Q236" s="136"/>
      <c r="R236" s="136"/>
      <c r="S236" s="136"/>
      <c r="T236" s="136"/>
      <c r="U236" s="136"/>
      <c r="V236" s="136"/>
      <c r="W236" s="136"/>
      <c r="X236" s="136"/>
      <c r="Y236" s="136"/>
      <c r="Z236" s="136"/>
      <c r="AA236" s="136"/>
    </row>
    <row r="237" spans="2:27" ht="14" x14ac:dyDescent="0.2">
      <c r="B237" s="136"/>
      <c r="C237" s="160"/>
      <c r="D237" s="161"/>
      <c r="E237" s="161"/>
      <c r="F237" s="161"/>
      <c r="G237" s="161"/>
      <c r="H237" s="161"/>
      <c r="I237" s="161"/>
      <c r="J237" s="161"/>
      <c r="K237" s="161"/>
      <c r="L237" s="136"/>
      <c r="M237" s="136"/>
      <c r="N237" s="136"/>
      <c r="O237" s="136"/>
      <c r="P237" s="136"/>
      <c r="Q237" s="136"/>
      <c r="R237" s="136"/>
      <c r="S237" s="136"/>
      <c r="T237" s="136"/>
      <c r="U237" s="136"/>
      <c r="V237" s="136"/>
      <c r="W237" s="136"/>
      <c r="X237" s="136"/>
      <c r="Y237" s="136"/>
      <c r="Z237" s="136"/>
      <c r="AA237" s="136"/>
    </row>
    <row r="238" spans="2:27" ht="14" x14ac:dyDescent="0.2">
      <c r="B238" s="136"/>
      <c r="C238" s="160"/>
      <c r="D238" s="161"/>
      <c r="E238" s="161"/>
      <c r="F238" s="161"/>
      <c r="G238" s="161"/>
      <c r="H238" s="161"/>
      <c r="I238" s="161"/>
      <c r="J238" s="161"/>
      <c r="K238" s="161"/>
      <c r="L238" s="136"/>
      <c r="M238" s="136"/>
      <c r="N238" s="136"/>
      <c r="O238" s="136"/>
      <c r="P238" s="136"/>
      <c r="Q238" s="136"/>
      <c r="R238" s="136"/>
      <c r="S238" s="136"/>
      <c r="T238" s="136"/>
      <c r="U238" s="136"/>
      <c r="V238" s="136"/>
      <c r="W238" s="136"/>
      <c r="X238" s="136"/>
      <c r="Y238" s="136"/>
      <c r="Z238" s="136"/>
      <c r="AA238" s="136"/>
    </row>
    <row r="239" spans="2:27" ht="14" x14ac:dyDescent="0.2">
      <c r="B239" s="136"/>
      <c r="C239" s="160"/>
      <c r="D239" s="161"/>
      <c r="E239" s="161"/>
      <c r="F239" s="161"/>
      <c r="G239" s="161"/>
      <c r="H239" s="161"/>
      <c r="I239" s="161"/>
      <c r="J239" s="161"/>
      <c r="K239" s="161"/>
      <c r="L239" s="136"/>
      <c r="M239" s="136"/>
      <c r="N239" s="136"/>
      <c r="O239" s="136"/>
      <c r="P239" s="136"/>
      <c r="Q239" s="136"/>
      <c r="R239" s="136"/>
      <c r="S239" s="136"/>
      <c r="T239" s="136"/>
      <c r="U239" s="136"/>
      <c r="V239" s="136"/>
      <c r="W239" s="136"/>
      <c r="X239" s="136"/>
      <c r="Y239" s="136"/>
      <c r="Z239" s="136"/>
      <c r="AA239" s="136"/>
    </row>
    <row r="240" spans="2:27" ht="14" x14ac:dyDescent="0.2">
      <c r="B240" s="136"/>
      <c r="C240" s="160"/>
      <c r="D240" s="161"/>
      <c r="E240" s="161"/>
      <c r="F240" s="161"/>
      <c r="G240" s="161"/>
      <c r="H240" s="161"/>
      <c r="I240" s="161"/>
      <c r="J240" s="161"/>
      <c r="K240" s="161"/>
      <c r="L240" s="136"/>
      <c r="M240" s="136"/>
      <c r="N240" s="136"/>
      <c r="O240" s="136"/>
      <c r="P240" s="136"/>
      <c r="Q240" s="136"/>
      <c r="R240" s="136"/>
      <c r="S240" s="136"/>
      <c r="T240" s="136"/>
      <c r="U240" s="136"/>
      <c r="V240" s="136"/>
      <c r="W240" s="136"/>
      <c r="X240" s="136"/>
      <c r="Y240" s="136"/>
      <c r="Z240" s="136"/>
      <c r="AA240" s="136"/>
    </row>
    <row r="241" spans="2:27" ht="14" x14ac:dyDescent="0.2">
      <c r="B241" s="136"/>
      <c r="C241" s="160"/>
      <c r="D241" s="161"/>
      <c r="E241" s="161"/>
      <c r="F241" s="161"/>
      <c r="G241" s="161"/>
      <c r="H241" s="161"/>
      <c r="I241" s="161"/>
      <c r="J241" s="161"/>
      <c r="K241" s="161"/>
      <c r="L241" s="136"/>
      <c r="M241" s="136"/>
      <c r="N241" s="136"/>
      <c r="O241" s="136"/>
      <c r="P241" s="136"/>
      <c r="Q241" s="136"/>
      <c r="R241" s="136"/>
      <c r="S241" s="136"/>
      <c r="T241" s="136"/>
      <c r="U241" s="136"/>
      <c r="V241" s="136"/>
      <c r="W241" s="136"/>
      <c r="X241" s="136"/>
      <c r="Y241" s="136"/>
      <c r="Z241" s="136"/>
      <c r="AA241" s="136"/>
    </row>
    <row r="242" spans="2:27" ht="14" x14ac:dyDescent="0.2">
      <c r="B242" s="136"/>
      <c r="C242" s="160"/>
      <c r="D242" s="161"/>
      <c r="E242" s="161"/>
      <c r="F242" s="161"/>
      <c r="G242" s="161"/>
      <c r="H242" s="161"/>
      <c r="I242" s="161"/>
      <c r="J242" s="161"/>
      <c r="K242" s="161"/>
      <c r="L242" s="136"/>
      <c r="M242" s="136"/>
      <c r="N242" s="136"/>
      <c r="O242" s="136"/>
      <c r="P242" s="136"/>
      <c r="Q242" s="136"/>
      <c r="R242" s="136"/>
      <c r="S242" s="136"/>
      <c r="T242" s="136"/>
      <c r="U242" s="136"/>
      <c r="V242" s="136"/>
      <c r="W242" s="136"/>
      <c r="X242" s="136"/>
      <c r="Y242" s="136"/>
      <c r="Z242" s="136"/>
      <c r="AA242" s="136"/>
    </row>
    <row r="243" spans="2:27" ht="14" x14ac:dyDescent="0.2">
      <c r="B243" s="136"/>
      <c r="C243" s="160"/>
      <c r="D243" s="161"/>
      <c r="E243" s="161"/>
      <c r="F243" s="161"/>
      <c r="G243" s="161"/>
      <c r="H243" s="161"/>
      <c r="I243" s="161"/>
      <c r="J243" s="161"/>
      <c r="K243" s="161"/>
      <c r="L243" s="136"/>
      <c r="M243" s="136"/>
      <c r="N243" s="136"/>
      <c r="O243" s="136"/>
      <c r="P243" s="136"/>
      <c r="Q243" s="136"/>
      <c r="R243" s="136"/>
      <c r="S243" s="136"/>
      <c r="T243" s="136"/>
      <c r="U243" s="136"/>
      <c r="V243" s="136"/>
      <c r="W243" s="136"/>
      <c r="X243" s="136"/>
      <c r="Y243" s="136"/>
      <c r="Z243" s="136"/>
      <c r="AA243" s="136"/>
    </row>
    <row r="244" spans="2:27" ht="14" x14ac:dyDescent="0.2">
      <c r="B244" s="136"/>
      <c r="C244" s="160"/>
      <c r="D244" s="161"/>
      <c r="E244" s="161"/>
      <c r="F244" s="161"/>
      <c r="G244" s="161"/>
      <c r="H244" s="161"/>
      <c r="I244" s="161"/>
      <c r="J244" s="161"/>
      <c r="K244" s="161"/>
      <c r="L244" s="136"/>
      <c r="M244" s="136"/>
      <c r="N244" s="136"/>
      <c r="O244" s="136"/>
      <c r="P244" s="136"/>
      <c r="Q244" s="136"/>
      <c r="R244" s="136"/>
      <c r="S244" s="136"/>
      <c r="T244" s="136"/>
      <c r="U244" s="136"/>
      <c r="V244" s="136"/>
      <c r="W244" s="136"/>
      <c r="X244" s="136"/>
      <c r="Y244" s="136"/>
      <c r="Z244" s="136"/>
      <c r="AA244" s="136"/>
    </row>
    <row r="245" spans="2:27" ht="14" x14ac:dyDescent="0.2">
      <c r="B245" s="136"/>
      <c r="C245" s="160"/>
      <c r="D245" s="161"/>
      <c r="E245" s="161"/>
      <c r="F245" s="161"/>
      <c r="G245" s="161"/>
      <c r="H245" s="161"/>
      <c r="I245" s="161"/>
      <c r="J245" s="161"/>
      <c r="K245" s="161"/>
      <c r="L245" s="136"/>
      <c r="M245" s="136"/>
      <c r="N245" s="136"/>
      <c r="O245" s="136"/>
      <c r="P245" s="136"/>
      <c r="Q245" s="136"/>
      <c r="R245" s="136"/>
      <c r="S245" s="136"/>
      <c r="T245" s="136"/>
      <c r="U245" s="136"/>
      <c r="V245" s="136"/>
      <c r="W245" s="136"/>
      <c r="X245" s="136"/>
      <c r="Y245" s="136"/>
      <c r="Z245" s="136"/>
      <c r="AA245" s="136"/>
    </row>
    <row r="246" spans="2:27" ht="14" x14ac:dyDescent="0.2">
      <c r="B246" s="136"/>
      <c r="C246" s="160"/>
      <c r="D246" s="161"/>
      <c r="E246" s="161"/>
      <c r="F246" s="161"/>
      <c r="G246" s="161"/>
      <c r="H246" s="161"/>
      <c r="I246" s="161"/>
      <c r="J246" s="161"/>
      <c r="K246" s="161"/>
      <c r="L246" s="136"/>
      <c r="M246" s="136"/>
      <c r="N246" s="136"/>
      <c r="O246" s="136"/>
      <c r="P246" s="136"/>
      <c r="Q246" s="136"/>
      <c r="R246" s="136"/>
      <c r="S246" s="136"/>
      <c r="T246" s="136"/>
      <c r="U246" s="136"/>
      <c r="V246" s="136"/>
      <c r="W246" s="136"/>
      <c r="X246" s="136"/>
      <c r="Y246" s="136"/>
      <c r="Z246" s="136"/>
      <c r="AA246" s="136"/>
    </row>
    <row r="247" spans="2:27" ht="14" x14ac:dyDescent="0.2">
      <c r="B247" s="136"/>
      <c r="C247" s="160"/>
      <c r="D247" s="161"/>
      <c r="E247" s="161"/>
      <c r="F247" s="161"/>
      <c r="G247" s="161"/>
      <c r="H247" s="161"/>
      <c r="I247" s="161"/>
      <c r="J247" s="161"/>
      <c r="K247" s="161"/>
      <c r="L247" s="136"/>
      <c r="M247" s="136"/>
      <c r="N247" s="136"/>
      <c r="O247" s="136"/>
      <c r="P247" s="136"/>
      <c r="Q247" s="136"/>
      <c r="R247" s="136"/>
      <c r="S247" s="136"/>
      <c r="T247" s="136"/>
      <c r="U247" s="136"/>
      <c r="V247" s="136"/>
      <c r="W247" s="136"/>
      <c r="X247" s="136"/>
      <c r="Y247" s="136"/>
      <c r="Z247" s="136"/>
      <c r="AA247" s="136"/>
    </row>
    <row r="248" spans="2:27" ht="14" x14ac:dyDescent="0.2">
      <c r="B248" s="136"/>
      <c r="C248" s="160"/>
      <c r="D248" s="161"/>
      <c r="E248" s="161"/>
      <c r="F248" s="161"/>
      <c r="G248" s="161"/>
      <c r="H248" s="161"/>
      <c r="I248" s="161"/>
      <c r="J248" s="161"/>
      <c r="K248" s="161"/>
      <c r="L248" s="136"/>
      <c r="M248" s="136"/>
      <c r="N248" s="136"/>
      <c r="O248" s="136"/>
      <c r="P248" s="136"/>
      <c r="Q248" s="136"/>
      <c r="R248" s="136"/>
      <c r="S248" s="136"/>
      <c r="T248" s="136"/>
      <c r="U248" s="136"/>
      <c r="V248" s="136"/>
      <c r="W248" s="136"/>
      <c r="X248" s="136"/>
      <c r="Y248" s="136"/>
      <c r="Z248" s="136"/>
      <c r="AA248" s="136"/>
    </row>
    <row r="249" spans="2:27" ht="14" x14ac:dyDescent="0.2">
      <c r="B249" s="136"/>
      <c r="C249" s="160"/>
      <c r="D249" s="161"/>
      <c r="E249" s="161"/>
      <c r="F249" s="161"/>
      <c r="G249" s="161"/>
      <c r="H249" s="161"/>
      <c r="I249" s="161"/>
      <c r="J249" s="161"/>
      <c r="K249" s="161"/>
      <c r="L249" s="136"/>
      <c r="M249" s="136"/>
      <c r="N249" s="136"/>
      <c r="O249" s="136"/>
      <c r="P249" s="136"/>
      <c r="Q249" s="136"/>
      <c r="R249" s="136"/>
      <c r="S249" s="136"/>
      <c r="T249" s="136"/>
      <c r="U249" s="136"/>
      <c r="V249" s="136"/>
      <c r="W249" s="136"/>
      <c r="X249" s="136"/>
      <c r="Y249" s="136"/>
      <c r="Z249" s="136"/>
      <c r="AA249" s="136"/>
    </row>
    <row r="250" spans="2:27" ht="14" x14ac:dyDescent="0.2">
      <c r="B250" s="136"/>
      <c r="C250" s="160"/>
      <c r="D250" s="161"/>
      <c r="E250" s="161"/>
      <c r="F250" s="161"/>
      <c r="G250" s="161"/>
      <c r="H250" s="161"/>
      <c r="I250" s="161"/>
      <c r="J250" s="161"/>
      <c r="K250" s="161"/>
      <c r="L250" s="136"/>
      <c r="M250" s="136"/>
      <c r="N250" s="136"/>
      <c r="O250" s="136"/>
      <c r="P250" s="136"/>
      <c r="Q250" s="136"/>
      <c r="R250" s="136"/>
      <c r="S250" s="136"/>
      <c r="T250" s="136"/>
      <c r="U250" s="136"/>
      <c r="V250" s="136"/>
      <c r="W250" s="136"/>
      <c r="X250" s="136"/>
      <c r="Y250" s="136"/>
      <c r="Z250" s="136"/>
      <c r="AA250" s="136"/>
    </row>
    <row r="251" spans="2:27" ht="14" x14ac:dyDescent="0.2">
      <c r="B251" s="136"/>
      <c r="C251" s="160"/>
      <c r="D251" s="161"/>
      <c r="E251" s="161"/>
      <c r="F251" s="161"/>
      <c r="G251" s="161"/>
      <c r="H251" s="161"/>
      <c r="I251" s="161"/>
      <c r="J251" s="161"/>
      <c r="K251" s="161"/>
      <c r="L251" s="136"/>
      <c r="M251" s="136"/>
      <c r="N251" s="136"/>
      <c r="O251" s="136"/>
      <c r="P251" s="136"/>
      <c r="Q251" s="136"/>
      <c r="R251" s="136"/>
      <c r="S251" s="136"/>
      <c r="T251" s="136"/>
      <c r="U251" s="136"/>
      <c r="V251" s="136"/>
      <c r="W251" s="136"/>
      <c r="X251" s="136"/>
      <c r="Y251" s="136"/>
      <c r="Z251" s="136"/>
      <c r="AA251" s="136"/>
    </row>
    <row r="252" spans="2:27" ht="14" x14ac:dyDescent="0.2">
      <c r="B252" s="136"/>
      <c r="C252" s="160"/>
      <c r="D252" s="161"/>
      <c r="E252" s="161"/>
      <c r="F252" s="161"/>
      <c r="G252" s="161"/>
      <c r="H252" s="161"/>
      <c r="I252" s="161"/>
      <c r="J252" s="161"/>
      <c r="K252" s="161"/>
      <c r="L252" s="136"/>
      <c r="M252" s="136"/>
      <c r="N252" s="136"/>
      <c r="O252" s="136"/>
      <c r="P252" s="136"/>
      <c r="Q252" s="136"/>
      <c r="R252" s="136"/>
      <c r="S252" s="136"/>
      <c r="T252" s="136"/>
      <c r="U252" s="136"/>
      <c r="V252" s="136"/>
      <c r="W252" s="136"/>
      <c r="X252" s="136"/>
      <c r="Y252" s="136"/>
      <c r="Z252" s="136"/>
      <c r="AA252" s="136"/>
    </row>
    <row r="253" spans="2:27" ht="14" x14ac:dyDescent="0.2">
      <c r="B253" s="136"/>
      <c r="C253" s="160"/>
      <c r="D253" s="161"/>
      <c r="E253" s="161"/>
      <c r="F253" s="161"/>
      <c r="G253" s="161"/>
      <c r="H253" s="161"/>
      <c r="I253" s="161"/>
      <c r="J253" s="161"/>
      <c r="K253" s="161"/>
      <c r="L253" s="136"/>
      <c r="M253" s="136"/>
      <c r="N253" s="136"/>
      <c r="O253" s="136"/>
      <c r="P253" s="136"/>
      <c r="Q253" s="136"/>
      <c r="R253" s="136"/>
      <c r="S253" s="136"/>
      <c r="T253" s="136"/>
      <c r="U253" s="136"/>
      <c r="V253" s="136"/>
      <c r="W253" s="136"/>
      <c r="X253" s="136"/>
      <c r="Y253" s="136"/>
      <c r="Z253" s="136"/>
      <c r="AA253" s="136"/>
    </row>
    <row r="254" spans="2:27" ht="14" x14ac:dyDescent="0.2">
      <c r="B254" s="136"/>
      <c r="C254" s="160"/>
      <c r="D254" s="161"/>
      <c r="E254" s="161"/>
      <c r="F254" s="161"/>
      <c r="G254" s="161"/>
      <c r="H254" s="161"/>
      <c r="I254" s="161"/>
      <c r="J254" s="161"/>
      <c r="K254" s="161"/>
      <c r="L254" s="136"/>
      <c r="M254" s="136"/>
      <c r="N254" s="136"/>
      <c r="O254" s="136"/>
      <c r="P254" s="136"/>
      <c r="Q254" s="136"/>
      <c r="R254" s="136"/>
      <c r="S254" s="136"/>
      <c r="T254" s="136"/>
      <c r="U254" s="136"/>
      <c r="V254" s="136"/>
      <c r="W254" s="136"/>
      <c r="X254" s="136"/>
      <c r="Y254" s="136"/>
      <c r="Z254" s="136"/>
      <c r="AA254" s="136"/>
    </row>
    <row r="255" spans="2:27" ht="14" x14ac:dyDescent="0.2">
      <c r="B255" s="136"/>
      <c r="C255" s="160"/>
      <c r="D255" s="161"/>
      <c r="E255" s="161"/>
      <c r="F255" s="161"/>
      <c r="G255" s="161"/>
      <c r="H255" s="161"/>
      <c r="I255" s="161"/>
      <c r="J255" s="161"/>
      <c r="K255" s="161"/>
      <c r="L255" s="136"/>
      <c r="M255" s="136"/>
      <c r="N255" s="136"/>
      <c r="O255" s="136"/>
      <c r="P255" s="136"/>
      <c r="Q255" s="136"/>
      <c r="R255" s="136"/>
      <c r="S255" s="136"/>
      <c r="T255" s="136"/>
      <c r="U255" s="136"/>
      <c r="V255" s="136"/>
      <c r="W255" s="136"/>
      <c r="X255" s="136"/>
      <c r="Y255" s="136"/>
      <c r="Z255" s="136"/>
      <c r="AA255" s="136"/>
    </row>
    <row r="256" spans="2:27" ht="14" x14ac:dyDescent="0.2">
      <c r="B256" s="136"/>
      <c r="C256" s="160"/>
      <c r="D256" s="161"/>
      <c r="E256" s="161"/>
      <c r="F256" s="161"/>
      <c r="G256" s="161"/>
      <c r="H256" s="161"/>
      <c r="I256" s="161"/>
      <c r="J256" s="161"/>
      <c r="K256" s="161"/>
      <c r="L256" s="136"/>
      <c r="M256" s="136"/>
      <c r="N256" s="136"/>
      <c r="O256" s="136"/>
      <c r="P256" s="136"/>
      <c r="Q256" s="136"/>
      <c r="R256" s="136"/>
      <c r="S256" s="136"/>
      <c r="T256" s="136"/>
      <c r="U256" s="136"/>
      <c r="V256" s="136"/>
      <c r="W256" s="136"/>
      <c r="X256" s="136"/>
      <c r="Y256" s="136"/>
      <c r="Z256" s="136"/>
      <c r="AA256" s="136"/>
    </row>
    <row r="257" spans="2:27" ht="14" x14ac:dyDescent="0.2">
      <c r="B257" s="136"/>
      <c r="C257" s="160"/>
      <c r="D257" s="161"/>
      <c r="E257" s="161"/>
      <c r="F257" s="161"/>
      <c r="G257" s="161"/>
      <c r="H257" s="161"/>
      <c r="I257" s="161"/>
      <c r="J257" s="161"/>
      <c r="K257" s="161"/>
      <c r="L257" s="136"/>
      <c r="M257" s="136"/>
      <c r="N257" s="136"/>
      <c r="O257" s="136"/>
      <c r="P257" s="136"/>
      <c r="Q257" s="136"/>
      <c r="R257" s="136"/>
      <c r="S257" s="136"/>
      <c r="T257" s="136"/>
      <c r="U257" s="136"/>
      <c r="V257" s="136"/>
      <c r="W257" s="136"/>
      <c r="X257" s="136"/>
      <c r="Y257" s="136"/>
      <c r="Z257" s="136"/>
      <c r="AA257" s="136"/>
    </row>
    <row r="258" spans="2:27" ht="14" x14ac:dyDescent="0.2">
      <c r="B258" s="136"/>
      <c r="C258" s="160"/>
      <c r="D258" s="161"/>
      <c r="E258" s="161"/>
      <c r="F258" s="161"/>
      <c r="G258" s="161"/>
      <c r="H258" s="161"/>
      <c r="I258" s="161"/>
      <c r="J258" s="161"/>
      <c r="K258" s="161"/>
      <c r="L258" s="136"/>
      <c r="M258" s="136"/>
      <c r="N258" s="136"/>
      <c r="O258" s="136"/>
      <c r="P258" s="136"/>
      <c r="Q258" s="136"/>
      <c r="R258" s="136"/>
      <c r="S258" s="136"/>
      <c r="T258" s="136"/>
      <c r="U258" s="136"/>
      <c r="V258" s="136"/>
      <c r="W258" s="136"/>
      <c r="X258" s="136"/>
      <c r="Y258" s="136"/>
      <c r="Z258" s="136"/>
      <c r="AA258" s="136"/>
    </row>
    <row r="259" spans="2:27" ht="14" x14ac:dyDescent="0.2">
      <c r="B259" s="136"/>
      <c r="C259" s="160"/>
      <c r="D259" s="161"/>
      <c r="E259" s="161"/>
      <c r="F259" s="161"/>
      <c r="G259" s="161"/>
      <c r="H259" s="161"/>
      <c r="I259" s="161"/>
      <c r="J259" s="161"/>
      <c r="K259" s="161"/>
      <c r="L259" s="136"/>
      <c r="M259" s="136"/>
      <c r="N259" s="136"/>
      <c r="O259" s="136"/>
      <c r="P259" s="136"/>
      <c r="Q259" s="136"/>
      <c r="R259" s="136"/>
      <c r="S259" s="136"/>
      <c r="T259" s="136"/>
      <c r="U259" s="136"/>
      <c r="V259" s="136"/>
      <c r="W259" s="136"/>
      <c r="X259" s="136"/>
      <c r="Y259" s="136"/>
      <c r="Z259" s="136"/>
      <c r="AA259" s="136"/>
    </row>
    <row r="260" spans="2:27" ht="14" x14ac:dyDescent="0.2">
      <c r="B260" s="136"/>
      <c r="C260" s="160"/>
      <c r="D260" s="161"/>
      <c r="E260" s="161"/>
      <c r="F260" s="161"/>
      <c r="G260" s="161"/>
      <c r="H260" s="161"/>
      <c r="I260" s="161"/>
      <c r="J260" s="161"/>
      <c r="K260" s="161"/>
      <c r="L260" s="136"/>
      <c r="M260" s="136"/>
      <c r="N260" s="136"/>
      <c r="O260" s="136"/>
      <c r="P260" s="136"/>
      <c r="Q260" s="136"/>
      <c r="R260" s="136"/>
      <c r="S260" s="136"/>
      <c r="T260" s="136"/>
      <c r="U260" s="136"/>
      <c r="V260" s="136"/>
      <c r="W260" s="136"/>
      <c r="X260" s="136"/>
      <c r="Y260" s="136"/>
      <c r="Z260" s="136"/>
      <c r="AA260" s="136"/>
    </row>
    <row r="261" spans="2:27" ht="14" x14ac:dyDescent="0.2">
      <c r="B261" s="136"/>
      <c r="C261" s="160"/>
      <c r="D261" s="161"/>
      <c r="E261" s="161"/>
      <c r="F261" s="161"/>
      <c r="G261" s="161"/>
      <c r="H261" s="161"/>
      <c r="I261" s="161"/>
      <c r="J261" s="161"/>
      <c r="K261" s="161"/>
      <c r="L261" s="136"/>
      <c r="M261" s="136"/>
      <c r="N261" s="136"/>
      <c r="O261" s="136"/>
      <c r="P261" s="136"/>
      <c r="Q261" s="136"/>
      <c r="R261" s="136"/>
      <c r="S261" s="136"/>
      <c r="T261" s="136"/>
      <c r="U261" s="136"/>
      <c r="V261" s="136"/>
      <c r="W261" s="136"/>
      <c r="X261" s="136"/>
      <c r="Y261" s="136"/>
      <c r="Z261" s="136"/>
      <c r="AA261" s="136"/>
    </row>
    <row r="262" spans="2:27" ht="14" x14ac:dyDescent="0.2">
      <c r="B262" s="136"/>
      <c r="C262" s="160"/>
      <c r="D262" s="161"/>
      <c r="E262" s="161"/>
      <c r="F262" s="161"/>
      <c r="G262" s="161"/>
      <c r="H262" s="161"/>
      <c r="I262" s="161"/>
      <c r="J262" s="161"/>
      <c r="K262" s="161"/>
      <c r="L262" s="136"/>
      <c r="M262" s="136"/>
      <c r="N262" s="136"/>
      <c r="O262" s="136"/>
      <c r="P262" s="136"/>
      <c r="Q262" s="136"/>
      <c r="R262" s="136"/>
      <c r="S262" s="136"/>
      <c r="T262" s="136"/>
      <c r="U262" s="136"/>
      <c r="V262" s="136"/>
      <c r="W262" s="136"/>
      <c r="X262" s="136"/>
      <c r="Y262" s="136"/>
      <c r="Z262" s="136"/>
      <c r="AA262" s="136"/>
    </row>
    <row r="263" spans="2:27" ht="14" x14ac:dyDescent="0.2">
      <c r="B263" s="136"/>
      <c r="C263" s="160"/>
      <c r="D263" s="161"/>
      <c r="E263" s="161"/>
      <c r="F263" s="161"/>
      <c r="G263" s="161"/>
      <c r="H263" s="161"/>
      <c r="I263" s="161"/>
      <c r="J263" s="161"/>
      <c r="K263" s="161"/>
      <c r="L263" s="136"/>
      <c r="M263" s="136"/>
      <c r="N263" s="136"/>
      <c r="O263" s="136"/>
      <c r="P263" s="136"/>
      <c r="Q263" s="136"/>
      <c r="R263" s="136"/>
      <c r="S263" s="136"/>
      <c r="T263" s="136"/>
      <c r="U263" s="136"/>
      <c r="V263" s="136"/>
      <c r="W263" s="136"/>
      <c r="X263" s="136"/>
      <c r="Y263" s="136"/>
      <c r="Z263" s="136"/>
      <c r="AA263" s="136"/>
    </row>
    <row r="264" spans="2:27" ht="14" x14ac:dyDescent="0.2">
      <c r="B264" s="136"/>
      <c r="C264" s="160"/>
      <c r="D264" s="161"/>
      <c r="E264" s="161"/>
      <c r="F264" s="161"/>
      <c r="G264" s="161"/>
      <c r="H264" s="161"/>
      <c r="I264" s="161"/>
      <c r="J264" s="161"/>
      <c r="K264" s="161"/>
      <c r="L264" s="136"/>
      <c r="M264" s="136"/>
      <c r="N264" s="136"/>
      <c r="O264" s="136"/>
      <c r="P264" s="136"/>
      <c r="Q264" s="136"/>
      <c r="R264" s="136"/>
      <c r="S264" s="136"/>
      <c r="T264" s="136"/>
      <c r="U264" s="136"/>
      <c r="V264" s="136"/>
      <c r="W264" s="136"/>
      <c r="X264" s="136"/>
      <c r="Y264" s="136"/>
      <c r="Z264" s="136"/>
      <c r="AA264" s="136"/>
    </row>
    <row r="265" spans="2:27" ht="14" x14ac:dyDescent="0.2">
      <c r="B265" s="136"/>
      <c r="C265" s="160"/>
      <c r="D265" s="161"/>
      <c r="E265" s="161"/>
      <c r="F265" s="161"/>
      <c r="G265" s="161"/>
      <c r="H265" s="161"/>
      <c r="I265" s="161"/>
      <c r="J265" s="161"/>
      <c r="K265" s="161"/>
      <c r="L265" s="136"/>
      <c r="M265" s="136"/>
      <c r="N265" s="136"/>
      <c r="O265" s="136"/>
      <c r="P265" s="136"/>
      <c r="Q265" s="136"/>
      <c r="R265" s="136"/>
      <c r="S265" s="136"/>
      <c r="T265" s="136"/>
      <c r="U265" s="136"/>
      <c r="V265" s="136"/>
      <c r="W265" s="136"/>
      <c r="X265" s="136"/>
      <c r="Y265" s="136"/>
      <c r="Z265" s="136"/>
      <c r="AA265" s="136"/>
    </row>
    <row r="266" spans="2:27" ht="14" x14ac:dyDescent="0.2">
      <c r="B266" s="136"/>
      <c r="C266" s="160"/>
      <c r="D266" s="161"/>
      <c r="E266" s="161"/>
      <c r="F266" s="161"/>
      <c r="G266" s="161"/>
      <c r="H266" s="161"/>
      <c r="I266" s="161"/>
      <c r="J266" s="161"/>
      <c r="K266" s="161"/>
      <c r="L266" s="136"/>
      <c r="M266" s="136"/>
      <c r="N266" s="136"/>
      <c r="O266" s="136"/>
      <c r="P266" s="136"/>
      <c r="Q266" s="136"/>
      <c r="R266" s="136"/>
      <c r="S266" s="136"/>
      <c r="T266" s="136"/>
      <c r="U266" s="136"/>
      <c r="V266" s="136"/>
      <c r="W266" s="136"/>
      <c r="X266" s="136"/>
      <c r="Y266" s="136"/>
      <c r="Z266" s="136"/>
      <c r="AA266" s="136"/>
    </row>
    <row r="267" spans="2:27" ht="14" x14ac:dyDescent="0.2">
      <c r="B267" s="136"/>
      <c r="C267" s="160"/>
      <c r="D267" s="161"/>
      <c r="E267" s="161"/>
      <c r="F267" s="161"/>
      <c r="G267" s="161"/>
      <c r="H267" s="161"/>
      <c r="I267" s="161"/>
      <c r="J267" s="161"/>
      <c r="K267" s="161"/>
      <c r="L267" s="136"/>
      <c r="M267" s="136"/>
      <c r="N267" s="136"/>
      <c r="O267" s="136"/>
      <c r="P267" s="136"/>
      <c r="Q267" s="136"/>
      <c r="R267" s="136"/>
      <c r="S267" s="136"/>
      <c r="T267" s="136"/>
      <c r="U267" s="136"/>
      <c r="V267" s="136"/>
      <c r="W267" s="136"/>
      <c r="X267" s="136"/>
      <c r="Y267" s="136"/>
      <c r="Z267" s="136"/>
      <c r="AA267" s="136"/>
    </row>
    <row r="268" spans="2:27" ht="14" x14ac:dyDescent="0.2">
      <c r="B268" s="136"/>
      <c r="C268" s="160"/>
      <c r="D268" s="161"/>
      <c r="E268" s="161"/>
      <c r="F268" s="161"/>
      <c r="G268" s="161"/>
      <c r="H268" s="161"/>
      <c r="I268" s="161"/>
      <c r="J268" s="161"/>
      <c r="K268" s="161"/>
      <c r="L268" s="136"/>
      <c r="M268" s="136"/>
      <c r="N268" s="136"/>
      <c r="O268" s="136"/>
      <c r="P268" s="136"/>
      <c r="Q268" s="136"/>
      <c r="R268" s="136"/>
      <c r="S268" s="136"/>
      <c r="T268" s="136"/>
      <c r="U268" s="136"/>
      <c r="V268" s="136"/>
      <c r="W268" s="136"/>
      <c r="X268" s="136"/>
      <c r="Y268" s="136"/>
      <c r="Z268" s="136"/>
      <c r="AA268" s="136"/>
    </row>
    <row r="269" spans="2:27" ht="14" x14ac:dyDescent="0.2">
      <c r="B269" s="136"/>
      <c r="C269" s="160"/>
      <c r="D269" s="161"/>
      <c r="E269" s="161"/>
      <c r="F269" s="161"/>
      <c r="G269" s="161"/>
      <c r="H269" s="161"/>
      <c r="I269" s="161"/>
      <c r="J269" s="161"/>
      <c r="K269" s="161"/>
      <c r="L269" s="136"/>
      <c r="M269" s="136"/>
      <c r="N269" s="136"/>
      <c r="O269" s="136"/>
      <c r="P269" s="136"/>
      <c r="Q269" s="136"/>
      <c r="R269" s="136"/>
      <c r="S269" s="136"/>
      <c r="T269" s="136"/>
      <c r="U269" s="136"/>
      <c r="V269" s="136"/>
      <c r="W269" s="136"/>
      <c r="X269" s="136"/>
      <c r="Y269" s="136"/>
      <c r="Z269" s="136"/>
      <c r="AA269" s="136"/>
    </row>
    <row r="270" spans="2:27" ht="14" x14ac:dyDescent="0.2">
      <c r="B270" s="136"/>
      <c r="C270" s="160"/>
      <c r="D270" s="161"/>
      <c r="E270" s="161"/>
      <c r="F270" s="161"/>
      <c r="G270" s="161"/>
      <c r="H270" s="161"/>
      <c r="I270" s="161"/>
      <c r="J270" s="161"/>
      <c r="K270" s="161"/>
      <c r="L270" s="136"/>
      <c r="M270" s="136"/>
      <c r="N270" s="136"/>
      <c r="O270" s="136"/>
      <c r="P270" s="136"/>
      <c r="Q270" s="136"/>
      <c r="R270" s="136"/>
      <c r="S270" s="136"/>
      <c r="T270" s="136"/>
      <c r="U270" s="136"/>
      <c r="V270" s="136"/>
      <c r="W270" s="136"/>
      <c r="X270" s="136"/>
      <c r="Y270" s="136"/>
      <c r="Z270" s="136"/>
      <c r="AA270" s="136"/>
    </row>
    <row r="271" spans="2:27" ht="14" x14ac:dyDescent="0.2">
      <c r="B271" s="136"/>
      <c r="C271" s="160"/>
      <c r="D271" s="161"/>
      <c r="E271" s="161"/>
      <c r="F271" s="161"/>
      <c r="G271" s="161"/>
      <c r="H271" s="161"/>
      <c r="I271" s="161"/>
      <c r="J271" s="161"/>
      <c r="K271" s="161"/>
      <c r="L271" s="136"/>
      <c r="M271" s="136"/>
      <c r="N271" s="136"/>
      <c r="O271" s="136"/>
      <c r="P271" s="136"/>
      <c r="Q271" s="136"/>
      <c r="R271" s="136"/>
      <c r="S271" s="136"/>
      <c r="T271" s="136"/>
      <c r="U271" s="136"/>
      <c r="V271" s="136"/>
      <c r="W271" s="136"/>
      <c r="X271" s="136"/>
      <c r="Y271" s="136"/>
      <c r="Z271" s="136"/>
      <c r="AA271" s="136"/>
    </row>
    <row r="272" spans="2:27" ht="14" x14ac:dyDescent="0.2">
      <c r="B272" s="136"/>
      <c r="C272" s="160"/>
      <c r="D272" s="161"/>
      <c r="E272" s="161"/>
      <c r="F272" s="161"/>
      <c r="G272" s="161"/>
      <c r="H272" s="161"/>
      <c r="I272" s="161"/>
      <c r="J272" s="161"/>
      <c r="K272" s="161"/>
      <c r="L272" s="136"/>
      <c r="M272" s="136"/>
      <c r="N272" s="136"/>
      <c r="O272" s="136"/>
      <c r="P272" s="136"/>
      <c r="Q272" s="136"/>
      <c r="R272" s="136"/>
      <c r="S272" s="136"/>
      <c r="T272" s="136"/>
      <c r="U272" s="136"/>
      <c r="V272" s="136"/>
      <c r="W272" s="136"/>
      <c r="X272" s="136"/>
      <c r="Y272" s="136"/>
      <c r="Z272" s="136"/>
      <c r="AA272" s="136"/>
    </row>
    <row r="273" spans="2:27" ht="14" x14ac:dyDescent="0.2">
      <c r="B273" s="136"/>
      <c r="C273" s="160"/>
      <c r="D273" s="161"/>
      <c r="E273" s="161"/>
      <c r="F273" s="161"/>
      <c r="G273" s="161"/>
      <c r="H273" s="161"/>
      <c r="I273" s="161"/>
      <c r="J273" s="161"/>
      <c r="K273" s="161"/>
      <c r="L273" s="136"/>
      <c r="M273" s="136"/>
      <c r="N273" s="136"/>
      <c r="O273" s="136"/>
      <c r="P273" s="136"/>
      <c r="Q273" s="136"/>
      <c r="R273" s="136"/>
      <c r="S273" s="136"/>
      <c r="T273" s="136"/>
      <c r="U273" s="136"/>
      <c r="V273" s="136"/>
      <c r="W273" s="136"/>
      <c r="X273" s="136"/>
      <c r="Y273" s="136"/>
      <c r="Z273" s="136"/>
      <c r="AA273" s="136"/>
    </row>
    <row r="274" spans="2:27" ht="14" x14ac:dyDescent="0.2">
      <c r="B274" s="136"/>
      <c r="C274" s="160"/>
      <c r="D274" s="161"/>
      <c r="E274" s="161"/>
      <c r="F274" s="161"/>
      <c r="G274" s="161"/>
      <c r="H274" s="161"/>
      <c r="I274" s="161"/>
      <c r="J274" s="161"/>
      <c r="K274" s="161"/>
      <c r="L274" s="136"/>
      <c r="M274" s="136"/>
      <c r="N274" s="136"/>
      <c r="O274" s="136"/>
      <c r="P274" s="136"/>
      <c r="Q274" s="136"/>
      <c r="R274" s="136"/>
      <c r="S274" s="136"/>
      <c r="T274" s="136"/>
      <c r="U274" s="136"/>
      <c r="V274" s="136"/>
      <c r="W274" s="136"/>
      <c r="X274" s="136"/>
      <c r="Y274" s="136"/>
      <c r="Z274" s="136"/>
      <c r="AA274" s="136"/>
    </row>
    <row r="275" spans="2:27" ht="14" x14ac:dyDescent="0.2">
      <c r="B275" s="136"/>
      <c r="C275" s="160"/>
      <c r="D275" s="161"/>
      <c r="E275" s="161"/>
      <c r="F275" s="161"/>
      <c r="G275" s="161"/>
      <c r="H275" s="161"/>
      <c r="I275" s="161"/>
      <c r="J275" s="161"/>
      <c r="K275" s="161"/>
      <c r="L275" s="136"/>
      <c r="M275" s="136"/>
      <c r="N275" s="136"/>
      <c r="O275" s="136"/>
      <c r="P275" s="136"/>
      <c r="Q275" s="136"/>
      <c r="R275" s="136"/>
      <c r="S275" s="136"/>
      <c r="T275" s="136"/>
      <c r="U275" s="136"/>
      <c r="V275" s="136"/>
      <c r="W275" s="136"/>
      <c r="X275" s="136"/>
      <c r="Y275" s="136"/>
      <c r="Z275" s="136"/>
      <c r="AA275" s="136"/>
    </row>
    <row r="276" spans="2:27" ht="14" x14ac:dyDescent="0.2">
      <c r="B276" s="136"/>
      <c r="C276" s="160"/>
      <c r="D276" s="161"/>
      <c r="E276" s="161"/>
      <c r="F276" s="161"/>
      <c r="G276" s="161"/>
      <c r="H276" s="161"/>
      <c r="I276" s="161"/>
      <c r="J276" s="161"/>
      <c r="K276" s="161"/>
      <c r="L276" s="136"/>
      <c r="M276" s="136"/>
      <c r="N276" s="136"/>
      <c r="O276" s="136"/>
      <c r="P276" s="136"/>
      <c r="Q276" s="136"/>
      <c r="R276" s="136"/>
      <c r="S276" s="136"/>
      <c r="T276" s="136"/>
      <c r="U276" s="136"/>
      <c r="V276" s="136"/>
      <c r="W276" s="136"/>
      <c r="X276" s="136"/>
      <c r="Y276" s="136"/>
      <c r="Z276" s="136"/>
      <c r="AA276" s="136"/>
    </row>
    <row r="277" spans="2:27" ht="14" x14ac:dyDescent="0.2">
      <c r="B277" s="136"/>
      <c r="C277" s="160"/>
      <c r="D277" s="161"/>
      <c r="E277" s="161"/>
      <c r="F277" s="161"/>
      <c r="G277" s="161"/>
      <c r="H277" s="161"/>
      <c r="I277" s="161"/>
      <c r="J277" s="161"/>
      <c r="K277" s="161"/>
      <c r="L277" s="136"/>
      <c r="M277" s="136"/>
      <c r="N277" s="136"/>
      <c r="O277" s="136"/>
      <c r="P277" s="136"/>
      <c r="Q277" s="136"/>
      <c r="R277" s="136"/>
      <c r="S277" s="136"/>
      <c r="T277" s="136"/>
      <c r="U277" s="136"/>
      <c r="V277" s="136"/>
      <c r="W277" s="136"/>
      <c r="X277" s="136"/>
      <c r="Y277" s="136"/>
      <c r="Z277" s="136"/>
      <c r="AA277" s="136"/>
    </row>
    <row r="278" spans="2:27" ht="14" x14ac:dyDescent="0.2">
      <c r="B278" s="136"/>
      <c r="C278" s="160"/>
      <c r="D278" s="161"/>
      <c r="E278" s="161"/>
      <c r="F278" s="161"/>
      <c r="G278" s="161"/>
      <c r="H278" s="161"/>
      <c r="I278" s="161"/>
      <c r="J278" s="161"/>
      <c r="K278" s="161"/>
      <c r="L278" s="136"/>
      <c r="M278" s="136"/>
      <c r="N278" s="136"/>
      <c r="O278" s="136"/>
      <c r="P278" s="136"/>
      <c r="Q278" s="136"/>
      <c r="R278" s="136"/>
      <c r="S278" s="136"/>
      <c r="T278" s="136"/>
      <c r="U278" s="136"/>
      <c r="V278" s="136"/>
      <c r="W278" s="136"/>
      <c r="X278" s="136"/>
      <c r="Y278" s="136"/>
      <c r="Z278" s="136"/>
      <c r="AA278" s="136"/>
    </row>
    <row r="279" spans="2:27" ht="14" x14ac:dyDescent="0.2">
      <c r="B279" s="136"/>
      <c r="C279" s="160"/>
      <c r="D279" s="161"/>
      <c r="E279" s="161"/>
      <c r="F279" s="161"/>
      <c r="G279" s="161"/>
      <c r="H279" s="161"/>
      <c r="I279" s="161"/>
      <c r="J279" s="161"/>
      <c r="K279" s="161"/>
      <c r="L279" s="136"/>
      <c r="M279" s="136"/>
      <c r="N279" s="136"/>
      <c r="O279" s="136"/>
      <c r="P279" s="136"/>
      <c r="Q279" s="136"/>
      <c r="R279" s="136"/>
      <c r="S279" s="136"/>
      <c r="T279" s="136"/>
      <c r="U279" s="136"/>
      <c r="V279" s="136"/>
      <c r="W279" s="136"/>
      <c r="X279" s="136"/>
      <c r="Y279" s="136"/>
      <c r="Z279" s="136"/>
      <c r="AA279" s="136"/>
    </row>
    <row r="280" spans="2:27" ht="14" x14ac:dyDescent="0.2">
      <c r="B280" s="136"/>
      <c r="C280" s="160"/>
      <c r="D280" s="161"/>
      <c r="E280" s="161"/>
      <c r="F280" s="161"/>
      <c r="G280" s="161"/>
      <c r="H280" s="161"/>
      <c r="I280" s="161"/>
      <c r="J280" s="161"/>
      <c r="K280" s="161"/>
      <c r="L280" s="136"/>
      <c r="M280" s="136"/>
      <c r="N280" s="136"/>
      <c r="O280" s="136"/>
      <c r="P280" s="136"/>
      <c r="Q280" s="136"/>
      <c r="R280" s="136"/>
      <c r="S280" s="136"/>
      <c r="T280" s="136"/>
      <c r="U280" s="136"/>
      <c r="V280" s="136"/>
      <c r="W280" s="136"/>
      <c r="X280" s="136"/>
      <c r="Y280" s="136"/>
      <c r="Z280" s="136"/>
      <c r="AA280" s="136"/>
    </row>
    <row r="281" spans="2:27" ht="14" x14ac:dyDescent="0.2">
      <c r="B281" s="136"/>
      <c r="C281" s="160"/>
      <c r="D281" s="161"/>
      <c r="E281" s="161"/>
      <c r="F281" s="161"/>
      <c r="G281" s="161"/>
      <c r="H281" s="161"/>
      <c r="I281" s="161"/>
      <c r="J281" s="161"/>
      <c r="K281" s="161"/>
      <c r="L281" s="136"/>
      <c r="M281" s="136"/>
      <c r="N281" s="136"/>
      <c r="O281" s="136"/>
      <c r="P281" s="136"/>
      <c r="Q281" s="136"/>
      <c r="R281" s="136"/>
      <c r="S281" s="136"/>
      <c r="T281" s="136"/>
      <c r="U281" s="136"/>
      <c r="V281" s="136"/>
      <c r="W281" s="136"/>
      <c r="X281" s="136"/>
      <c r="Y281" s="136"/>
      <c r="Z281" s="136"/>
      <c r="AA281" s="136"/>
    </row>
    <row r="282" spans="2:27" ht="14" x14ac:dyDescent="0.2">
      <c r="B282" s="136"/>
      <c r="C282" s="160"/>
      <c r="D282" s="161"/>
      <c r="E282" s="161"/>
      <c r="F282" s="161"/>
      <c r="G282" s="161"/>
      <c r="H282" s="161"/>
      <c r="I282" s="161"/>
      <c r="J282" s="161"/>
      <c r="K282" s="161"/>
      <c r="L282" s="136"/>
      <c r="M282" s="136"/>
      <c r="N282" s="136"/>
      <c r="O282" s="136"/>
      <c r="P282" s="136"/>
      <c r="Q282" s="136"/>
      <c r="R282" s="136"/>
      <c r="S282" s="136"/>
      <c r="T282" s="136"/>
      <c r="U282" s="136"/>
      <c r="V282" s="136"/>
      <c r="W282" s="136"/>
      <c r="X282" s="136"/>
      <c r="Y282" s="136"/>
      <c r="Z282" s="136"/>
      <c r="AA282" s="136"/>
    </row>
    <row r="283" spans="2:27" ht="14" x14ac:dyDescent="0.2">
      <c r="B283" s="136"/>
      <c r="C283" s="160"/>
      <c r="D283" s="161"/>
      <c r="E283" s="161"/>
      <c r="F283" s="161"/>
      <c r="G283" s="161"/>
      <c r="H283" s="161"/>
      <c r="I283" s="161"/>
      <c r="J283" s="161"/>
      <c r="K283" s="161"/>
      <c r="L283" s="136"/>
      <c r="M283" s="136"/>
      <c r="N283" s="136"/>
      <c r="O283" s="136"/>
      <c r="P283" s="136"/>
      <c r="Q283" s="136"/>
      <c r="R283" s="136"/>
      <c r="S283" s="136"/>
      <c r="T283" s="136"/>
      <c r="U283" s="136"/>
      <c r="V283" s="136"/>
      <c r="W283" s="136"/>
      <c r="X283" s="136"/>
      <c r="Y283" s="136"/>
      <c r="Z283" s="136"/>
      <c r="AA283" s="136"/>
    </row>
    <row r="284" spans="2:27" ht="14" x14ac:dyDescent="0.2">
      <c r="B284" s="136"/>
      <c r="C284" s="160"/>
      <c r="D284" s="161"/>
      <c r="E284" s="161"/>
      <c r="F284" s="161"/>
      <c r="G284" s="161"/>
      <c r="H284" s="161"/>
      <c r="I284" s="161"/>
      <c r="J284" s="161"/>
      <c r="K284" s="161"/>
      <c r="L284" s="136"/>
      <c r="M284" s="136"/>
      <c r="N284" s="136"/>
      <c r="O284" s="136"/>
      <c r="P284" s="136"/>
      <c r="Q284" s="136"/>
      <c r="R284" s="136"/>
      <c r="S284" s="136"/>
      <c r="T284" s="136"/>
      <c r="U284" s="136"/>
      <c r="V284" s="136"/>
      <c r="W284" s="136"/>
      <c r="X284" s="136"/>
      <c r="Y284" s="136"/>
      <c r="Z284" s="136"/>
      <c r="AA284" s="136"/>
    </row>
    <row r="285" spans="2:27" ht="14" x14ac:dyDescent="0.2">
      <c r="B285" s="136"/>
      <c r="C285" s="160"/>
      <c r="D285" s="161"/>
      <c r="E285" s="161"/>
      <c r="F285" s="161"/>
      <c r="G285" s="161"/>
      <c r="H285" s="161"/>
      <c r="I285" s="161"/>
      <c r="J285" s="161"/>
      <c r="K285" s="161"/>
      <c r="L285" s="136"/>
      <c r="M285" s="136"/>
      <c r="N285" s="136"/>
      <c r="O285" s="136"/>
      <c r="P285" s="136"/>
      <c r="Q285" s="136"/>
      <c r="R285" s="136"/>
      <c r="S285" s="136"/>
      <c r="T285" s="136"/>
      <c r="U285" s="136"/>
      <c r="V285" s="136"/>
      <c r="W285" s="136"/>
      <c r="X285" s="136"/>
      <c r="Y285" s="136"/>
      <c r="Z285" s="136"/>
      <c r="AA285" s="136"/>
    </row>
    <row r="286" spans="2:27" ht="14" x14ac:dyDescent="0.2">
      <c r="B286" s="136"/>
      <c r="C286" s="160"/>
      <c r="D286" s="161"/>
      <c r="E286" s="161"/>
      <c r="F286" s="161"/>
      <c r="G286" s="161"/>
      <c r="H286" s="161"/>
      <c r="I286" s="161"/>
      <c r="J286" s="161"/>
      <c r="K286" s="161"/>
      <c r="L286" s="136"/>
      <c r="M286" s="136"/>
      <c r="N286" s="136"/>
      <c r="O286" s="136"/>
      <c r="P286" s="136"/>
      <c r="Q286" s="136"/>
      <c r="R286" s="136"/>
      <c r="S286" s="136"/>
      <c r="T286" s="136"/>
      <c r="U286" s="136"/>
      <c r="V286" s="136"/>
      <c r="W286" s="136"/>
      <c r="X286" s="136"/>
      <c r="Y286" s="136"/>
      <c r="Z286" s="136"/>
      <c r="AA286" s="136"/>
    </row>
    <row r="287" spans="2:27" ht="14" x14ac:dyDescent="0.2">
      <c r="B287" s="136"/>
      <c r="C287" s="160"/>
      <c r="D287" s="161"/>
      <c r="E287" s="161"/>
      <c r="F287" s="161"/>
      <c r="G287" s="161"/>
      <c r="H287" s="161"/>
      <c r="I287" s="161"/>
      <c r="J287" s="161"/>
      <c r="K287" s="161"/>
      <c r="L287" s="136"/>
      <c r="M287" s="136"/>
      <c r="N287" s="136"/>
      <c r="O287" s="136"/>
      <c r="P287" s="136"/>
      <c r="Q287" s="136"/>
      <c r="R287" s="136"/>
      <c r="S287" s="136"/>
      <c r="T287" s="136"/>
      <c r="U287" s="136"/>
      <c r="V287" s="136"/>
      <c r="W287" s="136"/>
      <c r="X287" s="136"/>
      <c r="Y287" s="136"/>
      <c r="Z287" s="136"/>
      <c r="AA287" s="136"/>
    </row>
    <row r="288" spans="2:27" ht="14" x14ac:dyDescent="0.2">
      <c r="B288" s="136"/>
      <c r="C288" s="160"/>
      <c r="D288" s="161"/>
      <c r="E288" s="161"/>
      <c r="F288" s="161"/>
      <c r="G288" s="161"/>
      <c r="H288" s="161"/>
      <c r="I288" s="161"/>
      <c r="J288" s="161"/>
      <c r="K288" s="161"/>
      <c r="L288" s="136"/>
      <c r="M288" s="136"/>
      <c r="N288" s="136"/>
      <c r="O288" s="136"/>
      <c r="P288" s="136"/>
      <c r="Q288" s="136"/>
      <c r="R288" s="136"/>
      <c r="S288" s="136"/>
      <c r="T288" s="136"/>
      <c r="U288" s="136"/>
      <c r="V288" s="136"/>
      <c r="W288" s="136"/>
      <c r="X288" s="136"/>
      <c r="Y288" s="136"/>
      <c r="Z288" s="136"/>
      <c r="AA288" s="136"/>
    </row>
    <row r="289" spans="2:27" ht="14" x14ac:dyDescent="0.2">
      <c r="B289" s="136"/>
      <c r="C289" s="160"/>
      <c r="D289" s="161"/>
      <c r="E289" s="161"/>
      <c r="F289" s="161"/>
      <c r="G289" s="161"/>
      <c r="H289" s="161"/>
      <c r="I289" s="161"/>
      <c r="J289" s="161"/>
      <c r="K289" s="161"/>
      <c r="L289" s="136"/>
      <c r="M289" s="136"/>
      <c r="N289" s="136"/>
      <c r="O289" s="136"/>
      <c r="P289" s="136"/>
      <c r="Q289" s="136"/>
      <c r="R289" s="136"/>
      <c r="S289" s="136"/>
      <c r="T289" s="136"/>
      <c r="U289" s="136"/>
      <c r="V289" s="136"/>
      <c r="W289" s="136"/>
      <c r="X289" s="136"/>
      <c r="Y289" s="136"/>
      <c r="Z289" s="136"/>
      <c r="AA289" s="136"/>
    </row>
    <row r="290" spans="2:27" ht="14" x14ac:dyDescent="0.2">
      <c r="B290" s="136"/>
      <c r="C290" s="160"/>
      <c r="D290" s="161"/>
      <c r="E290" s="161"/>
      <c r="F290" s="161"/>
      <c r="G290" s="161"/>
      <c r="H290" s="161"/>
      <c r="I290" s="161"/>
      <c r="J290" s="161"/>
      <c r="K290" s="161"/>
      <c r="L290" s="136"/>
      <c r="M290" s="136"/>
      <c r="N290" s="136"/>
      <c r="O290" s="136"/>
      <c r="P290" s="136"/>
      <c r="Q290" s="136"/>
      <c r="R290" s="136"/>
      <c r="S290" s="136"/>
      <c r="T290" s="136"/>
      <c r="U290" s="136"/>
      <c r="V290" s="136"/>
      <c r="W290" s="136"/>
      <c r="X290" s="136"/>
      <c r="Y290" s="136"/>
      <c r="Z290" s="136"/>
      <c r="AA290" s="136"/>
    </row>
    <row r="291" spans="2:27" ht="14" x14ac:dyDescent="0.2">
      <c r="B291" s="136"/>
      <c r="C291" s="160"/>
      <c r="D291" s="161"/>
      <c r="E291" s="161"/>
      <c r="F291" s="161"/>
      <c r="G291" s="161"/>
      <c r="H291" s="161"/>
      <c r="I291" s="161"/>
      <c r="J291" s="161"/>
      <c r="K291" s="161"/>
      <c r="L291" s="136"/>
      <c r="M291" s="136"/>
      <c r="N291" s="136"/>
      <c r="O291" s="136"/>
      <c r="P291" s="136"/>
      <c r="Q291" s="136"/>
      <c r="R291" s="136"/>
      <c r="S291" s="136"/>
      <c r="T291" s="136"/>
      <c r="U291" s="136"/>
      <c r="V291" s="136"/>
      <c r="W291" s="136"/>
      <c r="X291" s="136"/>
      <c r="Y291" s="136"/>
      <c r="Z291" s="136"/>
      <c r="AA291" s="136"/>
    </row>
    <row r="292" spans="2:27" ht="14" x14ac:dyDescent="0.2">
      <c r="B292" s="136"/>
      <c r="C292" s="160"/>
      <c r="D292" s="161"/>
      <c r="E292" s="161"/>
      <c r="F292" s="161"/>
      <c r="G292" s="161"/>
      <c r="H292" s="161"/>
      <c r="I292" s="161"/>
      <c r="J292" s="161"/>
      <c r="K292" s="161"/>
      <c r="L292" s="136"/>
      <c r="M292" s="136"/>
      <c r="N292" s="136"/>
      <c r="O292" s="136"/>
      <c r="P292" s="136"/>
      <c r="Q292" s="136"/>
      <c r="R292" s="136"/>
      <c r="S292" s="136"/>
      <c r="T292" s="136"/>
      <c r="U292" s="136"/>
      <c r="V292" s="136"/>
      <c r="W292" s="136"/>
      <c r="X292" s="136"/>
      <c r="Y292" s="136"/>
      <c r="Z292" s="136"/>
      <c r="AA292" s="136"/>
    </row>
    <row r="293" spans="2:27" ht="14" x14ac:dyDescent="0.2">
      <c r="B293" s="136"/>
      <c r="C293" s="160"/>
      <c r="D293" s="161"/>
      <c r="E293" s="161"/>
      <c r="F293" s="161"/>
      <c r="G293" s="161"/>
      <c r="H293" s="161"/>
      <c r="I293" s="161"/>
      <c r="J293" s="161"/>
      <c r="K293" s="161"/>
      <c r="L293" s="136"/>
      <c r="M293" s="136"/>
      <c r="N293" s="136"/>
      <c r="O293" s="136"/>
      <c r="P293" s="136"/>
      <c r="Q293" s="136"/>
      <c r="R293" s="136"/>
      <c r="S293" s="136"/>
      <c r="T293" s="136"/>
      <c r="U293" s="136"/>
      <c r="V293" s="136"/>
      <c r="W293" s="136"/>
      <c r="X293" s="136"/>
      <c r="Y293" s="136"/>
      <c r="Z293" s="136"/>
      <c r="AA293" s="136"/>
    </row>
    <row r="294" spans="2:27" ht="14" x14ac:dyDescent="0.2">
      <c r="B294" s="136"/>
      <c r="C294" s="160"/>
      <c r="D294" s="161"/>
      <c r="E294" s="161"/>
      <c r="F294" s="161"/>
      <c r="G294" s="161"/>
      <c r="H294" s="161"/>
      <c r="I294" s="161"/>
      <c r="J294" s="161"/>
      <c r="K294" s="161"/>
      <c r="L294" s="136"/>
      <c r="M294" s="136"/>
      <c r="N294" s="136"/>
      <c r="O294" s="136"/>
      <c r="P294" s="136"/>
      <c r="Q294" s="136"/>
      <c r="R294" s="136"/>
      <c r="S294" s="136"/>
      <c r="T294" s="136"/>
      <c r="U294" s="136"/>
      <c r="V294" s="136"/>
      <c r="W294" s="136"/>
      <c r="X294" s="136"/>
      <c r="Y294" s="136"/>
      <c r="Z294" s="136"/>
      <c r="AA294" s="136"/>
    </row>
    <row r="295" spans="2:27" ht="14" x14ac:dyDescent="0.2">
      <c r="B295" s="136"/>
      <c r="C295" s="160"/>
      <c r="D295" s="161"/>
      <c r="E295" s="161"/>
      <c r="F295" s="161"/>
      <c r="G295" s="161"/>
      <c r="H295" s="161"/>
      <c r="I295" s="161"/>
      <c r="J295" s="161"/>
      <c r="K295" s="161"/>
      <c r="L295" s="136"/>
      <c r="M295" s="136"/>
      <c r="N295" s="136"/>
      <c r="O295" s="136"/>
      <c r="P295" s="136"/>
      <c r="Q295" s="136"/>
      <c r="R295" s="136"/>
      <c r="S295" s="136"/>
      <c r="T295" s="136"/>
      <c r="U295" s="136"/>
      <c r="V295" s="136"/>
      <c r="W295" s="136"/>
      <c r="X295" s="136"/>
      <c r="Y295" s="136"/>
      <c r="Z295" s="136"/>
      <c r="AA295" s="136"/>
    </row>
    <row r="296" spans="2:27" ht="14" x14ac:dyDescent="0.2">
      <c r="B296" s="136"/>
      <c r="C296" s="160"/>
      <c r="D296" s="161"/>
      <c r="E296" s="161"/>
      <c r="F296" s="161"/>
      <c r="G296" s="161"/>
      <c r="H296" s="161"/>
      <c r="I296" s="161"/>
      <c r="J296" s="161"/>
      <c r="K296" s="161"/>
      <c r="L296" s="136"/>
      <c r="M296" s="136"/>
      <c r="N296" s="136"/>
      <c r="O296" s="136"/>
      <c r="P296" s="136"/>
      <c r="Q296" s="136"/>
      <c r="R296" s="136"/>
      <c r="S296" s="136"/>
      <c r="T296" s="136"/>
      <c r="U296" s="136"/>
      <c r="V296" s="136"/>
      <c r="W296" s="136"/>
      <c r="X296" s="136"/>
      <c r="Y296" s="136"/>
      <c r="Z296" s="136"/>
      <c r="AA296" s="136"/>
    </row>
    <row r="297" spans="2:27" ht="14" x14ac:dyDescent="0.2">
      <c r="B297" s="136"/>
      <c r="C297" s="160"/>
      <c r="D297" s="161"/>
      <c r="E297" s="161"/>
      <c r="F297" s="161"/>
      <c r="G297" s="161"/>
      <c r="H297" s="161"/>
      <c r="I297" s="161"/>
      <c r="J297" s="161"/>
      <c r="K297" s="161"/>
      <c r="L297" s="136"/>
      <c r="M297" s="136"/>
      <c r="N297" s="136"/>
      <c r="O297" s="136"/>
      <c r="P297" s="136"/>
      <c r="Q297" s="136"/>
      <c r="R297" s="136"/>
      <c r="S297" s="136"/>
      <c r="T297" s="136"/>
      <c r="U297" s="136"/>
      <c r="V297" s="136"/>
      <c r="W297" s="136"/>
      <c r="X297" s="136"/>
      <c r="Y297" s="136"/>
      <c r="Z297" s="136"/>
      <c r="AA297" s="136"/>
    </row>
    <row r="298" spans="2:27" ht="14" x14ac:dyDescent="0.2">
      <c r="B298" s="136"/>
      <c r="C298" s="160"/>
      <c r="D298" s="161"/>
      <c r="E298" s="161"/>
      <c r="F298" s="161"/>
      <c r="G298" s="161"/>
      <c r="H298" s="161"/>
      <c r="I298" s="161"/>
      <c r="J298" s="161"/>
      <c r="K298" s="161"/>
      <c r="L298" s="136"/>
      <c r="M298" s="136"/>
      <c r="N298" s="136"/>
      <c r="O298" s="136"/>
      <c r="P298" s="136"/>
      <c r="Q298" s="136"/>
      <c r="R298" s="136"/>
      <c r="S298" s="136"/>
      <c r="T298" s="136"/>
      <c r="U298" s="136"/>
      <c r="V298" s="136"/>
      <c r="W298" s="136"/>
      <c r="X298" s="136"/>
      <c r="Y298" s="136"/>
      <c r="Z298" s="136"/>
      <c r="AA298" s="136"/>
    </row>
    <row r="299" spans="2:27" ht="14" x14ac:dyDescent="0.2">
      <c r="B299" s="136"/>
      <c r="C299" s="160"/>
      <c r="D299" s="161"/>
      <c r="E299" s="161"/>
      <c r="F299" s="161"/>
      <c r="G299" s="161"/>
      <c r="H299" s="161"/>
      <c r="I299" s="161"/>
      <c r="J299" s="161"/>
      <c r="K299" s="161"/>
      <c r="L299" s="136"/>
      <c r="M299" s="136"/>
      <c r="N299" s="136"/>
      <c r="O299" s="136"/>
      <c r="P299" s="136"/>
      <c r="Q299" s="136"/>
      <c r="R299" s="136"/>
      <c r="S299" s="136"/>
      <c r="T299" s="136"/>
      <c r="U299" s="136"/>
      <c r="V299" s="136"/>
      <c r="W299" s="136"/>
      <c r="X299" s="136"/>
      <c r="Y299" s="136"/>
      <c r="Z299" s="136"/>
      <c r="AA299" s="136"/>
    </row>
    <row r="300" spans="2:27" ht="14" x14ac:dyDescent="0.2">
      <c r="B300" s="136"/>
      <c r="C300" s="160"/>
      <c r="D300" s="161"/>
      <c r="E300" s="161"/>
      <c r="F300" s="161"/>
      <c r="G300" s="161"/>
      <c r="H300" s="161"/>
      <c r="I300" s="161"/>
      <c r="J300" s="161"/>
      <c r="K300" s="161"/>
      <c r="L300" s="136"/>
      <c r="M300" s="136"/>
      <c r="N300" s="136"/>
      <c r="O300" s="136"/>
      <c r="P300" s="136"/>
      <c r="Q300" s="136"/>
      <c r="R300" s="136"/>
      <c r="S300" s="136"/>
      <c r="T300" s="136"/>
      <c r="U300" s="136"/>
      <c r="V300" s="136"/>
      <c r="W300" s="136"/>
      <c r="X300" s="136"/>
      <c r="Y300" s="136"/>
      <c r="Z300" s="136"/>
      <c r="AA300" s="136"/>
    </row>
    <row r="301" spans="2:27" ht="14" x14ac:dyDescent="0.2">
      <c r="B301" s="136"/>
      <c r="C301" s="160"/>
      <c r="D301" s="161"/>
      <c r="E301" s="161"/>
      <c r="F301" s="161"/>
      <c r="G301" s="161"/>
      <c r="H301" s="161"/>
      <c r="I301" s="161"/>
      <c r="J301" s="161"/>
      <c r="K301" s="161"/>
      <c r="L301" s="136"/>
      <c r="M301" s="136"/>
      <c r="N301" s="136"/>
      <c r="O301" s="136"/>
      <c r="P301" s="136"/>
      <c r="Q301" s="136"/>
      <c r="R301" s="136"/>
      <c r="S301" s="136"/>
      <c r="T301" s="136"/>
      <c r="U301" s="136"/>
      <c r="V301" s="136"/>
      <c r="W301" s="136"/>
      <c r="X301" s="136"/>
      <c r="Y301" s="136"/>
      <c r="Z301" s="136"/>
      <c r="AA301" s="136"/>
    </row>
    <row r="302" spans="2:27" ht="14" x14ac:dyDescent="0.2">
      <c r="B302" s="136"/>
      <c r="C302" s="160"/>
      <c r="D302" s="161"/>
      <c r="E302" s="161"/>
      <c r="F302" s="161"/>
      <c r="G302" s="161"/>
      <c r="H302" s="161"/>
      <c r="I302" s="161"/>
      <c r="J302" s="161"/>
      <c r="K302" s="161"/>
      <c r="L302" s="136"/>
      <c r="M302" s="136"/>
      <c r="N302" s="136"/>
      <c r="O302" s="136"/>
      <c r="P302" s="136"/>
      <c r="Q302" s="136"/>
      <c r="R302" s="136"/>
      <c r="S302" s="136"/>
      <c r="T302" s="136"/>
      <c r="U302" s="136"/>
      <c r="V302" s="136"/>
      <c r="W302" s="136"/>
      <c r="X302" s="136"/>
      <c r="Y302" s="136"/>
      <c r="Z302" s="136"/>
      <c r="AA302" s="136"/>
    </row>
    <row r="303" spans="2:27" ht="14" x14ac:dyDescent="0.2">
      <c r="B303" s="136"/>
      <c r="C303" s="160"/>
      <c r="D303" s="161"/>
      <c r="E303" s="161"/>
      <c r="F303" s="161"/>
      <c r="G303" s="161"/>
      <c r="H303" s="161"/>
      <c r="I303" s="161"/>
      <c r="J303" s="161"/>
      <c r="K303" s="161"/>
      <c r="L303" s="136"/>
      <c r="M303" s="136"/>
      <c r="N303" s="136"/>
      <c r="O303" s="136"/>
      <c r="P303" s="136"/>
      <c r="Q303" s="136"/>
      <c r="R303" s="136"/>
      <c r="S303" s="136"/>
      <c r="T303" s="136"/>
      <c r="U303" s="136"/>
      <c r="V303" s="136"/>
      <c r="W303" s="136"/>
      <c r="X303" s="136"/>
      <c r="Y303" s="136"/>
      <c r="Z303" s="136"/>
      <c r="AA303" s="136"/>
    </row>
    <row r="304" spans="2:27" ht="14" x14ac:dyDescent="0.2">
      <c r="B304" s="136"/>
      <c r="C304" s="160"/>
      <c r="D304" s="161"/>
      <c r="E304" s="161"/>
      <c r="F304" s="161"/>
      <c r="G304" s="161"/>
      <c r="H304" s="161"/>
      <c r="I304" s="161"/>
      <c r="J304" s="161"/>
      <c r="K304" s="161"/>
      <c r="L304" s="136"/>
      <c r="M304" s="136"/>
      <c r="N304" s="136"/>
      <c r="O304" s="136"/>
      <c r="P304" s="136"/>
      <c r="Q304" s="136"/>
      <c r="R304" s="136"/>
      <c r="S304" s="136"/>
      <c r="T304" s="136"/>
      <c r="U304" s="136"/>
      <c r="V304" s="136"/>
      <c r="W304" s="136"/>
      <c r="X304" s="136"/>
      <c r="Y304" s="136"/>
      <c r="Z304" s="136"/>
      <c r="AA304" s="136"/>
    </row>
    <row r="305" spans="2:27" ht="14" x14ac:dyDescent="0.2">
      <c r="B305" s="136"/>
      <c r="C305" s="160"/>
      <c r="D305" s="161"/>
      <c r="E305" s="161"/>
      <c r="F305" s="161"/>
      <c r="G305" s="161"/>
      <c r="H305" s="161"/>
      <c r="I305" s="161"/>
      <c r="J305" s="161"/>
      <c r="K305" s="161"/>
      <c r="L305" s="136"/>
      <c r="M305" s="136"/>
      <c r="N305" s="136"/>
      <c r="O305" s="136"/>
      <c r="P305" s="136"/>
      <c r="Q305" s="136"/>
      <c r="R305" s="136"/>
      <c r="S305" s="136"/>
      <c r="T305" s="136"/>
      <c r="U305" s="136"/>
      <c r="V305" s="136"/>
      <c r="W305" s="136"/>
      <c r="X305" s="136"/>
      <c r="Y305" s="136"/>
      <c r="Z305" s="136"/>
      <c r="AA305" s="136"/>
    </row>
    <row r="306" spans="2:27" ht="14" x14ac:dyDescent="0.2">
      <c r="B306" s="136"/>
      <c r="C306" s="160"/>
      <c r="D306" s="161"/>
      <c r="E306" s="161"/>
      <c r="F306" s="161"/>
      <c r="G306" s="161"/>
      <c r="H306" s="161"/>
      <c r="I306" s="161"/>
      <c r="J306" s="161"/>
      <c r="K306" s="161"/>
      <c r="L306" s="136"/>
      <c r="M306" s="136"/>
      <c r="N306" s="136"/>
      <c r="O306" s="136"/>
      <c r="P306" s="136"/>
      <c r="Q306" s="136"/>
      <c r="R306" s="136"/>
      <c r="S306" s="136"/>
      <c r="T306" s="136"/>
      <c r="U306" s="136"/>
      <c r="V306" s="136"/>
      <c r="W306" s="136"/>
      <c r="X306" s="136"/>
      <c r="Y306" s="136"/>
      <c r="Z306" s="136"/>
      <c r="AA306" s="136"/>
    </row>
    <row r="307" spans="2:27" ht="14" x14ac:dyDescent="0.2">
      <c r="B307" s="136"/>
      <c r="C307" s="160"/>
      <c r="D307" s="161"/>
      <c r="E307" s="161"/>
      <c r="F307" s="161"/>
      <c r="G307" s="161"/>
      <c r="H307" s="161"/>
      <c r="I307" s="161"/>
      <c r="J307" s="161"/>
      <c r="K307" s="161"/>
      <c r="L307" s="136"/>
      <c r="M307" s="136"/>
      <c r="N307" s="136"/>
      <c r="O307" s="136"/>
      <c r="P307" s="136"/>
      <c r="Q307" s="136"/>
      <c r="R307" s="136"/>
      <c r="S307" s="136"/>
      <c r="T307" s="136"/>
      <c r="U307" s="136"/>
      <c r="V307" s="136"/>
      <c r="W307" s="136"/>
      <c r="X307" s="136"/>
      <c r="Y307" s="136"/>
      <c r="Z307" s="136"/>
      <c r="AA307" s="136"/>
    </row>
    <row r="308" spans="2:27" ht="14" x14ac:dyDescent="0.2">
      <c r="B308" s="136"/>
      <c r="C308" s="160"/>
      <c r="D308" s="161"/>
      <c r="E308" s="161"/>
      <c r="F308" s="161"/>
      <c r="G308" s="161"/>
      <c r="H308" s="161"/>
      <c r="I308" s="161"/>
      <c r="J308" s="161"/>
      <c r="K308" s="161"/>
      <c r="L308" s="136"/>
      <c r="M308" s="136"/>
      <c r="N308" s="136"/>
      <c r="O308" s="136"/>
      <c r="P308" s="136"/>
      <c r="Q308" s="136"/>
      <c r="R308" s="136"/>
      <c r="S308" s="136"/>
      <c r="T308" s="136"/>
      <c r="U308" s="136"/>
      <c r="V308" s="136"/>
      <c r="W308" s="136"/>
      <c r="X308" s="136"/>
      <c r="Y308" s="136"/>
      <c r="Z308" s="136"/>
      <c r="AA308" s="136"/>
    </row>
    <row r="309" spans="2:27" ht="14" x14ac:dyDescent="0.2">
      <c r="B309" s="136"/>
      <c r="C309" s="160"/>
      <c r="D309" s="161"/>
      <c r="E309" s="161"/>
      <c r="F309" s="161"/>
      <c r="G309" s="161"/>
      <c r="H309" s="161"/>
      <c r="I309" s="161"/>
      <c r="J309" s="161"/>
      <c r="K309" s="161"/>
      <c r="L309" s="136"/>
      <c r="M309" s="136"/>
      <c r="N309" s="136"/>
      <c r="O309" s="136"/>
      <c r="P309" s="136"/>
      <c r="Q309" s="136"/>
      <c r="R309" s="136"/>
      <c r="S309" s="136"/>
      <c r="T309" s="136"/>
      <c r="U309" s="136"/>
      <c r="V309" s="136"/>
      <c r="W309" s="136"/>
      <c r="X309" s="136"/>
      <c r="Y309" s="136"/>
      <c r="Z309" s="136"/>
      <c r="AA309" s="136"/>
    </row>
    <row r="310" spans="2:27" ht="14" x14ac:dyDescent="0.2">
      <c r="B310" s="136"/>
      <c r="C310" s="160"/>
      <c r="D310" s="161"/>
      <c r="E310" s="161"/>
      <c r="F310" s="161"/>
      <c r="G310" s="161"/>
      <c r="H310" s="161"/>
      <c r="I310" s="161"/>
      <c r="J310" s="161"/>
      <c r="K310" s="161"/>
      <c r="L310" s="136"/>
      <c r="M310" s="136"/>
      <c r="N310" s="136"/>
      <c r="O310" s="136"/>
      <c r="P310" s="136"/>
      <c r="Q310" s="136"/>
      <c r="R310" s="136"/>
      <c r="S310" s="136"/>
      <c r="T310" s="136"/>
      <c r="U310" s="136"/>
      <c r="V310" s="136"/>
      <c r="W310" s="136"/>
      <c r="X310" s="136"/>
      <c r="Y310" s="136"/>
      <c r="Z310" s="136"/>
      <c r="AA310" s="136"/>
    </row>
    <row r="311" spans="2:27" ht="14" x14ac:dyDescent="0.2">
      <c r="B311" s="136"/>
      <c r="C311" s="160"/>
      <c r="D311" s="161"/>
      <c r="E311" s="161"/>
      <c r="F311" s="161"/>
      <c r="G311" s="161"/>
      <c r="H311" s="161"/>
      <c r="I311" s="161"/>
      <c r="J311" s="161"/>
      <c r="K311" s="161"/>
      <c r="L311" s="136"/>
      <c r="M311" s="136"/>
      <c r="N311" s="136"/>
      <c r="O311" s="136"/>
      <c r="P311" s="136"/>
      <c r="Q311" s="136"/>
      <c r="R311" s="136"/>
      <c r="S311" s="136"/>
      <c r="T311" s="136"/>
      <c r="U311" s="136"/>
      <c r="V311" s="136"/>
      <c r="W311" s="136"/>
      <c r="X311" s="136"/>
      <c r="Y311" s="136"/>
      <c r="Z311" s="136"/>
      <c r="AA311" s="136"/>
    </row>
    <row r="312" spans="2:27" ht="14" x14ac:dyDescent="0.2">
      <c r="B312" s="136"/>
      <c r="C312" s="160"/>
      <c r="D312" s="161"/>
      <c r="E312" s="161"/>
      <c r="F312" s="161"/>
      <c r="G312" s="161"/>
      <c r="H312" s="161"/>
      <c r="I312" s="161"/>
      <c r="J312" s="161"/>
      <c r="K312" s="161"/>
      <c r="L312" s="136"/>
      <c r="M312" s="136"/>
      <c r="N312" s="136"/>
      <c r="O312" s="136"/>
      <c r="P312" s="136"/>
      <c r="Q312" s="136"/>
      <c r="R312" s="136"/>
      <c r="S312" s="136"/>
      <c r="T312" s="136"/>
      <c r="U312" s="136"/>
      <c r="V312" s="136"/>
      <c r="W312" s="136"/>
      <c r="X312" s="136"/>
      <c r="Y312" s="136"/>
      <c r="Z312" s="136"/>
      <c r="AA312" s="136"/>
    </row>
    <row r="313" spans="2:27" ht="14" x14ac:dyDescent="0.2">
      <c r="B313" s="136"/>
      <c r="C313" s="160"/>
      <c r="D313" s="161"/>
      <c r="E313" s="161"/>
      <c r="F313" s="161"/>
      <c r="G313" s="161"/>
      <c r="H313" s="161"/>
      <c r="I313" s="161"/>
      <c r="J313" s="161"/>
      <c r="K313" s="161"/>
      <c r="L313" s="136"/>
      <c r="M313" s="136"/>
      <c r="N313" s="136"/>
      <c r="O313" s="136"/>
      <c r="P313" s="136"/>
      <c r="Q313" s="136"/>
      <c r="R313" s="136"/>
      <c r="S313" s="136"/>
      <c r="T313" s="136"/>
      <c r="U313" s="136"/>
      <c r="V313" s="136"/>
      <c r="W313" s="136"/>
      <c r="X313" s="136"/>
      <c r="Y313" s="136"/>
      <c r="Z313" s="136"/>
      <c r="AA313" s="136"/>
    </row>
    <row r="314" spans="2:27" ht="14" x14ac:dyDescent="0.2">
      <c r="B314" s="136"/>
      <c r="C314" s="160"/>
      <c r="D314" s="161"/>
      <c r="E314" s="161"/>
      <c r="F314" s="161"/>
      <c r="G314" s="161"/>
      <c r="H314" s="161"/>
      <c r="I314" s="161"/>
      <c r="J314" s="161"/>
      <c r="K314" s="161"/>
      <c r="L314" s="136"/>
      <c r="M314" s="136"/>
      <c r="N314" s="136"/>
      <c r="O314" s="136"/>
      <c r="P314" s="136"/>
      <c r="Q314" s="136"/>
      <c r="R314" s="136"/>
      <c r="S314" s="136"/>
      <c r="T314" s="136"/>
      <c r="U314" s="136"/>
      <c r="V314" s="136"/>
      <c r="W314" s="136"/>
      <c r="X314" s="136"/>
      <c r="Y314" s="136"/>
      <c r="Z314" s="136"/>
      <c r="AA314" s="136"/>
    </row>
    <row r="315" spans="2:27" ht="14" x14ac:dyDescent="0.2">
      <c r="B315" s="136"/>
      <c r="C315" s="160"/>
      <c r="D315" s="161"/>
      <c r="E315" s="161"/>
      <c r="F315" s="161"/>
      <c r="G315" s="161"/>
      <c r="H315" s="161"/>
      <c r="I315" s="161"/>
      <c r="J315" s="161"/>
      <c r="K315" s="161"/>
      <c r="L315" s="136"/>
      <c r="M315" s="136"/>
      <c r="N315" s="136"/>
      <c r="O315" s="136"/>
      <c r="P315" s="136"/>
      <c r="Q315" s="136"/>
      <c r="R315" s="136"/>
      <c r="S315" s="136"/>
      <c r="T315" s="136"/>
      <c r="U315" s="136"/>
      <c r="V315" s="136"/>
      <c r="W315" s="136"/>
      <c r="X315" s="136"/>
      <c r="Y315" s="136"/>
      <c r="Z315" s="136"/>
      <c r="AA315" s="136"/>
    </row>
    <row r="316" spans="2:27" ht="14" x14ac:dyDescent="0.2">
      <c r="B316" s="136"/>
      <c r="C316" s="160"/>
      <c r="D316" s="161"/>
      <c r="E316" s="161"/>
      <c r="F316" s="161"/>
      <c r="G316" s="161"/>
      <c r="H316" s="161"/>
      <c r="I316" s="161"/>
      <c r="J316" s="161"/>
      <c r="K316" s="161"/>
      <c r="L316" s="136"/>
      <c r="M316" s="136"/>
      <c r="N316" s="136"/>
      <c r="O316" s="136"/>
      <c r="P316" s="136"/>
      <c r="Q316" s="136"/>
      <c r="R316" s="136"/>
      <c r="S316" s="136"/>
      <c r="T316" s="136"/>
      <c r="U316" s="136"/>
      <c r="V316" s="136"/>
      <c r="W316" s="136"/>
      <c r="X316" s="136"/>
      <c r="Y316" s="136"/>
      <c r="Z316" s="136"/>
      <c r="AA316" s="136"/>
    </row>
    <row r="317" spans="2:27" ht="14" x14ac:dyDescent="0.2">
      <c r="B317" s="136"/>
      <c r="C317" s="160"/>
      <c r="D317" s="161"/>
      <c r="E317" s="161"/>
      <c r="F317" s="161"/>
      <c r="G317" s="161"/>
      <c r="H317" s="161"/>
      <c r="I317" s="161"/>
      <c r="J317" s="161"/>
      <c r="K317" s="161"/>
      <c r="L317" s="136"/>
      <c r="M317" s="136"/>
      <c r="N317" s="136"/>
      <c r="O317" s="136"/>
      <c r="P317" s="136"/>
      <c r="Q317" s="136"/>
      <c r="R317" s="136"/>
      <c r="S317" s="136"/>
      <c r="T317" s="136"/>
      <c r="U317" s="136"/>
      <c r="V317" s="136"/>
      <c r="W317" s="136"/>
      <c r="X317" s="136"/>
      <c r="Y317" s="136"/>
      <c r="Z317" s="136"/>
      <c r="AA317" s="136"/>
    </row>
    <row r="318" spans="2:27" ht="14" x14ac:dyDescent="0.2">
      <c r="B318" s="136"/>
      <c r="C318" s="160"/>
      <c r="D318" s="161"/>
      <c r="E318" s="161"/>
      <c r="F318" s="161"/>
      <c r="G318" s="161"/>
      <c r="H318" s="161"/>
      <c r="I318" s="161"/>
      <c r="J318" s="161"/>
      <c r="K318" s="161"/>
      <c r="L318" s="136"/>
      <c r="M318" s="136"/>
      <c r="N318" s="136"/>
      <c r="O318" s="136"/>
      <c r="P318" s="136"/>
      <c r="Q318" s="136"/>
      <c r="R318" s="136"/>
      <c r="S318" s="136"/>
      <c r="T318" s="136"/>
      <c r="U318" s="136"/>
      <c r="V318" s="136"/>
      <c r="W318" s="136"/>
      <c r="X318" s="136"/>
      <c r="Y318" s="136"/>
      <c r="Z318" s="136"/>
      <c r="AA318" s="136"/>
    </row>
    <row r="319" spans="2:27" ht="14" x14ac:dyDescent="0.2">
      <c r="B319" s="136"/>
      <c r="C319" s="160"/>
      <c r="D319" s="161"/>
      <c r="E319" s="161"/>
      <c r="F319" s="161"/>
      <c r="G319" s="161"/>
      <c r="H319" s="161"/>
      <c r="I319" s="161"/>
      <c r="J319" s="161"/>
      <c r="K319" s="161"/>
      <c r="L319" s="136"/>
      <c r="M319" s="136"/>
      <c r="N319" s="136"/>
      <c r="O319" s="136"/>
      <c r="P319" s="136"/>
      <c r="Q319" s="136"/>
      <c r="R319" s="136"/>
      <c r="S319" s="136"/>
      <c r="T319" s="136"/>
      <c r="U319" s="136"/>
      <c r="V319" s="136"/>
      <c r="W319" s="136"/>
      <c r="X319" s="136"/>
      <c r="Y319" s="136"/>
      <c r="Z319" s="136"/>
      <c r="AA319" s="136"/>
    </row>
    <row r="320" spans="2:27" ht="14" x14ac:dyDescent="0.2">
      <c r="B320" s="136"/>
      <c r="C320" s="160"/>
      <c r="D320" s="161"/>
      <c r="E320" s="161"/>
      <c r="F320" s="161"/>
      <c r="G320" s="161"/>
      <c r="H320" s="161"/>
      <c r="I320" s="161"/>
      <c r="J320" s="161"/>
      <c r="K320" s="161"/>
      <c r="L320" s="136"/>
      <c r="M320" s="136"/>
      <c r="N320" s="136"/>
      <c r="O320" s="136"/>
      <c r="P320" s="136"/>
      <c r="Q320" s="136"/>
      <c r="R320" s="136"/>
      <c r="S320" s="136"/>
      <c r="T320" s="136"/>
      <c r="U320" s="136"/>
      <c r="V320" s="136"/>
      <c r="W320" s="136"/>
      <c r="X320" s="136"/>
      <c r="Y320" s="136"/>
      <c r="Z320" s="136"/>
      <c r="AA320" s="136"/>
    </row>
    <row r="321" spans="2:27" ht="14" x14ac:dyDescent="0.2">
      <c r="B321" s="136"/>
      <c r="C321" s="160"/>
      <c r="D321" s="161"/>
      <c r="E321" s="161"/>
      <c r="F321" s="161"/>
      <c r="G321" s="161"/>
      <c r="H321" s="161"/>
      <c r="I321" s="161"/>
      <c r="J321" s="161"/>
      <c r="K321" s="161"/>
      <c r="L321" s="136"/>
      <c r="M321" s="136"/>
      <c r="N321" s="136"/>
      <c r="O321" s="136"/>
      <c r="P321" s="136"/>
      <c r="Q321" s="136"/>
      <c r="R321" s="136"/>
      <c r="S321" s="136"/>
      <c r="T321" s="136"/>
      <c r="U321" s="136"/>
      <c r="V321" s="136"/>
      <c r="W321" s="136"/>
      <c r="X321" s="136"/>
      <c r="Y321" s="136"/>
      <c r="Z321" s="136"/>
      <c r="AA321" s="136"/>
    </row>
    <row r="322" spans="2:27" ht="14" x14ac:dyDescent="0.2">
      <c r="B322" s="136"/>
      <c r="C322" s="160"/>
      <c r="D322" s="161"/>
      <c r="E322" s="161"/>
      <c r="F322" s="161"/>
      <c r="G322" s="161"/>
      <c r="H322" s="161"/>
      <c r="I322" s="161"/>
      <c r="J322" s="161"/>
      <c r="K322" s="161"/>
      <c r="L322" s="136"/>
      <c r="M322" s="136"/>
      <c r="N322" s="136"/>
      <c r="O322" s="136"/>
      <c r="P322" s="136"/>
      <c r="Q322" s="136"/>
      <c r="R322" s="136"/>
      <c r="S322" s="136"/>
      <c r="T322" s="136"/>
      <c r="U322" s="136"/>
      <c r="V322" s="136"/>
      <c r="W322" s="136"/>
      <c r="X322" s="136"/>
      <c r="Y322" s="136"/>
      <c r="Z322" s="136"/>
      <c r="AA322" s="136"/>
    </row>
    <row r="323" spans="2:27" ht="14" x14ac:dyDescent="0.2">
      <c r="B323" s="136"/>
      <c r="C323" s="160"/>
      <c r="D323" s="161"/>
      <c r="E323" s="161"/>
      <c r="F323" s="161"/>
      <c r="G323" s="161"/>
      <c r="H323" s="161"/>
      <c r="I323" s="161"/>
      <c r="J323" s="161"/>
      <c r="K323" s="161"/>
      <c r="L323" s="136"/>
      <c r="M323" s="136"/>
      <c r="N323" s="136"/>
      <c r="O323" s="136"/>
      <c r="P323" s="136"/>
      <c r="Q323" s="136"/>
      <c r="R323" s="136"/>
      <c r="S323" s="136"/>
      <c r="T323" s="136"/>
      <c r="U323" s="136"/>
      <c r="V323" s="136"/>
      <c r="W323" s="136"/>
      <c r="X323" s="136"/>
      <c r="Y323" s="136"/>
      <c r="Z323" s="136"/>
      <c r="AA323" s="136"/>
    </row>
    <row r="324" spans="2:27" ht="14" x14ac:dyDescent="0.2">
      <c r="B324" s="136"/>
      <c r="C324" s="160"/>
      <c r="D324" s="161"/>
      <c r="E324" s="161"/>
      <c r="F324" s="161"/>
      <c r="G324" s="161"/>
      <c r="H324" s="161"/>
      <c r="I324" s="161"/>
      <c r="J324" s="161"/>
      <c r="K324" s="161"/>
      <c r="L324" s="136"/>
      <c r="M324" s="136"/>
      <c r="N324" s="136"/>
      <c r="O324" s="136"/>
      <c r="P324" s="136"/>
      <c r="Q324" s="136"/>
      <c r="R324" s="136"/>
      <c r="S324" s="136"/>
      <c r="T324" s="136"/>
      <c r="U324" s="136"/>
      <c r="V324" s="136"/>
      <c r="W324" s="136"/>
      <c r="X324" s="136"/>
      <c r="Y324" s="136"/>
      <c r="Z324" s="136"/>
      <c r="AA324" s="136"/>
    </row>
    <row r="325" spans="2:27" ht="14" x14ac:dyDescent="0.2">
      <c r="B325" s="136"/>
      <c r="C325" s="160"/>
      <c r="D325" s="161"/>
      <c r="E325" s="161"/>
      <c r="F325" s="161"/>
      <c r="G325" s="161"/>
      <c r="H325" s="161"/>
      <c r="I325" s="161"/>
      <c r="J325" s="161"/>
      <c r="K325" s="161"/>
      <c r="L325" s="136"/>
      <c r="M325" s="136"/>
      <c r="N325" s="136"/>
      <c r="O325" s="136"/>
      <c r="P325" s="136"/>
      <c r="Q325" s="136"/>
      <c r="R325" s="136"/>
      <c r="S325" s="136"/>
      <c r="T325" s="136"/>
      <c r="U325" s="136"/>
      <c r="V325" s="136"/>
      <c r="W325" s="136"/>
      <c r="X325" s="136"/>
      <c r="Y325" s="136"/>
      <c r="Z325" s="136"/>
      <c r="AA325" s="136"/>
    </row>
    <row r="326" spans="2:27" ht="14" x14ac:dyDescent="0.2">
      <c r="B326" s="136"/>
      <c r="C326" s="160"/>
      <c r="D326" s="161"/>
      <c r="E326" s="161"/>
      <c r="F326" s="161"/>
      <c r="G326" s="161"/>
      <c r="H326" s="161"/>
      <c r="I326" s="161"/>
      <c r="J326" s="161"/>
      <c r="K326" s="161"/>
      <c r="L326" s="136"/>
      <c r="M326" s="136"/>
      <c r="N326" s="136"/>
      <c r="O326" s="136"/>
      <c r="P326" s="136"/>
      <c r="Q326" s="136"/>
      <c r="R326" s="136"/>
      <c r="S326" s="136"/>
      <c r="T326" s="136"/>
      <c r="U326" s="136"/>
      <c r="V326" s="136"/>
      <c r="W326" s="136"/>
      <c r="X326" s="136"/>
      <c r="Y326" s="136"/>
      <c r="Z326" s="136"/>
      <c r="AA326" s="136"/>
    </row>
    <row r="327" spans="2:27" ht="14" x14ac:dyDescent="0.2">
      <c r="B327" s="136"/>
      <c r="C327" s="160"/>
      <c r="D327" s="161"/>
      <c r="E327" s="161"/>
      <c r="F327" s="161"/>
      <c r="G327" s="161"/>
      <c r="H327" s="161"/>
      <c r="I327" s="161"/>
      <c r="J327" s="161"/>
      <c r="K327" s="161"/>
      <c r="L327" s="136"/>
      <c r="M327" s="136"/>
      <c r="N327" s="136"/>
      <c r="O327" s="136"/>
      <c r="P327" s="136"/>
      <c r="Q327" s="136"/>
      <c r="R327" s="136"/>
      <c r="S327" s="136"/>
      <c r="T327" s="136"/>
      <c r="U327" s="136"/>
      <c r="V327" s="136"/>
      <c r="W327" s="136"/>
      <c r="X327" s="136"/>
      <c r="Y327" s="136"/>
      <c r="Z327" s="136"/>
      <c r="AA327" s="136"/>
    </row>
    <row r="328" spans="2:27" ht="14" x14ac:dyDescent="0.2">
      <c r="B328" s="136"/>
      <c r="C328" s="160"/>
      <c r="D328" s="161"/>
      <c r="E328" s="161"/>
      <c r="F328" s="161"/>
      <c r="G328" s="161"/>
      <c r="H328" s="161"/>
      <c r="I328" s="161"/>
      <c r="J328" s="161"/>
      <c r="K328" s="161"/>
      <c r="L328" s="136"/>
      <c r="M328" s="136"/>
      <c r="N328" s="136"/>
      <c r="O328" s="136"/>
      <c r="P328" s="136"/>
      <c r="Q328" s="136"/>
      <c r="R328" s="136"/>
      <c r="S328" s="136"/>
      <c r="T328" s="136"/>
      <c r="U328" s="136"/>
      <c r="V328" s="136"/>
      <c r="W328" s="136"/>
      <c r="X328" s="136"/>
      <c r="Y328" s="136"/>
      <c r="Z328" s="136"/>
      <c r="AA328" s="136"/>
    </row>
    <row r="329" spans="2:27" ht="14" x14ac:dyDescent="0.2">
      <c r="B329" s="136"/>
      <c r="C329" s="160"/>
      <c r="D329" s="161"/>
      <c r="E329" s="161"/>
      <c r="F329" s="161"/>
      <c r="G329" s="161"/>
      <c r="H329" s="161"/>
      <c r="I329" s="161"/>
      <c r="J329" s="161"/>
      <c r="K329" s="161"/>
      <c r="L329" s="136"/>
      <c r="M329" s="136"/>
      <c r="N329" s="136"/>
      <c r="O329" s="136"/>
      <c r="P329" s="136"/>
      <c r="Q329" s="136"/>
      <c r="R329" s="136"/>
      <c r="S329" s="136"/>
      <c r="T329" s="136"/>
      <c r="U329" s="136"/>
      <c r="V329" s="136"/>
      <c r="W329" s="136"/>
      <c r="X329" s="136"/>
      <c r="Y329" s="136"/>
      <c r="Z329" s="136"/>
      <c r="AA329" s="136"/>
    </row>
    <row r="330" spans="2:27" ht="14" x14ac:dyDescent="0.2">
      <c r="B330" s="136"/>
      <c r="C330" s="160"/>
      <c r="D330" s="161"/>
      <c r="E330" s="161"/>
      <c r="F330" s="161"/>
      <c r="G330" s="161"/>
      <c r="H330" s="161"/>
      <c r="I330" s="161"/>
      <c r="J330" s="161"/>
      <c r="K330" s="161"/>
      <c r="L330" s="136"/>
      <c r="M330" s="136"/>
      <c r="N330" s="136"/>
      <c r="O330" s="136"/>
      <c r="P330" s="136"/>
      <c r="Q330" s="136"/>
      <c r="R330" s="136"/>
      <c r="S330" s="136"/>
      <c r="T330" s="136"/>
      <c r="U330" s="136"/>
      <c r="V330" s="136"/>
      <c r="W330" s="136"/>
      <c r="X330" s="136"/>
      <c r="Y330" s="136"/>
      <c r="Z330" s="136"/>
      <c r="AA330" s="136"/>
    </row>
    <row r="331" spans="2:27" ht="14" x14ac:dyDescent="0.2">
      <c r="B331" s="136"/>
      <c r="C331" s="160"/>
      <c r="D331" s="161"/>
      <c r="E331" s="161"/>
      <c r="F331" s="161"/>
      <c r="G331" s="161"/>
      <c r="H331" s="161"/>
      <c r="I331" s="161"/>
      <c r="J331" s="161"/>
      <c r="K331" s="161"/>
      <c r="L331" s="136"/>
      <c r="M331" s="136"/>
      <c r="N331" s="136"/>
      <c r="O331" s="136"/>
      <c r="P331" s="136"/>
      <c r="Q331" s="136"/>
      <c r="R331" s="136"/>
      <c r="S331" s="136"/>
      <c r="T331" s="136"/>
      <c r="U331" s="136"/>
      <c r="V331" s="136"/>
      <c r="W331" s="136"/>
      <c r="X331" s="136"/>
      <c r="Y331" s="136"/>
      <c r="Z331" s="136"/>
      <c r="AA331" s="136"/>
    </row>
    <row r="332" spans="2:27" ht="14" x14ac:dyDescent="0.2">
      <c r="B332" s="136"/>
      <c r="C332" s="160"/>
      <c r="D332" s="161"/>
      <c r="E332" s="161"/>
      <c r="F332" s="161"/>
      <c r="G332" s="161"/>
      <c r="H332" s="161"/>
      <c r="I332" s="161"/>
      <c r="J332" s="161"/>
      <c r="K332" s="161"/>
      <c r="L332" s="136"/>
      <c r="M332" s="136"/>
      <c r="N332" s="136"/>
      <c r="O332" s="136"/>
      <c r="P332" s="136"/>
      <c r="Q332" s="136"/>
      <c r="R332" s="136"/>
      <c r="S332" s="136"/>
      <c r="T332" s="136"/>
      <c r="U332" s="136"/>
      <c r="V332" s="136"/>
      <c r="W332" s="136"/>
      <c r="X332" s="136"/>
      <c r="Y332" s="136"/>
      <c r="Z332" s="136"/>
      <c r="AA332" s="136"/>
    </row>
    <row r="333" spans="2:27" ht="14" x14ac:dyDescent="0.2">
      <c r="B333" s="136"/>
      <c r="C333" s="160"/>
      <c r="D333" s="161"/>
      <c r="E333" s="161"/>
      <c r="F333" s="161"/>
      <c r="G333" s="161"/>
      <c r="H333" s="161"/>
      <c r="I333" s="161"/>
      <c r="J333" s="161"/>
      <c r="K333" s="161"/>
      <c r="L333" s="136"/>
      <c r="M333" s="136"/>
      <c r="N333" s="136"/>
      <c r="O333" s="136"/>
      <c r="P333" s="136"/>
      <c r="Q333" s="136"/>
      <c r="R333" s="136"/>
      <c r="S333" s="136"/>
      <c r="T333" s="136"/>
      <c r="U333" s="136"/>
      <c r="V333" s="136"/>
      <c r="W333" s="136"/>
      <c r="X333" s="136"/>
      <c r="Y333" s="136"/>
      <c r="Z333" s="136"/>
      <c r="AA333" s="136"/>
    </row>
    <row r="334" spans="2:27" ht="14" x14ac:dyDescent="0.2">
      <c r="B334" s="136"/>
      <c r="C334" s="160"/>
      <c r="D334" s="161"/>
      <c r="E334" s="161"/>
      <c r="F334" s="161"/>
      <c r="G334" s="161"/>
      <c r="H334" s="161"/>
      <c r="I334" s="161"/>
      <c r="J334" s="161"/>
      <c r="K334" s="161"/>
      <c r="L334" s="136"/>
      <c r="M334" s="136"/>
      <c r="N334" s="136"/>
      <c r="O334" s="136"/>
      <c r="P334" s="136"/>
      <c r="Q334" s="136"/>
      <c r="R334" s="136"/>
      <c r="S334" s="136"/>
      <c r="T334" s="136"/>
      <c r="U334" s="136"/>
      <c r="V334" s="136"/>
      <c r="W334" s="136"/>
      <c r="X334" s="136"/>
      <c r="Y334" s="136"/>
      <c r="Z334" s="136"/>
      <c r="AA334" s="136"/>
    </row>
    <row r="335" spans="2:27" ht="14" x14ac:dyDescent="0.2">
      <c r="B335" s="136"/>
      <c r="C335" s="160"/>
      <c r="D335" s="161"/>
      <c r="E335" s="161"/>
      <c r="F335" s="161"/>
      <c r="G335" s="161"/>
      <c r="H335" s="161"/>
      <c r="I335" s="161"/>
      <c r="J335" s="161"/>
      <c r="K335" s="161"/>
      <c r="L335" s="136"/>
      <c r="M335" s="136"/>
      <c r="N335" s="136"/>
      <c r="O335" s="136"/>
      <c r="P335" s="136"/>
      <c r="Q335" s="136"/>
      <c r="R335" s="136"/>
      <c r="S335" s="136"/>
      <c r="T335" s="136"/>
      <c r="U335" s="136"/>
      <c r="V335" s="136"/>
      <c r="W335" s="136"/>
      <c r="X335" s="136"/>
      <c r="Y335" s="136"/>
      <c r="Z335" s="136"/>
      <c r="AA335" s="136"/>
    </row>
    <row r="336" spans="2:27" ht="14" x14ac:dyDescent="0.2">
      <c r="B336" s="136"/>
      <c r="C336" s="160"/>
      <c r="D336" s="161"/>
      <c r="E336" s="161"/>
      <c r="F336" s="161"/>
      <c r="G336" s="161"/>
      <c r="H336" s="161"/>
      <c r="I336" s="161"/>
      <c r="J336" s="161"/>
      <c r="K336" s="161"/>
      <c r="L336" s="136"/>
      <c r="M336" s="136"/>
      <c r="N336" s="136"/>
      <c r="O336" s="136"/>
      <c r="P336" s="136"/>
      <c r="Q336" s="136"/>
      <c r="R336" s="136"/>
      <c r="S336" s="136"/>
      <c r="T336" s="136"/>
      <c r="U336" s="136"/>
      <c r="V336" s="136"/>
      <c r="W336" s="136"/>
      <c r="X336" s="136"/>
      <c r="Y336" s="136"/>
      <c r="Z336" s="136"/>
      <c r="AA336" s="136"/>
    </row>
    <row r="337" spans="2:27" ht="14" x14ac:dyDescent="0.2">
      <c r="B337" s="136"/>
      <c r="C337" s="160"/>
      <c r="D337" s="161"/>
      <c r="E337" s="161"/>
      <c r="F337" s="161"/>
      <c r="G337" s="161"/>
      <c r="H337" s="161"/>
      <c r="I337" s="161"/>
      <c r="J337" s="161"/>
      <c r="K337" s="161"/>
      <c r="L337" s="136"/>
      <c r="M337" s="136"/>
      <c r="N337" s="136"/>
      <c r="O337" s="136"/>
      <c r="P337" s="136"/>
      <c r="Q337" s="136"/>
      <c r="R337" s="136"/>
      <c r="S337" s="136"/>
      <c r="T337" s="136"/>
      <c r="U337" s="136"/>
      <c r="V337" s="136"/>
      <c r="W337" s="136"/>
      <c r="X337" s="136"/>
      <c r="Y337" s="136"/>
      <c r="Z337" s="136"/>
      <c r="AA337" s="136"/>
    </row>
    <row r="338" spans="2:27" ht="14" x14ac:dyDescent="0.2">
      <c r="B338" s="136"/>
      <c r="C338" s="160"/>
      <c r="D338" s="161"/>
      <c r="E338" s="161"/>
      <c r="F338" s="161"/>
      <c r="G338" s="161"/>
      <c r="H338" s="161"/>
      <c r="I338" s="161"/>
      <c r="J338" s="161"/>
      <c r="K338" s="161"/>
      <c r="L338" s="136"/>
      <c r="M338" s="136"/>
      <c r="N338" s="136"/>
      <c r="O338" s="136"/>
      <c r="P338" s="136"/>
      <c r="Q338" s="136"/>
      <c r="R338" s="136"/>
      <c r="S338" s="136"/>
      <c r="T338" s="136"/>
      <c r="U338" s="136"/>
      <c r="V338" s="136"/>
      <c r="W338" s="136"/>
      <c r="X338" s="136"/>
      <c r="Y338" s="136"/>
      <c r="Z338" s="136"/>
      <c r="AA338" s="136"/>
    </row>
    <row r="339" spans="2:27" ht="14" x14ac:dyDescent="0.2">
      <c r="B339" s="136"/>
      <c r="C339" s="160"/>
      <c r="D339" s="161"/>
      <c r="E339" s="161"/>
      <c r="F339" s="161"/>
      <c r="G339" s="161"/>
      <c r="H339" s="161"/>
      <c r="I339" s="161"/>
      <c r="J339" s="161"/>
      <c r="K339" s="161"/>
      <c r="L339" s="136"/>
      <c r="M339" s="136"/>
      <c r="N339" s="136"/>
      <c r="O339" s="136"/>
      <c r="P339" s="136"/>
      <c r="Q339" s="136"/>
      <c r="R339" s="136"/>
      <c r="S339" s="136"/>
      <c r="T339" s="136"/>
      <c r="U339" s="136"/>
      <c r="V339" s="136"/>
      <c r="W339" s="136"/>
      <c r="X339" s="136"/>
      <c r="Y339" s="136"/>
      <c r="Z339" s="136"/>
      <c r="AA339" s="136"/>
    </row>
    <row r="340" spans="2:27" ht="14" x14ac:dyDescent="0.2">
      <c r="B340" s="136"/>
      <c r="C340" s="160"/>
      <c r="D340" s="161"/>
      <c r="E340" s="161"/>
      <c r="F340" s="161"/>
      <c r="G340" s="161"/>
      <c r="H340" s="161"/>
      <c r="I340" s="161"/>
      <c r="J340" s="161"/>
      <c r="K340" s="161"/>
      <c r="L340" s="136"/>
      <c r="M340" s="136"/>
      <c r="N340" s="136"/>
      <c r="O340" s="136"/>
      <c r="P340" s="136"/>
      <c r="Q340" s="136"/>
      <c r="R340" s="136"/>
      <c r="S340" s="136"/>
      <c r="T340" s="136"/>
      <c r="U340" s="136"/>
      <c r="V340" s="136"/>
      <c r="W340" s="136"/>
      <c r="X340" s="136"/>
      <c r="Y340" s="136"/>
      <c r="Z340" s="136"/>
      <c r="AA340" s="136"/>
    </row>
    <row r="341" spans="2:27" ht="14" x14ac:dyDescent="0.2">
      <c r="B341" s="136"/>
      <c r="C341" s="160"/>
      <c r="D341" s="161"/>
      <c r="E341" s="161"/>
      <c r="F341" s="161"/>
      <c r="G341" s="161"/>
      <c r="H341" s="161"/>
      <c r="I341" s="161"/>
      <c r="J341" s="161"/>
      <c r="K341" s="161"/>
      <c r="L341" s="136"/>
      <c r="M341" s="136"/>
      <c r="N341" s="136"/>
      <c r="O341" s="136"/>
      <c r="P341" s="136"/>
      <c r="Q341" s="136"/>
      <c r="R341" s="136"/>
      <c r="S341" s="136"/>
      <c r="T341" s="136"/>
      <c r="U341" s="136"/>
      <c r="V341" s="136"/>
      <c r="W341" s="136"/>
      <c r="X341" s="136"/>
      <c r="Y341" s="136"/>
      <c r="Z341" s="136"/>
      <c r="AA341" s="136"/>
    </row>
    <row r="342" spans="2:27" ht="14" x14ac:dyDescent="0.2">
      <c r="B342" s="136"/>
      <c r="C342" s="160"/>
      <c r="D342" s="161"/>
      <c r="E342" s="161"/>
      <c r="F342" s="161"/>
      <c r="G342" s="161"/>
      <c r="H342" s="161"/>
      <c r="I342" s="161"/>
      <c r="J342" s="161"/>
      <c r="K342" s="161"/>
      <c r="L342" s="136"/>
      <c r="M342" s="136"/>
      <c r="N342" s="136"/>
      <c r="O342" s="136"/>
      <c r="P342" s="136"/>
      <c r="Q342" s="136"/>
      <c r="R342" s="136"/>
      <c r="S342" s="136"/>
      <c r="T342" s="136"/>
      <c r="U342" s="136"/>
      <c r="V342" s="136"/>
      <c r="W342" s="136"/>
      <c r="X342" s="136"/>
      <c r="Y342" s="136"/>
      <c r="Z342" s="136"/>
      <c r="AA342" s="136"/>
    </row>
    <row r="343" spans="2:27" ht="14" x14ac:dyDescent="0.2">
      <c r="B343" s="136"/>
      <c r="C343" s="160"/>
      <c r="D343" s="161"/>
      <c r="E343" s="161"/>
      <c r="F343" s="161"/>
      <c r="G343" s="161"/>
      <c r="H343" s="161"/>
      <c r="I343" s="161"/>
      <c r="J343" s="161"/>
      <c r="K343" s="161"/>
      <c r="L343" s="136"/>
      <c r="M343" s="136"/>
      <c r="N343" s="136"/>
      <c r="O343" s="136"/>
      <c r="P343" s="136"/>
      <c r="Q343" s="136"/>
      <c r="R343" s="136"/>
      <c r="S343" s="136"/>
      <c r="T343" s="136"/>
      <c r="U343" s="136"/>
      <c r="V343" s="136"/>
      <c r="W343" s="136"/>
      <c r="X343" s="136"/>
      <c r="Y343" s="136"/>
      <c r="Z343" s="136"/>
      <c r="AA343" s="136"/>
    </row>
    <row r="344" spans="2:27" ht="14" x14ac:dyDescent="0.2">
      <c r="B344" s="136"/>
      <c r="C344" s="160"/>
      <c r="D344" s="161"/>
      <c r="E344" s="161"/>
      <c r="F344" s="161"/>
      <c r="G344" s="161"/>
      <c r="H344" s="161"/>
      <c r="I344" s="161"/>
      <c r="J344" s="161"/>
      <c r="K344" s="161"/>
      <c r="L344" s="136"/>
      <c r="M344" s="136"/>
      <c r="N344" s="136"/>
      <c r="O344" s="136"/>
      <c r="P344" s="136"/>
      <c r="Q344" s="136"/>
      <c r="R344" s="136"/>
      <c r="S344" s="136"/>
      <c r="T344" s="136"/>
      <c r="U344" s="136"/>
      <c r="V344" s="136"/>
      <c r="W344" s="136"/>
      <c r="X344" s="136"/>
      <c r="Y344" s="136"/>
      <c r="Z344" s="136"/>
      <c r="AA344" s="136"/>
    </row>
    <row r="345" spans="2:27" ht="14" x14ac:dyDescent="0.2">
      <c r="B345" s="136"/>
      <c r="C345" s="160"/>
      <c r="D345" s="161"/>
      <c r="E345" s="161"/>
      <c r="F345" s="161"/>
      <c r="G345" s="161"/>
      <c r="H345" s="161"/>
      <c r="I345" s="161"/>
      <c r="J345" s="161"/>
      <c r="K345" s="161"/>
      <c r="L345" s="136"/>
      <c r="M345" s="136"/>
      <c r="N345" s="136"/>
      <c r="O345" s="136"/>
      <c r="P345" s="136"/>
      <c r="Q345" s="136"/>
      <c r="R345" s="136"/>
      <c r="S345" s="136"/>
      <c r="T345" s="136"/>
      <c r="U345" s="136"/>
      <c r="V345" s="136"/>
      <c r="W345" s="136"/>
      <c r="X345" s="136"/>
      <c r="Y345" s="136"/>
      <c r="Z345" s="136"/>
      <c r="AA345" s="136"/>
    </row>
    <row r="346" spans="2:27" ht="14" x14ac:dyDescent="0.2">
      <c r="B346" s="136"/>
      <c r="C346" s="160"/>
      <c r="D346" s="161"/>
      <c r="E346" s="161"/>
      <c r="F346" s="161"/>
      <c r="G346" s="161"/>
      <c r="H346" s="161"/>
      <c r="I346" s="161"/>
      <c r="J346" s="161"/>
      <c r="K346" s="161"/>
      <c r="L346" s="136"/>
      <c r="M346" s="136"/>
      <c r="N346" s="136"/>
      <c r="O346" s="136"/>
      <c r="P346" s="136"/>
      <c r="Q346" s="136"/>
      <c r="R346" s="136"/>
      <c r="S346" s="136"/>
      <c r="T346" s="136"/>
      <c r="U346" s="136"/>
      <c r="V346" s="136"/>
      <c r="W346" s="136"/>
      <c r="X346" s="136"/>
      <c r="Y346" s="136"/>
      <c r="Z346" s="136"/>
      <c r="AA346" s="136"/>
    </row>
    <row r="347" spans="2:27" ht="14" x14ac:dyDescent="0.2">
      <c r="B347" s="136"/>
      <c r="C347" s="160"/>
      <c r="D347" s="161"/>
      <c r="E347" s="161"/>
      <c r="F347" s="161"/>
      <c r="G347" s="161"/>
      <c r="H347" s="161"/>
      <c r="I347" s="161"/>
      <c r="J347" s="161"/>
      <c r="K347" s="161"/>
      <c r="L347" s="136"/>
      <c r="M347" s="136"/>
      <c r="N347" s="136"/>
      <c r="O347" s="136"/>
      <c r="P347" s="136"/>
      <c r="Q347" s="136"/>
      <c r="R347" s="136"/>
      <c r="S347" s="136"/>
      <c r="T347" s="136"/>
      <c r="U347" s="136"/>
      <c r="V347" s="136"/>
      <c r="W347" s="136"/>
      <c r="X347" s="136"/>
      <c r="Y347" s="136"/>
      <c r="Z347" s="136"/>
      <c r="AA347" s="136"/>
    </row>
    <row r="348" spans="2:27" ht="14" x14ac:dyDescent="0.2">
      <c r="B348" s="136"/>
      <c r="C348" s="160"/>
      <c r="D348" s="161"/>
      <c r="E348" s="161"/>
      <c r="F348" s="161"/>
      <c r="G348" s="161"/>
      <c r="H348" s="161"/>
      <c r="I348" s="161"/>
      <c r="J348" s="161"/>
      <c r="K348" s="161"/>
      <c r="L348" s="136"/>
      <c r="M348" s="136"/>
      <c r="N348" s="136"/>
      <c r="O348" s="136"/>
      <c r="P348" s="136"/>
      <c r="Q348" s="136"/>
      <c r="R348" s="136"/>
      <c r="S348" s="136"/>
      <c r="T348" s="136"/>
      <c r="U348" s="136"/>
      <c r="V348" s="136"/>
      <c r="W348" s="136"/>
      <c r="X348" s="136"/>
      <c r="Y348" s="136"/>
      <c r="Z348" s="136"/>
      <c r="AA348" s="136"/>
    </row>
    <row r="349" spans="2:27" ht="14" x14ac:dyDescent="0.2">
      <c r="B349" s="136"/>
      <c r="C349" s="160"/>
      <c r="D349" s="161"/>
      <c r="E349" s="161"/>
      <c r="F349" s="161"/>
      <c r="G349" s="161"/>
      <c r="H349" s="161"/>
      <c r="I349" s="161"/>
      <c r="J349" s="161"/>
      <c r="K349" s="161"/>
      <c r="L349" s="136"/>
      <c r="M349" s="136"/>
      <c r="N349" s="136"/>
      <c r="O349" s="136"/>
      <c r="P349" s="136"/>
      <c r="Q349" s="136"/>
      <c r="R349" s="136"/>
      <c r="S349" s="136"/>
      <c r="T349" s="136"/>
      <c r="U349" s="136"/>
      <c r="V349" s="136"/>
      <c r="W349" s="136"/>
      <c r="X349" s="136"/>
      <c r="Y349" s="136"/>
      <c r="Z349" s="136"/>
      <c r="AA349" s="136"/>
    </row>
    <row r="350" spans="2:27" ht="14" x14ac:dyDescent="0.2">
      <c r="B350" s="136"/>
      <c r="C350" s="160"/>
      <c r="D350" s="161"/>
      <c r="E350" s="161"/>
      <c r="F350" s="161"/>
      <c r="G350" s="161"/>
      <c r="H350" s="161"/>
      <c r="I350" s="161"/>
      <c r="J350" s="161"/>
      <c r="K350" s="161"/>
      <c r="L350" s="136"/>
      <c r="M350" s="136"/>
      <c r="N350" s="136"/>
      <c r="O350" s="136"/>
      <c r="P350" s="136"/>
      <c r="Q350" s="136"/>
      <c r="R350" s="136"/>
      <c r="S350" s="136"/>
      <c r="T350" s="136"/>
      <c r="U350" s="136"/>
      <c r="V350" s="136"/>
      <c r="W350" s="136"/>
      <c r="X350" s="136"/>
      <c r="Y350" s="136"/>
      <c r="Z350" s="136"/>
      <c r="AA350" s="136"/>
    </row>
    <row r="351" spans="2:27" ht="14" x14ac:dyDescent="0.2">
      <c r="B351" s="136"/>
      <c r="C351" s="160"/>
      <c r="D351" s="161"/>
      <c r="E351" s="161"/>
      <c r="F351" s="161"/>
      <c r="G351" s="161"/>
      <c r="H351" s="161"/>
      <c r="I351" s="161"/>
      <c r="J351" s="161"/>
      <c r="K351" s="161"/>
      <c r="L351" s="136"/>
      <c r="M351" s="136"/>
      <c r="N351" s="136"/>
      <c r="O351" s="136"/>
      <c r="P351" s="136"/>
      <c r="Q351" s="136"/>
      <c r="R351" s="136"/>
      <c r="S351" s="136"/>
      <c r="T351" s="136"/>
      <c r="U351" s="136"/>
      <c r="V351" s="136"/>
      <c r="W351" s="136"/>
      <c r="X351" s="136"/>
      <c r="Y351" s="136"/>
      <c r="Z351" s="136"/>
      <c r="AA351" s="136"/>
    </row>
    <row r="352" spans="2:27" ht="14" x14ac:dyDescent="0.2">
      <c r="B352" s="136"/>
      <c r="C352" s="160"/>
      <c r="D352" s="161"/>
      <c r="E352" s="161"/>
      <c r="F352" s="161"/>
      <c r="G352" s="161"/>
      <c r="H352" s="161"/>
      <c r="I352" s="161"/>
      <c r="J352" s="161"/>
      <c r="K352" s="161"/>
      <c r="L352" s="136"/>
      <c r="M352" s="136"/>
      <c r="N352" s="136"/>
      <c r="O352" s="136"/>
      <c r="P352" s="136"/>
      <c r="Q352" s="136"/>
      <c r="R352" s="136"/>
      <c r="S352" s="136"/>
      <c r="T352" s="136"/>
      <c r="U352" s="136"/>
      <c r="V352" s="136"/>
      <c r="W352" s="136"/>
      <c r="X352" s="136"/>
      <c r="Y352" s="136"/>
      <c r="Z352" s="136"/>
      <c r="AA352" s="136"/>
    </row>
    <row r="353" spans="2:27" ht="14" x14ac:dyDescent="0.2">
      <c r="B353" s="136"/>
      <c r="C353" s="160"/>
      <c r="D353" s="161"/>
      <c r="E353" s="161"/>
      <c r="F353" s="161"/>
      <c r="G353" s="161"/>
      <c r="H353" s="161"/>
      <c r="I353" s="161"/>
      <c r="J353" s="161"/>
      <c r="K353" s="161"/>
      <c r="L353" s="136"/>
      <c r="M353" s="136"/>
      <c r="N353" s="136"/>
      <c r="O353" s="136"/>
      <c r="P353" s="136"/>
      <c r="Q353" s="136"/>
      <c r="R353" s="136"/>
      <c r="S353" s="136"/>
      <c r="T353" s="136"/>
      <c r="U353" s="136"/>
      <c r="V353" s="136"/>
      <c r="W353" s="136"/>
      <c r="X353" s="136"/>
      <c r="Y353" s="136"/>
      <c r="Z353" s="136"/>
      <c r="AA353" s="136"/>
    </row>
    <row r="354" spans="2:27" ht="14" x14ac:dyDescent="0.2">
      <c r="B354" s="136"/>
      <c r="C354" s="160"/>
      <c r="D354" s="161"/>
      <c r="E354" s="161"/>
      <c r="F354" s="161"/>
      <c r="G354" s="161"/>
      <c r="H354" s="161"/>
      <c r="I354" s="161"/>
      <c r="J354" s="161"/>
      <c r="K354" s="161"/>
      <c r="L354" s="136"/>
      <c r="M354" s="136"/>
      <c r="N354" s="136"/>
      <c r="O354" s="136"/>
      <c r="P354" s="136"/>
      <c r="Q354" s="136"/>
      <c r="R354" s="136"/>
      <c r="S354" s="136"/>
      <c r="T354" s="136"/>
      <c r="U354" s="136"/>
      <c r="V354" s="136"/>
      <c r="W354" s="136"/>
      <c r="X354" s="136"/>
      <c r="Y354" s="136"/>
      <c r="Z354" s="136"/>
      <c r="AA354" s="136"/>
    </row>
    <row r="355" spans="2:27" ht="14" x14ac:dyDescent="0.2">
      <c r="B355" s="136"/>
      <c r="C355" s="160"/>
      <c r="D355" s="161"/>
      <c r="E355" s="161"/>
      <c r="F355" s="161"/>
      <c r="G355" s="161"/>
      <c r="H355" s="161"/>
      <c r="I355" s="161"/>
      <c r="J355" s="161"/>
      <c r="K355" s="161"/>
      <c r="L355" s="136"/>
      <c r="M355" s="136"/>
      <c r="N355" s="136"/>
      <c r="O355" s="136"/>
      <c r="P355" s="136"/>
      <c r="Q355" s="136"/>
      <c r="R355" s="136"/>
      <c r="S355" s="136"/>
      <c r="T355" s="136"/>
      <c r="U355" s="136"/>
      <c r="V355" s="136"/>
      <c r="W355" s="136"/>
      <c r="X355" s="136"/>
      <c r="Y355" s="136"/>
      <c r="Z355" s="136"/>
      <c r="AA355" s="136"/>
    </row>
    <row r="356" spans="2:27" ht="14" x14ac:dyDescent="0.2">
      <c r="B356" s="136"/>
      <c r="C356" s="160"/>
      <c r="D356" s="161"/>
      <c r="E356" s="161"/>
      <c r="F356" s="161"/>
      <c r="G356" s="161"/>
      <c r="H356" s="161"/>
      <c r="I356" s="161"/>
      <c r="J356" s="161"/>
      <c r="K356" s="161"/>
      <c r="L356" s="136"/>
      <c r="M356" s="136"/>
      <c r="N356" s="136"/>
      <c r="O356" s="136"/>
      <c r="P356" s="136"/>
      <c r="Q356" s="136"/>
      <c r="R356" s="136"/>
      <c r="S356" s="136"/>
      <c r="T356" s="136"/>
      <c r="U356" s="136"/>
      <c r="V356" s="136"/>
      <c r="W356" s="136"/>
      <c r="X356" s="136"/>
      <c r="Y356" s="136"/>
      <c r="Z356" s="136"/>
      <c r="AA356" s="136"/>
    </row>
    <row r="357" spans="2:27" ht="14" x14ac:dyDescent="0.2">
      <c r="B357" s="136"/>
      <c r="C357" s="160"/>
      <c r="D357" s="161"/>
      <c r="E357" s="161"/>
      <c r="F357" s="161"/>
      <c r="G357" s="161"/>
      <c r="H357" s="161"/>
      <c r="I357" s="161"/>
      <c r="J357" s="161"/>
      <c r="K357" s="161"/>
      <c r="L357" s="136"/>
      <c r="M357" s="136"/>
      <c r="N357" s="136"/>
      <c r="O357" s="136"/>
      <c r="P357" s="136"/>
      <c r="Q357" s="136"/>
      <c r="R357" s="136"/>
      <c r="S357" s="136"/>
      <c r="T357" s="136"/>
      <c r="U357" s="136"/>
      <c r="V357" s="136"/>
      <c r="W357" s="136"/>
      <c r="X357" s="136"/>
      <c r="Y357" s="136"/>
      <c r="Z357" s="136"/>
      <c r="AA357" s="136"/>
    </row>
    <row r="358" spans="2:27" ht="14" x14ac:dyDescent="0.2">
      <c r="B358" s="136"/>
      <c r="C358" s="160"/>
      <c r="D358" s="161"/>
      <c r="E358" s="161"/>
      <c r="F358" s="161"/>
      <c r="G358" s="161"/>
      <c r="H358" s="161"/>
      <c r="I358" s="161"/>
      <c r="J358" s="161"/>
      <c r="K358" s="161"/>
      <c r="L358" s="136"/>
      <c r="M358" s="136"/>
      <c r="N358" s="136"/>
      <c r="O358" s="136"/>
      <c r="P358" s="136"/>
      <c r="Q358" s="136"/>
      <c r="R358" s="136"/>
      <c r="S358" s="136"/>
      <c r="T358" s="136"/>
      <c r="U358" s="136"/>
      <c r="V358" s="136"/>
      <c r="W358" s="136"/>
      <c r="X358" s="136"/>
      <c r="Y358" s="136"/>
      <c r="Z358" s="136"/>
      <c r="AA358" s="136"/>
    </row>
    <row r="359" spans="2:27" ht="14" x14ac:dyDescent="0.2">
      <c r="B359" s="136"/>
      <c r="C359" s="160"/>
      <c r="D359" s="161"/>
      <c r="E359" s="161"/>
      <c r="F359" s="161"/>
      <c r="G359" s="161"/>
      <c r="H359" s="161"/>
      <c r="I359" s="161"/>
      <c r="J359" s="161"/>
      <c r="K359" s="161"/>
      <c r="L359" s="136"/>
      <c r="M359" s="136"/>
      <c r="N359" s="136"/>
      <c r="O359" s="136"/>
      <c r="P359" s="136"/>
      <c r="Q359" s="136"/>
      <c r="R359" s="136"/>
      <c r="S359" s="136"/>
      <c r="T359" s="136"/>
      <c r="U359" s="136"/>
      <c r="V359" s="136"/>
      <c r="W359" s="136"/>
      <c r="X359" s="136"/>
      <c r="Y359" s="136"/>
      <c r="Z359" s="136"/>
      <c r="AA359" s="136"/>
    </row>
    <row r="360" spans="2:27" ht="14" x14ac:dyDescent="0.2">
      <c r="B360" s="136"/>
      <c r="C360" s="160"/>
      <c r="D360" s="161"/>
      <c r="E360" s="161"/>
      <c r="F360" s="161"/>
      <c r="G360" s="161"/>
      <c r="H360" s="161"/>
      <c r="I360" s="161"/>
      <c r="J360" s="161"/>
      <c r="K360" s="161"/>
      <c r="L360" s="136"/>
      <c r="M360" s="136"/>
      <c r="N360" s="136"/>
      <c r="O360" s="136"/>
      <c r="P360" s="136"/>
      <c r="Q360" s="136"/>
      <c r="R360" s="136"/>
      <c r="S360" s="136"/>
      <c r="T360" s="136"/>
      <c r="U360" s="136"/>
      <c r="V360" s="136"/>
      <c r="W360" s="136"/>
      <c r="X360" s="136"/>
      <c r="Y360" s="136"/>
      <c r="Z360" s="136"/>
      <c r="AA360" s="136"/>
    </row>
    <row r="361" spans="2:27" ht="14" x14ac:dyDescent="0.2">
      <c r="B361" s="136"/>
      <c r="C361" s="160"/>
      <c r="D361" s="161"/>
      <c r="E361" s="161"/>
      <c r="F361" s="161"/>
      <c r="G361" s="161"/>
      <c r="H361" s="161"/>
      <c r="I361" s="161"/>
      <c r="J361" s="161"/>
      <c r="K361" s="161"/>
      <c r="L361" s="136"/>
      <c r="M361" s="136"/>
      <c r="N361" s="136"/>
      <c r="O361" s="136"/>
      <c r="P361" s="136"/>
      <c r="Q361" s="136"/>
      <c r="R361" s="136"/>
      <c r="S361" s="136"/>
      <c r="T361" s="136"/>
      <c r="U361" s="136"/>
      <c r="V361" s="136"/>
      <c r="W361" s="136"/>
      <c r="X361" s="136"/>
      <c r="Y361" s="136"/>
      <c r="Z361" s="136"/>
      <c r="AA361" s="136"/>
    </row>
    <row r="362" spans="2:27" ht="14" x14ac:dyDescent="0.2">
      <c r="B362" s="136"/>
      <c r="C362" s="160"/>
      <c r="D362" s="161"/>
      <c r="E362" s="161"/>
      <c r="F362" s="161"/>
      <c r="G362" s="161"/>
      <c r="H362" s="161"/>
      <c r="I362" s="161"/>
      <c r="J362" s="161"/>
      <c r="K362" s="161"/>
      <c r="L362" s="136"/>
      <c r="M362" s="136"/>
      <c r="N362" s="136"/>
      <c r="O362" s="136"/>
      <c r="P362" s="136"/>
      <c r="Q362" s="136"/>
      <c r="R362" s="136"/>
      <c r="S362" s="136"/>
      <c r="T362" s="136"/>
      <c r="U362" s="136"/>
      <c r="V362" s="136"/>
      <c r="W362" s="136"/>
      <c r="X362" s="136"/>
      <c r="Y362" s="136"/>
      <c r="Z362" s="136"/>
      <c r="AA362" s="136"/>
    </row>
    <row r="363" spans="2:27" ht="14" x14ac:dyDescent="0.2">
      <c r="B363" s="136"/>
      <c r="C363" s="160"/>
      <c r="D363" s="161"/>
      <c r="E363" s="161"/>
      <c r="F363" s="161"/>
      <c r="G363" s="161"/>
      <c r="H363" s="161"/>
      <c r="I363" s="161"/>
      <c r="J363" s="161"/>
      <c r="K363" s="161"/>
      <c r="L363" s="136"/>
      <c r="M363" s="136"/>
      <c r="N363" s="136"/>
      <c r="O363" s="136"/>
      <c r="P363" s="136"/>
      <c r="Q363" s="136"/>
      <c r="R363" s="136"/>
      <c r="S363" s="136"/>
      <c r="T363" s="136"/>
      <c r="U363" s="136"/>
      <c r="V363" s="136"/>
      <c r="W363" s="136"/>
      <c r="X363" s="136"/>
      <c r="Y363" s="136"/>
      <c r="Z363" s="136"/>
      <c r="AA363" s="136"/>
    </row>
    <row r="364" spans="2:27" ht="14" x14ac:dyDescent="0.2">
      <c r="B364" s="136"/>
      <c r="C364" s="160"/>
      <c r="D364" s="161"/>
      <c r="E364" s="161"/>
      <c r="F364" s="161"/>
      <c r="G364" s="161"/>
      <c r="H364" s="161"/>
      <c r="I364" s="161"/>
      <c r="J364" s="161"/>
      <c r="K364" s="161"/>
      <c r="L364" s="136"/>
      <c r="M364" s="136"/>
      <c r="N364" s="136"/>
      <c r="O364" s="136"/>
      <c r="P364" s="136"/>
      <c r="Q364" s="136"/>
      <c r="R364" s="136"/>
      <c r="S364" s="136"/>
      <c r="T364" s="136"/>
      <c r="U364" s="136"/>
      <c r="V364" s="136"/>
      <c r="W364" s="136"/>
      <c r="X364" s="136"/>
      <c r="Y364" s="136"/>
      <c r="Z364" s="136"/>
      <c r="AA364" s="136"/>
    </row>
    <row r="365" spans="2:27" ht="14" x14ac:dyDescent="0.2">
      <c r="B365" s="136"/>
      <c r="C365" s="160"/>
      <c r="D365" s="161"/>
      <c r="E365" s="161"/>
      <c r="F365" s="161"/>
      <c r="G365" s="161"/>
      <c r="H365" s="161"/>
      <c r="I365" s="161"/>
      <c r="J365" s="161"/>
      <c r="K365" s="161"/>
      <c r="L365" s="136"/>
      <c r="M365" s="136"/>
      <c r="N365" s="136"/>
      <c r="O365" s="136"/>
      <c r="P365" s="136"/>
      <c r="Q365" s="136"/>
      <c r="R365" s="136"/>
      <c r="S365" s="136"/>
      <c r="T365" s="136"/>
      <c r="U365" s="136"/>
      <c r="V365" s="136"/>
      <c r="W365" s="136"/>
      <c r="X365" s="136"/>
      <c r="Y365" s="136"/>
      <c r="Z365" s="136"/>
      <c r="AA365" s="136"/>
    </row>
    <row r="366" spans="2:27" ht="14" x14ac:dyDescent="0.2">
      <c r="B366" s="136"/>
      <c r="C366" s="160"/>
      <c r="D366" s="161"/>
      <c r="E366" s="161"/>
      <c r="F366" s="161"/>
      <c r="G366" s="161"/>
      <c r="H366" s="161"/>
      <c r="I366" s="161"/>
      <c r="J366" s="161"/>
      <c r="K366" s="161"/>
      <c r="L366" s="136"/>
      <c r="M366" s="136"/>
      <c r="N366" s="136"/>
      <c r="O366" s="136"/>
      <c r="P366" s="136"/>
      <c r="Q366" s="136"/>
      <c r="R366" s="136"/>
      <c r="S366" s="136"/>
      <c r="T366" s="136"/>
      <c r="U366" s="136"/>
      <c r="V366" s="136"/>
      <c r="W366" s="136"/>
      <c r="X366" s="136"/>
      <c r="Y366" s="136"/>
      <c r="Z366" s="136"/>
      <c r="AA366" s="136"/>
    </row>
    <row r="367" spans="2:27" ht="14" x14ac:dyDescent="0.2">
      <c r="B367" s="136"/>
      <c r="C367" s="160"/>
      <c r="D367" s="161"/>
      <c r="E367" s="161"/>
      <c r="F367" s="161"/>
      <c r="G367" s="161"/>
      <c r="H367" s="161"/>
      <c r="I367" s="161"/>
      <c r="J367" s="161"/>
      <c r="K367" s="161"/>
      <c r="L367" s="136"/>
      <c r="M367" s="136"/>
      <c r="N367" s="136"/>
      <c r="O367" s="136"/>
      <c r="P367" s="136"/>
      <c r="Q367" s="136"/>
      <c r="R367" s="136"/>
      <c r="S367" s="136"/>
      <c r="T367" s="136"/>
      <c r="U367" s="136"/>
      <c r="V367" s="136"/>
      <c r="W367" s="136"/>
      <c r="X367" s="136"/>
      <c r="Y367" s="136"/>
      <c r="Z367" s="136"/>
      <c r="AA367" s="136"/>
    </row>
    <row r="368" spans="2:27" ht="14" x14ac:dyDescent="0.2">
      <c r="B368" s="136"/>
      <c r="C368" s="160"/>
      <c r="D368" s="161"/>
      <c r="E368" s="161"/>
      <c r="F368" s="161"/>
      <c r="G368" s="161"/>
      <c r="H368" s="161"/>
      <c r="I368" s="161"/>
      <c r="J368" s="161"/>
      <c r="K368" s="161"/>
      <c r="L368" s="136"/>
      <c r="M368" s="136"/>
      <c r="N368" s="136"/>
      <c r="O368" s="136"/>
      <c r="P368" s="136"/>
      <c r="Q368" s="136"/>
      <c r="R368" s="136"/>
      <c r="S368" s="136"/>
      <c r="T368" s="136"/>
      <c r="U368" s="136"/>
      <c r="V368" s="136"/>
      <c r="W368" s="136"/>
      <c r="X368" s="136"/>
      <c r="Y368" s="136"/>
      <c r="Z368" s="136"/>
      <c r="AA368" s="136"/>
    </row>
    <row r="369" spans="2:27" ht="14" x14ac:dyDescent="0.2">
      <c r="B369" s="136"/>
      <c r="C369" s="160"/>
      <c r="D369" s="161"/>
      <c r="E369" s="161"/>
      <c r="F369" s="161"/>
      <c r="G369" s="161"/>
      <c r="H369" s="161"/>
      <c r="I369" s="161"/>
      <c r="J369" s="161"/>
      <c r="K369" s="161"/>
      <c r="L369" s="136"/>
      <c r="M369" s="136"/>
      <c r="N369" s="136"/>
      <c r="O369" s="136"/>
      <c r="P369" s="136"/>
      <c r="Q369" s="136"/>
      <c r="R369" s="136"/>
      <c r="S369" s="136"/>
      <c r="T369" s="136"/>
      <c r="U369" s="136"/>
      <c r="V369" s="136"/>
      <c r="W369" s="136"/>
      <c r="X369" s="136"/>
      <c r="Y369" s="136"/>
      <c r="Z369" s="136"/>
      <c r="AA369" s="136"/>
    </row>
    <row r="370" spans="2:27" ht="14" x14ac:dyDescent="0.2">
      <c r="B370" s="136"/>
      <c r="C370" s="160"/>
      <c r="D370" s="161"/>
      <c r="E370" s="161"/>
      <c r="F370" s="161"/>
      <c r="G370" s="161"/>
      <c r="H370" s="161"/>
      <c r="I370" s="161"/>
      <c r="J370" s="161"/>
      <c r="K370" s="161"/>
      <c r="L370" s="136"/>
      <c r="M370" s="136"/>
      <c r="N370" s="136"/>
      <c r="O370" s="136"/>
      <c r="P370" s="136"/>
      <c r="Q370" s="136"/>
      <c r="R370" s="136"/>
      <c r="S370" s="136"/>
      <c r="T370" s="136"/>
      <c r="U370" s="136"/>
      <c r="V370" s="136"/>
      <c r="W370" s="136"/>
      <c r="X370" s="136"/>
      <c r="Y370" s="136"/>
      <c r="Z370" s="136"/>
      <c r="AA370" s="136"/>
    </row>
    <row r="371" spans="2:27" ht="14" x14ac:dyDescent="0.2">
      <c r="B371" s="136"/>
      <c r="C371" s="160"/>
      <c r="D371" s="161"/>
      <c r="E371" s="161"/>
      <c r="F371" s="161"/>
      <c r="G371" s="161"/>
      <c r="H371" s="161"/>
      <c r="I371" s="161"/>
      <c r="J371" s="161"/>
      <c r="K371" s="161"/>
      <c r="L371" s="136"/>
      <c r="M371" s="136"/>
      <c r="N371" s="136"/>
      <c r="O371" s="136"/>
      <c r="P371" s="136"/>
      <c r="Q371" s="136"/>
      <c r="R371" s="136"/>
      <c r="S371" s="136"/>
      <c r="T371" s="136"/>
      <c r="U371" s="136"/>
      <c r="V371" s="136"/>
      <c r="W371" s="136"/>
      <c r="X371" s="136"/>
      <c r="Y371" s="136"/>
      <c r="Z371" s="136"/>
      <c r="AA371" s="136"/>
    </row>
    <row r="372" spans="2:27" ht="14" x14ac:dyDescent="0.2">
      <c r="B372" s="136"/>
      <c r="C372" s="160"/>
      <c r="D372" s="161"/>
      <c r="E372" s="161"/>
      <c r="F372" s="161"/>
      <c r="G372" s="161"/>
      <c r="H372" s="161"/>
      <c r="I372" s="161"/>
      <c r="J372" s="161"/>
      <c r="K372" s="161"/>
      <c r="L372" s="136"/>
      <c r="M372" s="136"/>
      <c r="N372" s="136"/>
      <c r="O372" s="136"/>
      <c r="P372" s="136"/>
      <c r="Q372" s="136"/>
      <c r="R372" s="136"/>
      <c r="S372" s="136"/>
      <c r="T372" s="136"/>
      <c r="U372" s="136"/>
      <c r="V372" s="136"/>
      <c r="W372" s="136"/>
      <c r="X372" s="136"/>
      <c r="Y372" s="136"/>
      <c r="Z372" s="136"/>
      <c r="AA372" s="136"/>
    </row>
    <row r="373" spans="2:27" ht="14" x14ac:dyDescent="0.2">
      <c r="B373" s="136"/>
      <c r="C373" s="160"/>
      <c r="D373" s="161"/>
      <c r="E373" s="161"/>
      <c r="F373" s="161"/>
      <c r="G373" s="161"/>
      <c r="H373" s="161"/>
      <c r="I373" s="161"/>
      <c r="J373" s="161"/>
      <c r="K373" s="161"/>
      <c r="L373" s="136"/>
      <c r="M373" s="136"/>
      <c r="N373" s="136"/>
      <c r="O373" s="136"/>
      <c r="P373" s="136"/>
      <c r="Q373" s="136"/>
      <c r="R373" s="136"/>
      <c r="S373" s="136"/>
      <c r="T373" s="136"/>
      <c r="U373" s="136"/>
      <c r="V373" s="136"/>
      <c r="W373" s="136"/>
      <c r="X373" s="136"/>
      <c r="Y373" s="136"/>
      <c r="Z373" s="136"/>
      <c r="AA373" s="136"/>
    </row>
    <row r="374" spans="2:27" ht="14" x14ac:dyDescent="0.2">
      <c r="B374" s="136"/>
      <c r="C374" s="160"/>
      <c r="D374" s="161"/>
      <c r="E374" s="161"/>
      <c r="F374" s="161"/>
      <c r="G374" s="161"/>
      <c r="H374" s="161"/>
      <c r="I374" s="161"/>
      <c r="J374" s="161"/>
      <c r="K374" s="161"/>
      <c r="L374" s="136"/>
      <c r="M374" s="136"/>
      <c r="N374" s="136"/>
      <c r="O374" s="136"/>
      <c r="P374" s="136"/>
      <c r="Q374" s="136"/>
      <c r="R374" s="136"/>
      <c r="S374" s="136"/>
      <c r="T374" s="136"/>
      <c r="U374" s="136"/>
      <c r="V374" s="136"/>
      <c r="W374" s="136"/>
      <c r="X374" s="136"/>
      <c r="Y374" s="136"/>
      <c r="Z374" s="136"/>
      <c r="AA374" s="136"/>
    </row>
    <row r="375" spans="2:27" ht="14" x14ac:dyDescent="0.2">
      <c r="B375" s="136"/>
      <c r="C375" s="160"/>
      <c r="D375" s="161"/>
      <c r="E375" s="161"/>
      <c r="F375" s="161"/>
      <c r="G375" s="161"/>
      <c r="H375" s="161"/>
      <c r="I375" s="161"/>
      <c r="J375" s="161"/>
      <c r="K375" s="161"/>
      <c r="L375" s="136"/>
      <c r="M375" s="136"/>
      <c r="N375" s="136"/>
      <c r="O375" s="136"/>
      <c r="P375" s="136"/>
      <c r="Q375" s="136"/>
      <c r="R375" s="136"/>
      <c r="S375" s="136"/>
      <c r="T375" s="136"/>
      <c r="U375" s="136"/>
      <c r="V375" s="136"/>
      <c r="W375" s="136"/>
      <c r="X375" s="136"/>
      <c r="Y375" s="136"/>
      <c r="Z375" s="136"/>
      <c r="AA375" s="136"/>
    </row>
    <row r="376" spans="2:27" ht="14" x14ac:dyDescent="0.2">
      <c r="B376" s="136"/>
      <c r="C376" s="160"/>
      <c r="D376" s="161"/>
      <c r="E376" s="161"/>
      <c r="F376" s="161"/>
      <c r="G376" s="161"/>
      <c r="H376" s="161"/>
      <c r="I376" s="161"/>
      <c r="J376" s="161"/>
      <c r="K376" s="161"/>
      <c r="L376" s="136"/>
      <c r="M376" s="136"/>
      <c r="N376" s="136"/>
      <c r="O376" s="136"/>
      <c r="P376" s="136"/>
      <c r="Q376" s="136"/>
      <c r="R376" s="136"/>
      <c r="S376" s="136"/>
      <c r="T376" s="136"/>
      <c r="U376" s="136"/>
      <c r="V376" s="136"/>
      <c r="W376" s="136"/>
      <c r="X376" s="136"/>
      <c r="Y376" s="136"/>
      <c r="Z376" s="136"/>
      <c r="AA376" s="136"/>
    </row>
    <row r="377" spans="2:27" ht="14" x14ac:dyDescent="0.2">
      <c r="B377" s="136"/>
      <c r="C377" s="160"/>
      <c r="D377" s="161"/>
      <c r="E377" s="161"/>
      <c r="F377" s="161"/>
      <c r="G377" s="161"/>
      <c r="H377" s="161"/>
      <c r="I377" s="161"/>
      <c r="J377" s="161"/>
      <c r="K377" s="161"/>
      <c r="L377" s="136"/>
      <c r="M377" s="136"/>
      <c r="N377" s="136"/>
      <c r="O377" s="136"/>
      <c r="P377" s="136"/>
      <c r="Q377" s="136"/>
      <c r="R377" s="136"/>
      <c r="S377" s="136"/>
      <c r="T377" s="136"/>
      <c r="U377" s="136"/>
      <c r="V377" s="136"/>
      <c r="W377" s="136"/>
      <c r="X377" s="136"/>
      <c r="Y377" s="136"/>
      <c r="Z377" s="136"/>
      <c r="AA377" s="136"/>
    </row>
    <row r="378" spans="2:27" ht="14" x14ac:dyDescent="0.2">
      <c r="B378" s="136"/>
      <c r="C378" s="160"/>
      <c r="D378" s="161"/>
      <c r="E378" s="161"/>
      <c r="F378" s="161"/>
      <c r="G378" s="161"/>
      <c r="H378" s="161"/>
      <c r="I378" s="161"/>
      <c r="J378" s="161"/>
      <c r="K378" s="161"/>
      <c r="L378" s="136"/>
      <c r="M378" s="136"/>
      <c r="N378" s="136"/>
      <c r="O378" s="136"/>
      <c r="P378" s="136"/>
      <c r="Q378" s="136"/>
      <c r="R378" s="136"/>
      <c r="S378" s="136"/>
      <c r="T378" s="136"/>
      <c r="U378" s="136"/>
      <c r="V378" s="136"/>
      <c r="W378" s="136"/>
      <c r="X378" s="136"/>
      <c r="Y378" s="136"/>
      <c r="Z378" s="136"/>
      <c r="AA378" s="136"/>
    </row>
    <row r="379" spans="2:27" ht="14" x14ac:dyDescent="0.2">
      <c r="B379" s="136"/>
      <c r="C379" s="160"/>
      <c r="D379" s="161"/>
      <c r="E379" s="161"/>
      <c r="F379" s="161"/>
      <c r="G379" s="161"/>
      <c r="H379" s="161"/>
      <c r="I379" s="161"/>
      <c r="J379" s="161"/>
      <c r="K379" s="161"/>
      <c r="L379" s="136"/>
      <c r="M379" s="136"/>
      <c r="N379" s="136"/>
      <c r="O379" s="136"/>
      <c r="P379" s="136"/>
      <c r="Q379" s="136"/>
      <c r="R379" s="136"/>
      <c r="S379" s="136"/>
      <c r="T379" s="136"/>
      <c r="U379" s="136"/>
      <c r="V379" s="136"/>
      <c r="W379" s="136"/>
      <c r="X379" s="136"/>
      <c r="Y379" s="136"/>
      <c r="Z379" s="136"/>
      <c r="AA379" s="136"/>
    </row>
    <row r="380" spans="2:27" ht="14" x14ac:dyDescent="0.2">
      <c r="B380" s="136"/>
      <c r="C380" s="160"/>
      <c r="D380" s="161"/>
      <c r="E380" s="161"/>
      <c r="F380" s="161"/>
      <c r="G380" s="161"/>
      <c r="H380" s="161"/>
      <c r="I380" s="161"/>
      <c r="J380" s="161"/>
      <c r="K380" s="161"/>
      <c r="L380" s="136"/>
      <c r="M380" s="136"/>
      <c r="N380" s="136"/>
      <c r="O380" s="136"/>
      <c r="P380" s="136"/>
      <c r="Q380" s="136"/>
      <c r="R380" s="136"/>
      <c r="S380" s="136"/>
      <c r="T380" s="136"/>
      <c r="U380" s="136"/>
      <c r="V380" s="136"/>
      <c r="W380" s="136"/>
      <c r="X380" s="136"/>
      <c r="Y380" s="136"/>
      <c r="Z380" s="136"/>
      <c r="AA380" s="136"/>
    </row>
    <row r="381" spans="2:27" ht="14" x14ac:dyDescent="0.2">
      <c r="B381" s="136"/>
      <c r="C381" s="160"/>
      <c r="D381" s="161"/>
      <c r="E381" s="161"/>
      <c r="F381" s="161"/>
      <c r="G381" s="161"/>
      <c r="H381" s="161"/>
      <c r="I381" s="161"/>
      <c r="J381" s="161"/>
      <c r="K381" s="161"/>
      <c r="L381" s="136"/>
      <c r="M381" s="136"/>
      <c r="N381" s="136"/>
      <c r="O381" s="136"/>
      <c r="P381" s="136"/>
      <c r="Q381" s="136"/>
      <c r="R381" s="136"/>
      <c r="S381" s="136"/>
      <c r="T381" s="136"/>
      <c r="U381" s="136"/>
      <c r="V381" s="136"/>
      <c r="W381" s="136"/>
      <c r="X381" s="136"/>
      <c r="Y381" s="136"/>
      <c r="Z381" s="136"/>
      <c r="AA381" s="136"/>
    </row>
    <row r="382" spans="2:27" ht="14" x14ac:dyDescent="0.2">
      <c r="B382" s="136"/>
      <c r="C382" s="160"/>
      <c r="D382" s="161"/>
      <c r="E382" s="161"/>
      <c r="F382" s="161"/>
      <c r="G382" s="161"/>
      <c r="H382" s="161"/>
      <c r="I382" s="161"/>
      <c r="J382" s="161"/>
      <c r="K382" s="161"/>
      <c r="L382" s="136"/>
      <c r="M382" s="136"/>
      <c r="N382" s="136"/>
      <c r="O382" s="136"/>
      <c r="P382" s="136"/>
      <c r="Q382" s="136"/>
      <c r="R382" s="136"/>
      <c r="S382" s="136"/>
      <c r="T382" s="136"/>
      <c r="U382" s="136"/>
      <c r="V382" s="136"/>
      <c r="W382" s="136"/>
      <c r="X382" s="136"/>
      <c r="Y382" s="136"/>
      <c r="Z382" s="136"/>
      <c r="AA382" s="136"/>
    </row>
    <row r="383" spans="2:27" ht="14" x14ac:dyDescent="0.2">
      <c r="B383" s="136"/>
      <c r="C383" s="160"/>
      <c r="D383" s="161"/>
      <c r="E383" s="161"/>
      <c r="F383" s="161"/>
      <c r="G383" s="161"/>
      <c r="H383" s="161"/>
      <c r="I383" s="161"/>
      <c r="J383" s="161"/>
      <c r="K383" s="161"/>
      <c r="L383" s="136"/>
      <c r="M383" s="136"/>
      <c r="N383" s="136"/>
      <c r="O383" s="136"/>
      <c r="P383" s="136"/>
      <c r="Q383" s="136"/>
      <c r="R383" s="136"/>
      <c r="S383" s="136"/>
      <c r="T383" s="136"/>
      <c r="U383" s="136"/>
      <c r="V383" s="136"/>
      <c r="W383" s="136"/>
      <c r="X383" s="136"/>
      <c r="Y383" s="136"/>
      <c r="Z383" s="136"/>
      <c r="AA383" s="136"/>
    </row>
    <row r="384" spans="2:27" ht="14" x14ac:dyDescent="0.2">
      <c r="B384" s="136"/>
      <c r="C384" s="160"/>
      <c r="D384" s="161"/>
      <c r="E384" s="161"/>
      <c r="F384" s="161"/>
      <c r="G384" s="161"/>
      <c r="H384" s="161"/>
      <c r="I384" s="161"/>
      <c r="J384" s="161"/>
      <c r="K384" s="161"/>
      <c r="L384" s="136"/>
      <c r="M384" s="136"/>
      <c r="N384" s="136"/>
      <c r="O384" s="136"/>
      <c r="P384" s="136"/>
      <c r="Q384" s="136"/>
      <c r="R384" s="136"/>
      <c r="S384" s="136"/>
      <c r="T384" s="136"/>
      <c r="U384" s="136"/>
      <c r="V384" s="136"/>
      <c r="W384" s="136"/>
      <c r="X384" s="136"/>
      <c r="Y384" s="136"/>
      <c r="Z384" s="136"/>
      <c r="AA384" s="136"/>
    </row>
    <row r="385" spans="2:27" ht="14" x14ac:dyDescent="0.2">
      <c r="B385" s="136"/>
      <c r="C385" s="160"/>
      <c r="D385" s="161"/>
      <c r="E385" s="161"/>
      <c r="F385" s="161"/>
      <c r="G385" s="161"/>
      <c r="H385" s="161"/>
      <c r="I385" s="161"/>
      <c r="J385" s="161"/>
      <c r="K385" s="161"/>
      <c r="L385" s="136"/>
      <c r="M385" s="136"/>
      <c r="N385" s="136"/>
      <c r="O385" s="136"/>
      <c r="P385" s="136"/>
      <c r="Q385" s="136"/>
      <c r="R385" s="136"/>
      <c r="S385" s="136"/>
      <c r="T385" s="136"/>
      <c r="U385" s="136"/>
      <c r="V385" s="136"/>
      <c r="W385" s="136"/>
      <c r="X385" s="136"/>
      <c r="Y385" s="136"/>
      <c r="Z385" s="136"/>
      <c r="AA385" s="136"/>
    </row>
    <row r="386" spans="2:27" ht="14" x14ac:dyDescent="0.2">
      <c r="B386" s="136"/>
      <c r="C386" s="160"/>
      <c r="D386" s="161"/>
      <c r="E386" s="161"/>
      <c r="F386" s="161"/>
      <c r="G386" s="161"/>
      <c r="H386" s="161"/>
      <c r="I386" s="161"/>
      <c r="J386" s="161"/>
      <c r="K386" s="161"/>
      <c r="L386" s="136"/>
      <c r="M386" s="136"/>
      <c r="N386" s="136"/>
      <c r="O386" s="136"/>
      <c r="P386" s="136"/>
      <c r="Q386" s="136"/>
      <c r="R386" s="136"/>
      <c r="S386" s="136"/>
      <c r="T386" s="136"/>
      <c r="U386" s="136"/>
      <c r="V386" s="136"/>
      <c r="W386" s="136"/>
      <c r="X386" s="136"/>
      <c r="Y386" s="136"/>
      <c r="Z386" s="136"/>
      <c r="AA386" s="136"/>
    </row>
    <row r="387" spans="2:27" ht="14" x14ac:dyDescent="0.2">
      <c r="B387" s="136"/>
      <c r="C387" s="160"/>
      <c r="D387" s="161"/>
      <c r="E387" s="161"/>
      <c r="F387" s="161"/>
      <c r="G387" s="161"/>
      <c r="H387" s="161"/>
      <c r="I387" s="161"/>
      <c r="J387" s="161"/>
      <c r="K387" s="161"/>
      <c r="L387" s="136"/>
      <c r="M387" s="136"/>
      <c r="N387" s="136"/>
      <c r="O387" s="136"/>
      <c r="P387" s="136"/>
      <c r="Q387" s="136"/>
      <c r="R387" s="136"/>
      <c r="S387" s="136"/>
      <c r="T387" s="136"/>
      <c r="U387" s="136"/>
      <c r="V387" s="136"/>
      <c r="W387" s="136"/>
      <c r="X387" s="136"/>
      <c r="Y387" s="136"/>
      <c r="Z387" s="136"/>
      <c r="AA387" s="136"/>
    </row>
    <row r="388" spans="2:27" ht="14" x14ac:dyDescent="0.2">
      <c r="B388" s="136"/>
      <c r="C388" s="160"/>
      <c r="D388" s="161"/>
      <c r="E388" s="161"/>
      <c r="F388" s="161"/>
      <c r="G388" s="161"/>
      <c r="H388" s="161"/>
      <c r="I388" s="161"/>
      <c r="J388" s="161"/>
      <c r="K388" s="161"/>
      <c r="L388" s="136"/>
      <c r="M388" s="136"/>
      <c r="N388" s="136"/>
      <c r="O388" s="136"/>
      <c r="P388" s="136"/>
      <c r="Q388" s="136"/>
      <c r="R388" s="136"/>
      <c r="S388" s="136"/>
      <c r="T388" s="136"/>
      <c r="U388" s="136"/>
      <c r="V388" s="136"/>
      <c r="W388" s="136"/>
      <c r="X388" s="136"/>
      <c r="Y388" s="136"/>
      <c r="Z388" s="136"/>
      <c r="AA388" s="136"/>
    </row>
    <row r="389" spans="2:27" ht="14" x14ac:dyDescent="0.2">
      <c r="B389" s="136"/>
      <c r="C389" s="160"/>
      <c r="D389" s="161"/>
      <c r="E389" s="161"/>
      <c r="F389" s="161"/>
      <c r="G389" s="161"/>
      <c r="H389" s="161"/>
      <c r="I389" s="161"/>
      <c r="J389" s="161"/>
      <c r="K389" s="161"/>
      <c r="L389" s="136"/>
      <c r="M389" s="136"/>
      <c r="N389" s="136"/>
      <c r="O389" s="136"/>
      <c r="P389" s="136"/>
      <c r="Q389" s="136"/>
      <c r="R389" s="136"/>
      <c r="S389" s="136"/>
      <c r="T389" s="136"/>
      <c r="U389" s="136"/>
      <c r="V389" s="136"/>
      <c r="W389" s="136"/>
      <c r="X389" s="136"/>
      <c r="Y389" s="136"/>
      <c r="Z389" s="136"/>
      <c r="AA389" s="136"/>
    </row>
    <row r="390" spans="2:27" ht="14" x14ac:dyDescent="0.2">
      <c r="B390" s="136"/>
      <c r="C390" s="160"/>
      <c r="D390" s="161"/>
      <c r="E390" s="161"/>
      <c r="F390" s="161"/>
      <c r="G390" s="161"/>
      <c r="H390" s="161"/>
      <c r="I390" s="161"/>
      <c r="J390" s="161"/>
      <c r="K390" s="161"/>
      <c r="L390" s="136"/>
      <c r="M390" s="136"/>
      <c r="N390" s="136"/>
      <c r="O390" s="136"/>
      <c r="P390" s="136"/>
      <c r="Q390" s="136"/>
      <c r="R390" s="136"/>
      <c r="S390" s="136"/>
      <c r="T390" s="136"/>
      <c r="U390" s="136"/>
      <c r="V390" s="136"/>
      <c r="W390" s="136"/>
      <c r="X390" s="136"/>
      <c r="Y390" s="136"/>
      <c r="Z390" s="136"/>
      <c r="AA390" s="136"/>
    </row>
    <row r="391" spans="2:27" ht="14" x14ac:dyDescent="0.2">
      <c r="B391" s="136"/>
      <c r="C391" s="160"/>
      <c r="D391" s="161"/>
      <c r="E391" s="161"/>
      <c r="F391" s="161"/>
      <c r="G391" s="161"/>
      <c r="H391" s="161"/>
      <c r="I391" s="161"/>
      <c r="J391" s="161"/>
      <c r="K391" s="161"/>
      <c r="L391" s="136"/>
      <c r="M391" s="136"/>
      <c r="N391" s="136"/>
      <c r="O391" s="136"/>
      <c r="P391" s="136"/>
      <c r="Q391" s="136"/>
      <c r="R391" s="136"/>
      <c r="S391" s="136"/>
      <c r="T391" s="136"/>
      <c r="U391" s="136"/>
      <c r="V391" s="136"/>
      <c r="W391" s="136"/>
      <c r="X391" s="136"/>
      <c r="Y391" s="136"/>
      <c r="Z391" s="136"/>
      <c r="AA391" s="136"/>
    </row>
    <row r="392" spans="2:27" ht="14" x14ac:dyDescent="0.2">
      <c r="B392" s="136"/>
      <c r="C392" s="160"/>
      <c r="D392" s="161"/>
      <c r="E392" s="161"/>
      <c r="F392" s="161"/>
      <c r="G392" s="161"/>
      <c r="H392" s="161"/>
      <c r="I392" s="161"/>
      <c r="J392" s="161"/>
      <c r="K392" s="161"/>
      <c r="L392" s="136"/>
      <c r="M392" s="136"/>
      <c r="N392" s="136"/>
      <c r="O392" s="136"/>
      <c r="P392" s="136"/>
      <c r="Q392" s="136"/>
      <c r="R392" s="136"/>
      <c r="S392" s="136"/>
      <c r="T392" s="136"/>
      <c r="U392" s="136"/>
      <c r="V392" s="136"/>
      <c r="W392" s="136"/>
      <c r="X392" s="136"/>
      <c r="Y392" s="136"/>
      <c r="Z392" s="136"/>
      <c r="AA392" s="136"/>
    </row>
    <row r="393" spans="2:27" ht="14" x14ac:dyDescent="0.2">
      <c r="B393" s="136"/>
      <c r="C393" s="160"/>
      <c r="D393" s="161"/>
      <c r="E393" s="161"/>
      <c r="F393" s="161"/>
      <c r="G393" s="161"/>
      <c r="H393" s="161"/>
      <c r="I393" s="161"/>
      <c r="J393" s="161"/>
      <c r="K393" s="161"/>
      <c r="L393" s="136"/>
      <c r="M393" s="136"/>
      <c r="N393" s="136"/>
      <c r="O393" s="136"/>
      <c r="P393" s="136"/>
      <c r="Q393" s="136"/>
      <c r="R393" s="136"/>
      <c r="S393" s="136"/>
      <c r="T393" s="136"/>
      <c r="U393" s="136"/>
      <c r="V393" s="136"/>
      <c r="W393" s="136"/>
      <c r="X393" s="136"/>
      <c r="Y393" s="136"/>
      <c r="Z393" s="136"/>
      <c r="AA393" s="136"/>
    </row>
    <row r="394" spans="2:27" ht="14" x14ac:dyDescent="0.2">
      <c r="B394" s="136"/>
      <c r="C394" s="160"/>
      <c r="D394" s="161"/>
      <c r="E394" s="161"/>
      <c r="F394" s="161"/>
      <c r="G394" s="161"/>
      <c r="H394" s="161"/>
      <c r="I394" s="161"/>
      <c r="J394" s="161"/>
      <c r="K394" s="161"/>
      <c r="L394" s="136"/>
      <c r="M394" s="136"/>
      <c r="N394" s="136"/>
      <c r="O394" s="136"/>
      <c r="P394" s="136"/>
      <c r="Q394" s="136"/>
      <c r="R394" s="136"/>
      <c r="S394" s="136"/>
      <c r="T394" s="136"/>
      <c r="U394" s="136"/>
      <c r="V394" s="136"/>
      <c r="W394" s="136"/>
      <c r="X394" s="136"/>
      <c r="Y394" s="136"/>
      <c r="Z394" s="136"/>
      <c r="AA394" s="136"/>
    </row>
    <row r="395" spans="2:27" ht="14" x14ac:dyDescent="0.2">
      <c r="B395" s="136"/>
      <c r="C395" s="160"/>
      <c r="D395" s="161"/>
      <c r="E395" s="161"/>
      <c r="F395" s="161"/>
      <c r="G395" s="161"/>
      <c r="H395" s="161"/>
      <c r="I395" s="161"/>
      <c r="J395" s="161"/>
      <c r="K395" s="161"/>
      <c r="L395" s="136"/>
      <c r="M395" s="136"/>
      <c r="N395" s="136"/>
      <c r="O395" s="136"/>
      <c r="P395" s="136"/>
      <c r="Q395" s="136"/>
      <c r="R395" s="136"/>
      <c r="S395" s="136"/>
      <c r="T395" s="136"/>
      <c r="U395" s="136"/>
      <c r="V395" s="136"/>
      <c r="W395" s="136"/>
      <c r="X395" s="136"/>
      <c r="Y395" s="136"/>
      <c r="Z395" s="136"/>
      <c r="AA395" s="136"/>
    </row>
    <row r="396" spans="2:27" ht="14" x14ac:dyDescent="0.2">
      <c r="B396" s="136"/>
      <c r="C396" s="160"/>
      <c r="D396" s="161"/>
      <c r="E396" s="161"/>
      <c r="F396" s="161"/>
      <c r="G396" s="161"/>
      <c r="H396" s="161"/>
      <c r="I396" s="161"/>
      <c r="J396" s="161"/>
      <c r="K396" s="161"/>
      <c r="L396" s="136"/>
      <c r="M396" s="136"/>
      <c r="N396" s="136"/>
      <c r="O396" s="136"/>
      <c r="P396" s="136"/>
      <c r="Q396" s="136"/>
      <c r="R396" s="136"/>
      <c r="S396" s="136"/>
      <c r="T396" s="136"/>
      <c r="U396" s="136"/>
      <c r="V396" s="136"/>
      <c r="W396" s="136"/>
      <c r="X396" s="136"/>
      <c r="Y396" s="136"/>
      <c r="Z396" s="136"/>
      <c r="AA396" s="136"/>
    </row>
    <row r="397" spans="2:27" ht="14" x14ac:dyDescent="0.2">
      <c r="B397" s="136"/>
      <c r="C397" s="160"/>
      <c r="D397" s="161"/>
      <c r="E397" s="161"/>
      <c r="F397" s="161"/>
      <c r="G397" s="161"/>
      <c r="H397" s="161"/>
      <c r="I397" s="161"/>
      <c r="J397" s="161"/>
      <c r="K397" s="161"/>
      <c r="L397" s="136"/>
      <c r="M397" s="136"/>
      <c r="N397" s="136"/>
      <c r="O397" s="136"/>
      <c r="P397" s="136"/>
      <c r="Q397" s="136"/>
      <c r="R397" s="136"/>
      <c r="S397" s="136"/>
      <c r="T397" s="136"/>
      <c r="U397" s="136"/>
      <c r="V397" s="136"/>
      <c r="W397" s="136"/>
      <c r="X397" s="136"/>
      <c r="Y397" s="136"/>
      <c r="Z397" s="136"/>
      <c r="AA397" s="136"/>
    </row>
    <row r="398" spans="2:27" ht="14" x14ac:dyDescent="0.2">
      <c r="B398" s="136"/>
      <c r="C398" s="160"/>
      <c r="D398" s="161"/>
      <c r="E398" s="161"/>
      <c r="F398" s="161"/>
      <c r="G398" s="161"/>
      <c r="H398" s="161"/>
      <c r="I398" s="161"/>
      <c r="J398" s="161"/>
      <c r="K398" s="161"/>
      <c r="L398" s="136"/>
      <c r="M398" s="136"/>
      <c r="N398" s="136"/>
      <c r="O398" s="136"/>
      <c r="P398" s="136"/>
      <c r="Q398" s="136"/>
      <c r="R398" s="136"/>
      <c r="S398" s="136"/>
      <c r="T398" s="136"/>
      <c r="U398" s="136"/>
      <c r="V398" s="136"/>
      <c r="W398" s="136"/>
      <c r="X398" s="136"/>
      <c r="Y398" s="136"/>
      <c r="Z398" s="136"/>
      <c r="AA398" s="136"/>
    </row>
    <row r="399" spans="2:27" ht="14" x14ac:dyDescent="0.2">
      <c r="B399" s="136"/>
      <c r="C399" s="160"/>
      <c r="D399" s="161"/>
      <c r="E399" s="161"/>
      <c r="F399" s="161"/>
      <c r="G399" s="161"/>
      <c r="H399" s="161"/>
      <c r="I399" s="161"/>
      <c r="J399" s="161"/>
      <c r="K399" s="161"/>
      <c r="L399" s="136"/>
      <c r="M399" s="136"/>
      <c r="N399" s="136"/>
      <c r="O399" s="136"/>
      <c r="P399" s="136"/>
      <c r="Q399" s="136"/>
      <c r="R399" s="136"/>
      <c r="S399" s="136"/>
      <c r="T399" s="136"/>
      <c r="U399" s="136"/>
      <c r="V399" s="136"/>
      <c r="W399" s="136"/>
      <c r="X399" s="136"/>
      <c r="Y399" s="136"/>
      <c r="Z399" s="136"/>
      <c r="AA399" s="136"/>
    </row>
    <row r="400" spans="2:27" ht="14" x14ac:dyDescent="0.2">
      <c r="B400" s="136"/>
      <c r="C400" s="160"/>
      <c r="D400" s="161"/>
      <c r="E400" s="161"/>
      <c r="F400" s="161"/>
      <c r="G400" s="161"/>
      <c r="H400" s="161"/>
      <c r="I400" s="161"/>
      <c r="J400" s="161"/>
      <c r="K400" s="161"/>
      <c r="L400" s="136"/>
      <c r="M400" s="136"/>
      <c r="N400" s="136"/>
      <c r="O400" s="136"/>
      <c r="P400" s="136"/>
      <c r="Q400" s="136"/>
      <c r="R400" s="136"/>
      <c r="S400" s="136"/>
      <c r="T400" s="136"/>
      <c r="U400" s="136"/>
      <c r="V400" s="136"/>
      <c r="W400" s="136"/>
      <c r="X400" s="136"/>
      <c r="Y400" s="136"/>
      <c r="Z400" s="136"/>
      <c r="AA400" s="136"/>
    </row>
    <row r="401" spans="2:27" ht="14" x14ac:dyDescent="0.2">
      <c r="B401" s="136"/>
      <c r="C401" s="160"/>
      <c r="D401" s="161"/>
      <c r="E401" s="161"/>
      <c r="F401" s="161"/>
      <c r="G401" s="161"/>
      <c r="H401" s="161"/>
      <c r="I401" s="161"/>
      <c r="J401" s="161"/>
      <c r="K401" s="161"/>
      <c r="L401" s="136"/>
      <c r="M401" s="136"/>
      <c r="N401" s="136"/>
      <c r="O401" s="136"/>
      <c r="P401" s="136"/>
      <c r="Q401" s="136"/>
      <c r="R401" s="136"/>
      <c r="S401" s="136"/>
      <c r="T401" s="136"/>
      <c r="U401" s="136"/>
      <c r="V401" s="136"/>
      <c r="W401" s="136"/>
      <c r="X401" s="136"/>
      <c r="Y401" s="136"/>
      <c r="Z401" s="136"/>
      <c r="AA401" s="136"/>
    </row>
    <row r="402" spans="2:27" ht="14" x14ac:dyDescent="0.2">
      <c r="B402" s="136"/>
      <c r="C402" s="160"/>
      <c r="D402" s="161"/>
      <c r="E402" s="161"/>
      <c r="F402" s="161"/>
      <c r="G402" s="161"/>
      <c r="H402" s="161"/>
      <c r="I402" s="161"/>
      <c r="J402" s="161"/>
      <c r="K402" s="161"/>
      <c r="L402" s="136"/>
      <c r="M402" s="136"/>
      <c r="N402" s="136"/>
      <c r="O402" s="136"/>
      <c r="P402" s="136"/>
      <c r="Q402" s="136"/>
      <c r="R402" s="136"/>
      <c r="S402" s="136"/>
      <c r="T402" s="136"/>
      <c r="U402" s="136"/>
      <c r="V402" s="136"/>
      <c r="W402" s="136"/>
      <c r="X402" s="136"/>
      <c r="Y402" s="136"/>
      <c r="Z402" s="136"/>
      <c r="AA402" s="136"/>
    </row>
    <row r="403" spans="2:27" ht="14" x14ac:dyDescent="0.2">
      <c r="B403" s="136"/>
      <c r="C403" s="160"/>
      <c r="D403" s="161"/>
      <c r="E403" s="161"/>
      <c r="F403" s="161"/>
      <c r="G403" s="161"/>
      <c r="H403" s="161"/>
      <c r="I403" s="161"/>
      <c r="J403" s="161"/>
      <c r="K403" s="161"/>
      <c r="L403" s="136"/>
      <c r="M403" s="136"/>
      <c r="N403" s="136"/>
      <c r="O403" s="136"/>
      <c r="P403" s="136"/>
      <c r="Q403" s="136"/>
      <c r="R403" s="136"/>
      <c r="S403" s="136"/>
      <c r="T403" s="136"/>
      <c r="U403" s="136"/>
      <c r="V403" s="136"/>
      <c r="W403" s="136"/>
      <c r="X403" s="136"/>
      <c r="Y403" s="136"/>
      <c r="Z403" s="136"/>
      <c r="AA403" s="136"/>
    </row>
    <row r="404" spans="2:27" ht="14" x14ac:dyDescent="0.2">
      <c r="B404" s="136"/>
      <c r="C404" s="160"/>
      <c r="D404" s="161"/>
      <c r="E404" s="161"/>
      <c r="F404" s="161"/>
      <c r="G404" s="161"/>
      <c r="H404" s="161"/>
      <c r="I404" s="161"/>
      <c r="J404" s="161"/>
      <c r="K404" s="161"/>
      <c r="L404" s="136"/>
      <c r="M404" s="136"/>
      <c r="N404" s="136"/>
      <c r="O404" s="136"/>
      <c r="P404" s="136"/>
      <c r="Q404" s="136"/>
      <c r="R404" s="136"/>
      <c r="S404" s="136"/>
      <c r="T404" s="136"/>
      <c r="U404" s="136"/>
      <c r="V404" s="136"/>
      <c r="W404" s="136"/>
      <c r="X404" s="136"/>
      <c r="Y404" s="136"/>
      <c r="Z404" s="136"/>
      <c r="AA404" s="136"/>
    </row>
    <row r="405" spans="2:27" ht="14" x14ac:dyDescent="0.2">
      <c r="B405" s="136"/>
      <c r="C405" s="160"/>
      <c r="D405" s="161"/>
      <c r="E405" s="161"/>
      <c r="F405" s="161"/>
      <c r="G405" s="161"/>
      <c r="H405" s="161"/>
      <c r="I405" s="161"/>
      <c r="J405" s="161"/>
      <c r="K405" s="161"/>
      <c r="L405" s="136"/>
      <c r="M405" s="136"/>
      <c r="N405" s="136"/>
      <c r="O405" s="136"/>
      <c r="P405" s="136"/>
      <c r="Q405" s="136"/>
      <c r="R405" s="136"/>
      <c r="S405" s="136"/>
      <c r="T405" s="136"/>
      <c r="U405" s="136"/>
      <c r="V405" s="136"/>
      <c r="W405" s="136"/>
      <c r="X405" s="136"/>
      <c r="Y405" s="136"/>
      <c r="Z405" s="136"/>
      <c r="AA405" s="136"/>
    </row>
    <row r="406" spans="2:27" ht="14" x14ac:dyDescent="0.2">
      <c r="B406" s="136"/>
      <c r="C406" s="160"/>
      <c r="D406" s="161"/>
      <c r="E406" s="161"/>
      <c r="F406" s="161"/>
      <c r="G406" s="161"/>
      <c r="H406" s="161"/>
      <c r="I406" s="161"/>
      <c r="J406" s="161"/>
      <c r="K406" s="161"/>
      <c r="L406" s="136"/>
      <c r="M406" s="136"/>
      <c r="N406" s="136"/>
      <c r="O406" s="136"/>
      <c r="P406" s="136"/>
      <c r="Q406" s="136"/>
      <c r="R406" s="136"/>
      <c r="S406" s="136"/>
      <c r="T406" s="136"/>
      <c r="U406" s="136"/>
      <c r="V406" s="136"/>
      <c r="W406" s="136"/>
      <c r="X406" s="136"/>
      <c r="Y406" s="136"/>
      <c r="Z406" s="136"/>
      <c r="AA406" s="136"/>
    </row>
    <row r="407" spans="2:27" ht="14" x14ac:dyDescent="0.2">
      <c r="B407" s="136"/>
      <c r="C407" s="160"/>
      <c r="D407" s="161"/>
      <c r="E407" s="161"/>
      <c r="F407" s="161"/>
      <c r="G407" s="161"/>
      <c r="H407" s="161"/>
      <c r="I407" s="161"/>
      <c r="J407" s="161"/>
      <c r="K407" s="161"/>
      <c r="L407" s="136"/>
      <c r="M407" s="136"/>
      <c r="N407" s="136"/>
      <c r="O407" s="136"/>
      <c r="P407" s="136"/>
      <c r="Q407" s="136"/>
      <c r="R407" s="136"/>
      <c r="S407" s="136"/>
      <c r="T407" s="136"/>
      <c r="U407" s="136"/>
      <c r="V407" s="136"/>
      <c r="W407" s="136"/>
      <c r="X407" s="136"/>
      <c r="Y407" s="136"/>
      <c r="Z407" s="136"/>
      <c r="AA407" s="136"/>
    </row>
    <row r="408" spans="2:27" ht="14" x14ac:dyDescent="0.2">
      <c r="B408" s="136"/>
      <c r="C408" s="160"/>
      <c r="D408" s="161"/>
      <c r="E408" s="161"/>
      <c r="F408" s="161"/>
      <c r="G408" s="161"/>
      <c r="H408" s="161"/>
      <c r="I408" s="161"/>
      <c r="J408" s="161"/>
      <c r="K408" s="161"/>
      <c r="L408" s="136"/>
      <c r="M408" s="136"/>
      <c r="N408" s="136"/>
      <c r="O408" s="136"/>
      <c r="P408" s="136"/>
      <c r="Q408" s="136"/>
      <c r="R408" s="136"/>
      <c r="S408" s="136"/>
      <c r="T408" s="136"/>
      <c r="U408" s="136"/>
      <c r="V408" s="136"/>
      <c r="W408" s="136"/>
      <c r="X408" s="136"/>
      <c r="Y408" s="136"/>
      <c r="Z408" s="136"/>
      <c r="AA408" s="136"/>
    </row>
    <row r="409" spans="2:27" ht="14" x14ac:dyDescent="0.2">
      <c r="B409" s="136"/>
      <c r="C409" s="160"/>
      <c r="D409" s="161"/>
      <c r="E409" s="161"/>
      <c r="F409" s="161"/>
      <c r="G409" s="161"/>
      <c r="H409" s="161"/>
      <c r="I409" s="161"/>
      <c r="J409" s="161"/>
      <c r="K409" s="161"/>
      <c r="L409" s="136"/>
      <c r="M409" s="136"/>
      <c r="N409" s="136"/>
      <c r="O409" s="136"/>
      <c r="P409" s="136"/>
      <c r="Q409" s="136"/>
      <c r="R409" s="136"/>
      <c r="S409" s="136"/>
      <c r="T409" s="136"/>
      <c r="U409" s="136"/>
      <c r="V409" s="136"/>
      <c r="W409" s="136"/>
      <c r="X409" s="136"/>
      <c r="Y409" s="136"/>
      <c r="Z409" s="136"/>
      <c r="AA409" s="136"/>
    </row>
    <row r="410" spans="2:27" ht="14" x14ac:dyDescent="0.2">
      <c r="B410" s="136"/>
      <c r="C410" s="160"/>
      <c r="D410" s="161"/>
      <c r="E410" s="161"/>
      <c r="F410" s="161"/>
      <c r="G410" s="161"/>
      <c r="H410" s="161"/>
      <c r="I410" s="161"/>
      <c r="J410" s="161"/>
      <c r="K410" s="161"/>
      <c r="L410" s="136"/>
      <c r="M410" s="136"/>
      <c r="N410" s="136"/>
      <c r="O410" s="136"/>
      <c r="P410" s="136"/>
      <c r="Q410" s="136"/>
      <c r="R410" s="136"/>
      <c r="S410" s="136"/>
      <c r="T410" s="136"/>
      <c r="U410" s="136"/>
      <c r="V410" s="136"/>
      <c r="W410" s="136"/>
      <c r="X410" s="136"/>
      <c r="Y410" s="136"/>
      <c r="Z410" s="136"/>
      <c r="AA410" s="136"/>
    </row>
    <row r="411" spans="2:27" ht="14" x14ac:dyDescent="0.2">
      <c r="B411" s="136"/>
      <c r="C411" s="160"/>
      <c r="D411" s="161"/>
      <c r="E411" s="161"/>
      <c r="F411" s="161"/>
      <c r="G411" s="161"/>
      <c r="H411" s="161"/>
      <c r="I411" s="161"/>
      <c r="J411" s="161"/>
      <c r="K411" s="161"/>
      <c r="L411" s="136"/>
      <c r="M411" s="136"/>
      <c r="N411" s="136"/>
      <c r="O411" s="136"/>
      <c r="P411" s="136"/>
      <c r="Q411" s="136"/>
      <c r="R411" s="136"/>
      <c r="S411" s="136"/>
      <c r="T411" s="136"/>
      <c r="U411" s="136"/>
      <c r="V411" s="136"/>
      <c r="W411" s="136"/>
      <c r="X411" s="136"/>
      <c r="Y411" s="136"/>
      <c r="Z411" s="136"/>
      <c r="AA411" s="136"/>
    </row>
    <row r="412" spans="2:27" ht="14" x14ac:dyDescent="0.2">
      <c r="B412" s="136"/>
      <c r="C412" s="160"/>
      <c r="D412" s="161"/>
      <c r="E412" s="161"/>
      <c r="F412" s="161"/>
      <c r="G412" s="161"/>
      <c r="H412" s="161"/>
      <c r="I412" s="161"/>
      <c r="J412" s="161"/>
      <c r="K412" s="161"/>
      <c r="L412" s="136"/>
      <c r="M412" s="136"/>
      <c r="N412" s="136"/>
      <c r="O412" s="136"/>
      <c r="P412" s="136"/>
      <c r="Q412" s="136"/>
      <c r="R412" s="136"/>
      <c r="S412" s="136"/>
      <c r="T412" s="136"/>
      <c r="U412" s="136"/>
      <c r="V412" s="136"/>
      <c r="W412" s="136"/>
      <c r="X412" s="136"/>
      <c r="Y412" s="136"/>
      <c r="Z412" s="136"/>
      <c r="AA412" s="136"/>
    </row>
    <row r="413" spans="2:27" ht="14" x14ac:dyDescent="0.2">
      <c r="B413" s="136"/>
      <c r="C413" s="160"/>
      <c r="D413" s="161"/>
      <c r="E413" s="161"/>
      <c r="F413" s="161"/>
      <c r="G413" s="161"/>
      <c r="H413" s="161"/>
      <c r="I413" s="161"/>
      <c r="J413" s="161"/>
      <c r="K413" s="161"/>
      <c r="L413" s="136"/>
      <c r="M413" s="136"/>
      <c r="N413" s="136"/>
      <c r="O413" s="136"/>
      <c r="P413" s="136"/>
      <c r="Q413" s="136"/>
      <c r="R413" s="136"/>
      <c r="S413" s="136"/>
      <c r="T413" s="136"/>
      <c r="U413" s="136"/>
      <c r="V413" s="136"/>
      <c r="W413" s="136"/>
      <c r="X413" s="136"/>
      <c r="Y413" s="136"/>
      <c r="Z413" s="136"/>
      <c r="AA413" s="136"/>
    </row>
    <row r="414" spans="2:27" ht="14" x14ac:dyDescent="0.2">
      <c r="B414" s="136"/>
      <c r="C414" s="160"/>
      <c r="D414" s="161"/>
      <c r="E414" s="161"/>
      <c r="F414" s="161"/>
      <c r="G414" s="161"/>
      <c r="H414" s="161"/>
      <c r="I414" s="161"/>
      <c r="J414" s="161"/>
      <c r="K414" s="161"/>
      <c r="L414" s="136"/>
      <c r="M414" s="136"/>
      <c r="N414" s="136"/>
      <c r="O414" s="136"/>
      <c r="P414" s="136"/>
      <c r="Q414" s="136"/>
      <c r="R414" s="136"/>
      <c r="S414" s="136"/>
      <c r="T414" s="136"/>
      <c r="U414" s="136"/>
      <c r="V414" s="136"/>
      <c r="W414" s="136"/>
      <c r="X414" s="136"/>
      <c r="Y414" s="136"/>
      <c r="Z414" s="136"/>
      <c r="AA414" s="136"/>
    </row>
    <row r="415" spans="2:27" ht="14" x14ac:dyDescent="0.2">
      <c r="B415" s="136"/>
      <c r="C415" s="160"/>
      <c r="D415" s="161"/>
      <c r="E415" s="161"/>
      <c r="F415" s="161"/>
      <c r="G415" s="161"/>
      <c r="H415" s="161"/>
      <c r="I415" s="161"/>
      <c r="J415" s="161"/>
      <c r="K415" s="161"/>
      <c r="L415" s="136"/>
      <c r="M415" s="136"/>
      <c r="N415" s="136"/>
      <c r="O415" s="136"/>
      <c r="P415" s="136"/>
      <c r="Q415" s="136"/>
      <c r="R415" s="136"/>
      <c r="S415" s="136"/>
      <c r="T415" s="136"/>
      <c r="U415" s="136"/>
      <c r="V415" s="136"/>
      <c r="W415" s="136"/>
      <c r="X415" s="136"/>
      <c r="Y415" s="136"/>
      <c r="Z415" s="136"/>
      <c r="AA415" s="136"/>
    </row>
    <row r="416" spans="2:27" ht="14" x14ac:dyDescent="0.2">
      <c r="B416" s="136"/>
      <c r="C416" s="160"/>
      <c r="D416" s="161"/>
      <c r="E416" s="161"/>
      <c r="F416" s="161"/>
      <c r="G416" s="161"/>
      <c r="H416" s="161"/>
      <c r="I416" s="161"/>
      <c r="J416" s="161"/>
      <c r="K416" s="161"/>
      <c r="L416" s="136"/>
      <c r="M416" s="136"/>
      <c r="N416" s="136"/>
      <c r="O416" s="136"/>
      <c r="P416" s="136"/>
      <c r="Q416" s="136"/>
      <c r="R416" s="136"/>
      <c r="S416" s="136"/>
      <c r="T416" s="136"/>
      <c r="U416" s="136"/>
      <c r="V416" s="136"/>
      <c r="W416" s="136"/>
      <c r="X416" s="136"/>
      <c r="Y416" s="136"/>
      <c r="Z416" s="136"/>
      <c r="AA416" s="136"/>
    </row>
    <row r="417" spans="2:27" ht="14" x14ac:dyDescent="0.2">
      <c r="B417" s="136"/>
      <c r="C417" s="160"/>
      <c r="D417" s="161"/>
      <c r="E417" s="161"/>
      <c r="F417" s="161"/>
      <c r="G417" s="161"/>
      <c r="H417" s="161"/>
      <c r="I417" s="161"/>
      <c r="J417" s="161"/>
      <c r="K417" s="161"/>
      <c r="L417" s="136"/>
      <c r="M417" s="136"/>
      <c r="N417" s="136"/>
      <c r="O417" s="136"/>
      <c r="P417" s="136"/>
      <c r="Q417" s="136"/>
      <c r="R417" s="136"/>
      <c r="S417" s="136"/>
      <c r="T417" s="136"/>
      <c r="U417" s="136"/>
      <c r="V417" s="136"/>
      <c r="W417" s="136"/>
      <c r="X417" s="136"/>
      <c r="Y417" s="136"/>
      <c r="Z417" s="136"/>
      <c r="AA417" s="136"/>
    </row>
    <row r="418" spans="2:27" ht="14" x14ac:dyDescent="0.2">
      <c r="B418" s="136"/>
      <c r="C418" s="160"/>
      <c r="D418" s="161"/>
      <c r="E418" s="161"/>
      <c r="F418" s="161"/>
      <c r="G418" s="161"/>
      <c r="H418" s="161"/>
      <c r="I418" s="161"/>
      <c r="J418" s="161"/>
      <c r="K418" s="161"/>
      <c r="L418" s="136"/>
      <c r="M418" s="136"/>
      <c r="N418" s="136"/>
      <c r="O418" s="136"/>
      <c r="P418" s="136"/>
      <c r="Q418" s="136"/>
      <c r="R418" s="136"/>
      <c r="S418" s="136"/>
      <c r="T418" s="136"/>
      <c r="U418" s="136"/>
      <c r="V418" s="136"/>
      <c r="W418" s="136"/>
      <c r="X418" s="136"/>
      <c r="Y418" s="136"/>
      <c r="Z418" s="136"/>
      <c r="AA418" s="136"/>
    </row>
    <row r="419" spans="2:27" ht="14" x14ac:dyDescent="0.2">
      <c r="B419" s="136"/>
      <c r="C419" s="160"/>
      <c r="D419" s="161"/>
      <c r="E419" s="161"/>
      <c r="F419" s="161"/>
      <c r="G419" s="161"/>
      <c r="H419" s="161"/>
      <c r="I419" s="161"/>
      <c r="J419" s="161"/>
      <c r="K419" s="161"/>
      <c r="L419" s="136"/>
      <c r="M419" s="136"/>
      <c r="N419" s="136"/>
      <c r="O419" s="136"/>
      <c r="P419" s="136"/>
      <c r="Q419" s="136"/>
      <c r="R419" s="136"/>
      <c r="S419" s="136"/>
      <c r="T419" s="136"/>
      <c r="U419" s="136"/>
      <c r="V419" s="136"/>
      <c r="W419" s="136"/>
      <c r="X419" s="136"/>
      <c r="Y419" s="136"/>
      <c r="Z419" s="136"/>
      <c r="AA419" s="136"/>
    </row>
    <row r="420" spans="2:27" ht="14" x14ac:dyDescent="0.2">
      <c r="B420" s="136"/>
      <c r="C420" s="160"/>
      <c r="D420" s="161"/>
      <c r="E420" s="161"/>
      <c r="F420" s="161"/>
      <c r="G420" s="161"/>
      <c r="H420" s="161"/>
      <c r="I420" s="161"/>
      <c r="J420" s="161"/>
      <c r="K420" s="161"/>
      <c r="L420" s="136"/>
      <c r="M420" s="136"/>
      <c r="N420" s="136"/>
      <c r="O420" s="136"/>
      <c r="P420" s="136"/>
      <c r="Q420" s="136"/>
      <c r="R420" s="136"/>
      <c r="S420" s="136"/>
      <c r="T420" s="136"/>
      <c r="U420" s="136"/>
      <c r="V420" s="136"/>
      <c r="W420" s="136"/>
      <c r="X420" s="136"/>
      <c r="Y420" s="136"/>
      <c r="Z420" s="136"/>
      <c r="AA420" s="136"/>
    </row>
    <row r="421" spans="2:27" ht="14" x14ac:dyDescent="0.2">
      <c r="B421" s="136"/>
      <c r="C421" s="160"/>
      <c r="D421" s="161"/>
      <c r="E421" s="161"/>
      <c r="F421" s="161"/>
      <c r="G421" s="161"/>
      <c r="H421" s="161"/>
      <c r="I421" s="161"/>
      <c r="J421" s="161"/>
      <c r="K421" s="161"/>
      <c r="L421" s="136"/>
      <c r="M421" s="136"/>
      <c r="N421" s="136"/>
      <c r="O421" s="136"/>
      <c r="P421" s="136"/>
      <c r="Q421" s="136"/>
      <c r="R421" s="136"/>
      <c r="S421" s="136"/>
      <c r="T421" s="136"/>
      <c r="U421" s="136"/>
      <c r="V421" s="136"/>
      <c r="W421" s="136"/>
      <c r="X421" s="136"/>
      <c r="Y421" s="136"/>
      <c r="Z421" s="136"/>
      <c r="AA421" s="136"/>
    </row>
    <row r="422" spans="2:27" ht="14" x14ac:dyDescent="0.2">
      <c r="B422" s="136"/>
      <c r="C422" s="160"/>
      <c r="D422" s="161"/>
      <c r="E422" s="161"/>
      <c r="F422" s="161"/>
      <c r="G422" s="161"/>
      <c r="H422" s="161"/>
      <c r="I422" s="161"/>
      <c r="J422" s="161"/>
      <c r="K422" s="161"/>
      <c r="L422" s="136"/>
      <c r="M422" s="136"/>
      <c r="N422" s="136"/>
      <c r="O422" s="136"/>
      <c r="P422" s="136"/>
      <c r="Q422" s="136"/>
      <c r="R422" s="136"/>
      <c r="S422" s="136"/>
      <c r="T422" s="136"/>
      <c r="U422" s="136"/>
      <c r="V422" s="136"/>
      <c r="W422" s="136"/>
      <c r="X422" s="136"/>
      <c r="Y422" s="136"/>
      <c r="Z422" s="136"/>
      <c r="AA422" s="136"/>
    </row>
    <row r="423" spans="2:27" ht="14" x14ac:dyDescent="0.2">
      <c r="B423" s="136"/>
      <c r="C423" s="160"/>
      <c r="D423" s="161"/>
      <c r="E423" s="161"/>
      <c r="F423" s="161"/>
      <c r="G423" s="161"/>
      <c r="H423" s="161"/>
      <c r="I423" s="161"/>
      <c r="J423" s="161"/>
      <c r="K423" s="161"/>
      <c r="L423" s="136"/>
      <c r="M423" s="136"/>
      <c r="N423" s="136"/>
      <c r="O423" s="136"/>
      <c r="P423" s="136"/>
      <c r="Q423" s="136"/>
      <c r="R423" s="136"/>
      <c r="S423" s="136"/>
      <c r="T423" s="136"/>
      <c r="U423" s="136"/>
      <c r="V423" s="136"/>
      <c r="W423" s="136"/>
      <c r="X423" s="136"/>
      <c r="Y423" s="136"/>
      <c r="Z423" s="136"/>
      <c r="AA423" s="136"/>
    </row>
    <row r="424" spans="2:27" ht="14" x14ac:dyDescent="0.2">
      <c r="B424" s="136"/>
      <c r="C424" s="160"/>
      <c r="D424" s="161"/>
      <c r="E424" s="161"/>
      <c r="F424" s="161"/>
      <c r="G424" s="161"/>
      <c r="H424" s="161"/>
      <c r="I424" s="161"/>
      <c r="J424" s="161"/>
      <c r="K424" s="161"/>
      <c r="L424" s="136"/>
      <c r="M424" s="136"/>
      <c r="N424" s="136"/>
      <c r="O424" s="136"/>
      <c r="P424" s="136"/>
      <c r="Q424" s="136"/>
      <c r="R424" s="136"/>
      <c r="S424" s="136"/>
      <c r="T424" s="136"/>
      <c r="U424" s="136"/>
      <c r="V424" s="136"/>
      <c r="W424" s="136"/>
      <c r="X424" s="136"/>
      <c r="Y424" s="136"/>
      <c r="Z424" s="136"/>
      <c r="AA424" s="136"/>
    </row>
    <row r="425" spans="2:27" ht="14" x14ac:dyDescent="0.2">
      <c r="B425" s="136"/>
      <c r="C425" s="160"/>
      <c r="D425" s="161"/>
      <c r="E425" s="161"/>
      <c r="F425" s="161"/>
      <c r="G425" s="161"/>
      <c r="H425" s="161"/>
      <c r="I425" s="161"/>
      <c r="J425" s="161"/>
      <c r="K425" s="161"/>
      <c r="L425" s="136"/>
      <c r="M425" s="136"/>
      <c r="N425" s="136"/>
      <c r="O425" s="136"/>
      <c r="P425" s="136"/>
      <c r="Q425" s="136"/>
      <c r="R425" s="136"/>
      <c r="S425" s="136"/>
      <c r="T425" s="136"/>
      <c r="U425" s="136"/>
      <c r="V425" s="136"/>
      <c r="W425" s="136"/>
      <c r="X425" s="136"/>
      <c r="Y425" s="136"/>
      <c r="Z425" s="136"/>
      <c r="AA425" s="136"/>
    </row>
    <row r="426" spans="2:27" ht="14" x14ac:dyDescent="0.2">
      <c r="B426" s="136"/>
      <c r="C426" s="160"/>
      <c r="D426" s="161"/>
      <c r="E426" s="161"/>
      <c r="F426" s="161"/>
      <c r="G426" s="161"/>
      <c r="H426" s="161"/>
      <c r="I426" s="161"/>
      <c r="J426" s="161"/>
      <c r="K426" s="161"/>
      <c r="L426" s="136"/>
      <c r="M426" s="136"/>
      <c r="N426" s="136"/>
      <c r="O426" s="136"/>
      <c r="P426" s="136"/>
      <c r="Q426" s="136"/>
      <c r="R426" s="136"/>
      <c r="S426" s="136"/>
      <c r="T426" s="136"/>
      <c r="U426" s="136"/>
      <c r="V426" s="136"/>
      <c r="W426" s="136"/>
      <c r="X426" s="136"/>
      <c r="Y426" s="136"/>
      <c r="Z426" s="136"/>
      <c r="AA426" s="136"/>
    </row>
    <row r="427" spans="2:27" ht="14" x14ac:dyDescent="0.2">
      <c r="B427" s="136"/>
      <c r="C427" s="160"/>
      <c r="D427" s="161"/>
      <c r="E427" s="161"/>
      <c r="F427" s="161"/>
      <c r="G427" s="161"/>
      <c r="H427" s="161"/>
      <c r="I427" s="161"/>
      <c r="J427" s="161"/>
      <c r="K427" s="161"/>
      <c r="L427" s="136"/>
      <c r="M427" s="136"/>
      <c r="N427" s="136"/>
      <c r="O427" s="136"/>
      <c r="P427" s="136"/>
      <c r="Q427" s="136"/>
      <c r="R427" s="136"/>
      <c r="S427" s="136"/>
      <c r="T427" s="136"/>
      <c r="U427" s="136"/>
      <c r="V427" s="136"/>
      <c r="W427" s="136"/>
      <c r="X427" s="136"/>
      <c r="Y427" s="136"/>
      <c r="Z427" s="136"/>
      <c r="AA427" s="136"/>
    </row>
    <row r="428" spans="2:27" ht="14" x14ac:dyDescent="0.2">
      <c r="B428" s="136"/>
      <c r="C428" s="160"/>
      <c r="D428" s="161"/>
      <c r="E428" s="161"/>
      <c r="F428" s="161"/>
      <c r="G428" s="161"/>
      <c r="H428" s="161"/>
      <c r="I428" s="161"/>
      <c r="J428" s="161"/>
      <c r="K428" s="161"/>
      <c r="L428" s="136"/>
      <c r="M428" s="136"/>
      <c r="N428" s="136"/>
      <c r="O428" s="136"/>
      <c r="P428" s="136"/>
      <c r="Q428" s="136"/>
      <c r="R428" s="136"/>
      <c r="S428" s="136"/>
      <c r="T428" s="136"/>
      <c r="U428" s="136"/>
      <c r="V428" s="136"/>
      <c r="W428" s="136"/>
      <c r="X428" s="136"/>
      <c r="Y428" s="136"/>
      <c r="Z428" s="136"/>
      <c r="AA428" s="136"/>
    </row>
    <row r="429" spans="2:27" ht="14" x14ac:dyDescent="0.2">
      <c r="B429" s="136"/>
      <c r="C429" s="160"/>
      <c r="D429" s="161"/>
      <c r="E429" s="161"/>
      <c r="F429" s="161"/>
      <c r="G429" s="161"/>
      <c r="H429" s="161"/>
      <c r="I429" s="161"/>
      <c r="J429" s="161"/>
      <c r="K429" s="161"/>
      <c r="L429" s="136"/>
      <c r="M429" s="136"/>
      <c r="N429" s="136"/>
      <c r="O429" s="136"/>
      <c r="P429" s="136"/>
      <c r="Q429" s="136"/>
      <c r="R429" s="136"/>
      <c r="S429" s="136"/>
      <c r="T429" s="136"/>
      <c r="U429" s="136"/>
      <c r="V429" s="136"/>
      <c r="W429" s="136"/>
      <c r="X429" s="136"/>
      <c r="Y429" s="136"/>
      <c r="Z429" s="136"/>
      <c r="AA429" s="136"/>
    </row>
    <row r="430" spans="2:27" ht="14" x14ac:dyDescent="0.2">
      <c r="B430" s="136"/>
      <c r="C430" s="160"/>
      <c r="D430" s="161"/>
      <c r="E430" s="161"/>
      <c r="F430" s="161"/>
      <c r="G430" s="161"/>
      <c r="H430" s="161"/>
      <c r="I430" s="161"/>
      <c r="J430" s="161"/>
      <c r="K430" s="161"/>
      <c r="L430" s="136"/>
      <c r="M430" s="136"/>
      <c r="N430" s="136"/>
      <c r="O430" s="136"/>
      <c r="P430" s="136"/>
      <c r="Q430" s="136"/>
      <c r="R430" s="136"/>
      <c r="S430" s="136"/>
      <c r="T430" s="136"/>
      <c r="U430" s="136"/>
      <c r="V430" s="136"/>
      <c r="W430" s="136"/>
      <c r="X430" s="136"/>
      <c r="Y430" s="136"/>
      <c r="Z430" s="136"/>
      <c r="AA430" s="136"/>
    </row>
    <row r="431" spans="2:27" ht="14" x14ac:dyDescent="0.2">
      <c r="B431" s="136"/>
      <c r="C431" s="160"/>
      <c r="D431" s="161"/>
      <c r="E431" s="161"/>
      <c r="F431" s="161"/>
      <c r="G431" s="161"/>
      <c r="H431" s="161"/>
      <c r="I431" s="161"/>
      <c r="J431" s="161"/>
      <c r="K431" s="161"/>
      <c r="L431" s="136"/>
      <c r="M431" s="136"/>
      <c r="N431" s="136"/>
      <c r="O431" s="136"/>
      <c r="P431" s="136"/>
      <c r="Q431" s="136"/>
      <c r="R431" s="136"/>
      <c r="S431" s="136"/>
      <c r="T431" s="136"/>
      <c r="U431" s="136"/>
      <c r="V431" s="136"/>
      <c r="W431" s="136"/>
      <c r="X431" s="136"/>
      <c r="Y431" s="136"/>
      <c r="Z431" s="136"/>
      <c r="AA431" s="136"/>
    </row>
    <row r="432" spans="2:27" ht="14" x14ac:dyDescent="0.2">
      <c r="B432" s="136"/>
      <c r="C432" s="160"/>
      <c r="D432" s="161"/>
      <c r="E432" s="161"/>
      <c r="F432" s="161"/>
      <c r="G432" s="161"/>
      <c r="H432" s="161"/>
      <c r="I432" s="161"/>
      <c r="J432" s="161"/>
      <c r="K432" s="161"/>
      <c r="L432" s="136"/>
      <c r="M432" s="136"/>
      <c r="N432" s="136"/>
      <c r="O432" s="136"/>
      <c r="P432" s="136"/>
      <c r="Q432" s="136"/>
      <c r="R432" s="136"/>
      <c r="S432" s="136"/>
      <c r="T432" s="136"/>
      <c r="U432" s="136"/>
      <c r="V432" s="136"/>
      <c r="W432" s="136"/>
      <c r="X432" s="136"/>
      <c r="Y432" s="136"/>
      <c r="Z432" s="136"/>
      <c r="AA432" s="136"/>
    </row>
    <row r="433" spans="2:27" ht="14" x14ac:dyDescent="0.2">
      <c r="B433" s="136"/>
      <c r="C433" s="160"/>
      <c r="D433" s="161"/>
      <c r="E433" s="161"/>
      <c r="F433" s="161"/>
      <c r="G433" s="161"/>
      <c r="H433" s="161"/>
      <c r="I433" s="161"/>
      <c r="J433" s="161"/>
      <c r="K433" s="161"/>
      <c r="L433" s="136"/>
      <c r="M433" s="136"/>
      <c r="N433" s="136"/>
      <c r="O433" s="136"/>
      <c r="P433" s="136"/>
      <c r="Q433" s="136"/>
      <c r="R433" s="136"/>
      <c r="S433" s="136"/>
      <c r="T433" s="136"/>
      <c r="U433" s="136"/>
      <c r="V433" s="136"/>
      <c r="W433" s="136"/>
      <c r="X433" s="136"/>
      <c r="Y433" s="136"/>
      <c r="Z433" s="136"/>
      <c r="AA433" s="136"/>
    </row>
    <row r="434" spans="2:27" ht="14" x14ac:dyDescent="0.2">
      <c r="B434" s="136"/>
      <c r="C434" s="160"/>
      <c r="D434" s="161"/>
      <c r="E434" s="161"/>
      <c r="F434" s="161"/>
      <c r="G434" s="161"/>
      <c r="H434" s="161"/>
      <c r="I434" s="161"/>
      <c r="J434" s="161"/>
      <c r="K434" s="161"/>
      <c r="L434" s="136"/>
      <c r="M434" s="136"/>
      <c r="N434" s="136"/>
      <c r="O434" s="136"/>
      <c r="P434" s="136"/>
      <c r="Q434" s="136"/>
      <c r="R434" s="136"/>
      <c r="S434" s="136"/>
      <c r="T434" s="136"/>
      <c r="U434" s="136"/>
      <c r="V434" s="136"/>
      <c r="W434" s="136"/>
      <c r="X434" s="136"/>
      <c r="Y434" s="136"/>
      <c r="Z434" s="136"/>
      <c r="AA434" s="136"/>
    </row>
    <row r="435" spans="2:27" ht="14" x14ac:dyDescent="0.2">
      <c r="B435" s="136"/>
      <c r="C435" s="160"/>
      <c r="D435" s="161"/>
      <c r="E435" s="161"/>
      <c r="F435" s="161"/>
      <c r="G435" s="161"/>
      <c r="H435" s="161"/>
      <c r="I435" s="161"/>
      <c r="J435" s="161"/>
      <c r="K435" s="161"/>
      <c r="L435" s="136"/>
      <c r="M435" s="136"/>
      <c r="N435" s="136"/>
      <c r="O435" s="136"/>
      <c r="P435" s="136"/>
      <c r="Q435" s="136"/>
      <c r="R435" s="136"/>
      <c r="S435" s="136"/>
      <c r="T435" s="136"/>
      <c r="U435" s="136"/>
      <c r="V435" s="136"/>
      <c r="W435" s="136"/>
      <c r="X435" s="136"/>
      <c r="Y435" s="136"/>
      <c r="Z435" s="136"/>
      <c r="AA435" s="136"/>
    </row>
    <row r="436" spans="2:27" ht="14" x14ac:dyDescent="0.2">
      <c r="B436" s="136"/>
      <c r="C436" s="160"/>
      <c r="D436" s="161"/>
      <c r="E436" s="161"/>
      <c r="F436" s="161"/>
      <c r="G436" s="161"/>
      <c r="H436" s="161"/>
      <c r="I436" s="161"/>
      <c r="J436" s="161"/>
      <c r="K436" s="161"/>
      <c r="L436" s="136"/>
      <c r="M436" s="136"/>
      <c r="N436" s="136"/>
      <c r="O436" s="136"/>
      <c r="P436" s="136"/>
      <c r="Q436" s="136"/>
      <c r="R436" s="136"/>
      <c r="S436" s="136"/>
      <c r="T436" s="136"/>
      <c r="U436" s="136"/>
      <c r="V436" s="136"/>
      <c r="W436" s="136"/>
      <c r="X436" s="136"/>
      <c r="Y436" s="136"/>
      <c r="Z436" s="136"/>
      <c r="AA436" s="136"/>
    </row>
    <row r="437" spans="2:27" ht="14" x14ac:dyDescent="0.2">
      <c r="B437" s="136"/>
      <c r="C437" s="160"/>
      <c r="D437" s="161"/>
      <c r="E437" s="161"/>
      <c r="F437" s="161"/>
      <c r="G437" s="161"/>
      <c r="H437" s="161"/>
      <c r="I437" s="161"/>
      <c r="J437" s="161"/>
      <c r="K437" s="161"/>
      <c r="L437" s="136"/>
      <c r="M437" s="136"/>
      <c r="N437" s="136"/>
      <c r="O437" s="136"/>
      <c r="P437" s="136"/>
      <c r="Q437" s="136"/>
      <c r="R437" s="136"/>
      <c r="S437" s="136"/>
      <c r="T437" s="136"/>
      <c r="U437" s="136"/>
      <c r="V437" s="136"/>
      <c r="W437" s="136"/>
      <c r="X437" s="136"/>
      <c r="Y437" s="136"/>
      <c r="Z437" s="136"/>
      <c r="AA437" s="136"/>
    </row>
    <row r="438" spans="2:27" ht="14" x14ac:dyDescent="0.2">
      <c r="B438" s="136"/>
      <c r="C438" s="160"/>
      <c r="D438" s="161"/>
      <c r="E438" s="161"/>
      <c r="F438" s="161"/>
      <c r="G438" s="161"/>
      <c r="H438" s="161"/>
      <c r="I438" s="161"/>
      <c r="J438" s="161"/>
      <c r="K438" s="161"/>
      <c r="L438" s="136"/>
      <c r="M438" s="136"/>
      <c r="N438" s="136"/>
      <c r="O438" s="136"/>
      <c r="P438" s="136"/>
      <c r="Q438" s="136"/>
      <c r="R438" s="136"/>
      <c r="S438" s="136"/>
      <c r="T438" s="136"/>
      <c r="U438" s="136"/>
      <c r="V438" s="136"/>
      <c r="W438" s="136"/>
      <c r="X438" s="136"/>
      <c r="Y438" s="136"/>
      <c r="Z438" s="136"/>
      <c r="AA438" s="136"/>
    </row>
    <row r="439" spans="2:27" ht="14" x14ac:dyDescent="0.2">
      <c r="B439" s="136"/>
      <c r="C439" s="160"/>
      <c r="D439" s="161"/>
      <c r="E439" s="161"/>
      <c r="F439" s="161"/>
      <c r="G439" s="161"/>
      <c r="H439" s="161"/>
      <c r="I439" s="161"/>
      <c r="J439" s="161"/>
      <c r="K439" s="161"/>
      <c r="L439" s="136"/>
      <c r="M439" s="136"/>
      <c r="N439" s="136"/>
      <c r="O439" s="136"/>
      <c r="P439" s="136"/>
      <c r="Q439" s="136"/>
      <c r="R439" s="136"/>
      <c r="S439" s="136"/>
      <c r="T439" s="136"/>
      <c r="U439" s="136"/>
      <c r="V439" s="136"/>
      <c r="W439" s="136"/>
      <c r="X439" s="136"/>
      <c r="Y439" s="136"/>
      <c r="Z439" s="136"/>
      <c r="AA439" s="136"/>
    </row>
    <row r="440" spans="2:27" ht="14" x14ac:dyDescent="0.2">
      <c r="B440" s="136"/>
      <c r="C440" s="160"/>
      <c r="D440" s="161"/>
      <c r="E440" s="161"/>
      <c r="F440" s="161"/>
      <c r="G440" s="161"/>
      <c r="H440" s="161"/>
      <c r="I440" s="161"/>
      <c r="J440" s="161"/>
      <c r="K440" s="161"/>
      <c r="L440" s="136"/>
      <c r="M440" s="136"/>
      <c r="N440" s="136"/>
      <c r="O440" s="136"/>
      <c r="P440" s="136"/>
      <c r="Q440" s="136"/>
      <c r="R440" s="136"/>
      <c r="S440" s="136"/>
      <c r="T440" s="136"/>
      <c r="U440" s="136"/>
      <c r="V440" s="136"/>
      <c r="W440" s="136"/>
      <c r="X440" s="136"/>
      <c r="Y440" s="136"/>
      <c r="Z440" s="136"/>
      <c r="AA440" s="136"/>
    </row>
    <row r="441" spans="2:27" ht="14" x14ac:dyDescent="0.2">
      <c r="B441" s="136"/>
      <c r="C441" s="160"/>
      <c r="D441" s="161"/>
      <c r="E441" s="161"/>
      <c r="F441" s="161"/>
      <c r="G441" s="161"/>
      <c r="H441" s="161"/>
      <c r="I441" s="161"/>
      <c r="J441" s="161"/>
      <c r="K441" s="161"/>
      <c r="L441" s="136"/>
      <c r="M441" s="136"/>
      <c r="N441" s="136"/>
      <c r="O441" s="136"/>
      <c r="P441" s="136"/>
      <c r="Q441" s="136"/>
      <c r="R441" s="136"/>
      <c r="S441" s="136"/>
      <c r="T441" s="136"/>
      <c r="U441" s="136"/>
      <c r="V441" s="136"/>
      <c r="W441" s="136"/>
      <c r="X441" s="136"/>
      <c r="Y441" s="136"/>
      <c r="Z441" s="136"/>
      <c r="AA441" s="136"/>
    </row>
    <row r="442" spans="2:27" ht="14" x14ac:dyDescent="0.2">
      <c r="B442" s="136"/>
      <c r="C442" s="160"/>
      <c r="D442" s="161"/>
      <c r="E442" s="161"/>
      <c r="F442" s="161"/>
      <c r="G442" s="161"/>
      <c r="H442" s="161"/>
      <c r="I442" s="161"/>
      <c r="J442" s="161"/>
      <c r="K442" s="161"/>
      <c r="L442" s="136"/>
      <c r="M442" s="136"/>
      <c r="N442" s="136"/>
      <c r="O442" s="136"/>
      <c r="P442" s="136"/>
      <c r="Q442" s="136"/>
      <c r="R442" s="136"/>
      <c r="S442" s="136"/>
      <c r="T442" s="136"/>
      <c r="U442" s="136"/>
      <c r="V442" s="136"/>
      <c r="W442" s="136"/>
      <c r="X442" s="136"/>
      <c r="Y442" s="136"/>
      <c r="Z442" s="136"/>
      <c r="AA442" s="136"/>
    </row>
    <row r="443" spans="2:27" ht="14" x14ac:dyDescent="0.2">
      <c r="B443" s="136"/>
      <c r="C443" s="160"/>
      <c r="D443" s="161"/>
      <c r="E443" s="161"/>
      <c r="F443" s="161"/>
      <c r="G443" s="161"/>
      <c r="H443" s="161"/>
      <c r="I443" s="161"/>
      <c r="J443" s="161"/>
      <c r="K443" s="161"/>
      <c r="L443" s="136"/>
      <c r="M443" s="136"/>
      <c r="N443" s="136"/>
      <c r="O443" s="136"/>
      <c r="P443" s="136"/>
      <c r="Q443" s="136"/>
      <c r="R443" s="136"/>
      <c r="S443" s="136"/>
      <c r="T443" s="136"/>
      <c r="U443" s="136"/>
      <c r="V443" s="136"/>
      <c r="W443" s="136"/>
      <c r="X443" s="136"/>
      <c r="Y443" s="136"/>
      <c r="Z443" s="136"/>
      <c r="AA443" s="136"/>
    </row>
    <row r="444" spans="2:27" ht="14" x14ac:dyDescent="0.2">
      <c r="B444" s="136"/>
      <c r="C444" s="160"/>
      <c r="D444" s="161"/>
      <c r="E444" s="161"/>
      <c r="F444" s="161"/>
      <c r="G444" s="161"/>
      <c r="H444" s="161"/>
      <c r="I444" s="161"/>
      <c r="J444" s="161"/>
      <c r="K444" s="161"/>
      <c r="L444" s="136"/>
      <c r="M444" s="136"/>
      <c r="N444" s="136"/>
      <c r="O444" s="136"/>
      <c r="P444" s="136"/>
      <c r="Q444" s="136"/>
      <c r="R444" s="136"/>
      <c r="S444" s="136"/>
      <c r="T444" s="136"/>
      <c r="U444" s="136"/>
      <c r="V444" s="136"/>
      <c r="W444" s="136"/>
      <c r="X444" s="136"/>
      <c r="Y444" s="136"/>
      <c r="Z444" s="136"/>
      <c r="AA444" s="136"/>
    </row>
    <row r="445" spans="2:27" ht="14" x14ac:dyDescent="0.2">
      <c r="B445" s="136"/>
      <c r="C445" s="160"/>
      <c r="D445" s="161"/>
      <c r="E445" s="161"/>
      <c r="F445" s="161"/>
      <c r="G445" s="161"/>
      <c r="H445" s="161"/>
      <c r="I445" s="161"/>
      <c r="J445" s="161"/>
      <c r="K445" s="161"/>
      <c r="L445" s="136"/>
      <c r="M445" s="136"/>
      <c r="N445" s="136"/>
      <c r="O445" s="136"/>
      <c r="P445" s="136"/>
      <c r="Q445" s="136"/>
      <c r="R445" s="136"/>
      <c r="S445" s="136"/>
      <c r="T445" s="136"/>
      <c r="U445" s="136"/>
      <c r="V445" s="136"/>
      <c r="W445" s="136"/>
      <c r="X445" s="136"/>
      <c r="Y445" s="136"/>
      <c r="Z445" s="136"/>
      <c r="AA445" s="136"/>
    </row>
    <row r="446" spans="2:27" ht="14" x14ac:dyDescent="0.2">
      <c r="B446" s="136"/>
      <c r="C446" s="160"/>
      <c r="D446" s="161"/>
      <c r="E446" s="161"/>
      <c r="F446" s="161"/>
      <c r="G446" s="161"/>
      <c r="H446" s="161"/>
      <c r="I446" s="161"/>
      <c r="J446" s="161"/>
      <c r="K446" s="161"/>
      <c r="L446" s="136"/>
      <c r="M446" s="136"/>
      <c r="N446" s="136"/>
      <c r="O446" s="136"/>
      <c r="P446" s="136"/>
      <c r="Q446" s="136"/>
      <c r="R446" s="136"/>
      <c r="S446" s="136"/>
      <c r="T446" s="136"/>
      <c r="U446" s="136"/>
      <c r="V446" s="136"/>
      <c r="W446" s="136"/>
      <c r="X446" s="136"/>
      <c r="Y446" s="136"/>
      <c r="Z446" s="136"/>
      <c r="AA446" s="136"/>
    </row>
    <row r="447" spans="2:27" ht="14" x14ac:dyDescent="0.2">
      <c r="B447" s="136"/>
      <c r="C447" s="160"/>
      <c r="D447" s="161"/>
      <c r="E447" s="161"/>
      <c r="F447" s="161"/>
      <c r="G447" s="161"/>
      <c r="H447" s="161"/>
      <c r="I447" s="161"/>
      <c r="J447" s="161"/>
      <c r="K447" s="161"/>
      <c r="L447" s="136"/>
      <c r="M447" s="136"/>
      <c r="N447" s="136"/>
      <c r="O447" s="136"/>
      <c r="P447" s="136"/>
      <c r="Q447" s="136"/>
      <c r="R447" s="136"/>
      <c r="S447" s="136"/>
      <c r="T447" s="136"/>
      <c r="U447" s="136"/>
      <c r="V447" s="136"/>
      <c r="W447" s="136"/>
      <c r="X447" s="136"/>
      <c r="Y447" s="136"/>
      <c r="Z447" s="136"/>
      <c r="AA447" s="136"/>
    </row>
    <row r="448" spans="2:27" ht="14" x14ac:dyDescent="0.2">
      <c r="B448" s="136"/>
      <c r="C448" s="160"/>
      <c r="D448" s="161"/>
      <c r="E448" s="161"/>
      <c r="F448" s="161"/>
      <c r="G448" s="161"/>
      <c r="H448" s="161"/>
      <c r="I448" s="161"/>
      <c r="J448" s="161"/>
      <c r="K448" s="161"/>
      <c r="L448" s="136"/>
      <c r="M448" s="136"/>
      <c r="N448" s="136"/>
      <c r="O448" s="136"/>
      <c r="P448" s="136"/>
      <c r="Q448" s="136"/>
      <c r="R448" s="136"/>
      <c r="S448" s="136"/>
      <c r="T448" s="136"/>
      <c r="U448" s="136"/>
      <c r="V448" s="136"/>
      <c r="W448" s="136"/>
      <c r="X448" s="136"/>
      <c r="Y448" s="136"/>
      <c r="Z448" s="136"/>
      <c r="AA448" s="136"/>
    </row>
    <row r="449" spans="2:27" ht="14" x14ac:dyDescent="0.2">
      <c r="B449" s="136"/>
      <c r="C449" s="160"/>
      <c r="D449" s="161"/>
      <c r="E449" s="161"/>
      <c r="F449" s="161"/>
      <c r="G449" s="161"/>
      <c r="H449" s="161"/>
      <c r="I449" s="161"/>
      <c r="J449" s="161"/>
      <c r="K449" s="161"/>
      <c r="L449" s="136"/>
      <c r="M449" s="136"/>
      <c r="N449" s="136"/>
      <c r="O449" s="136"/>
      <c r="P449" s="136"/>
      <c r="Q449" s="136"/>
      <c r="R449" s="136"/>
      <c r="S449" s="136"/>
      <c r="T449" s="136"/>
      <c r="U449" s="136"/>
      <c r="V449" s="136"/>
      <c r="W449" s="136"/>
      <c r="X449" s="136"/>
      <c r="Y449" s="136"/>
      <c r="Z449" s="136"/>
      <c r="AA449" s="136"/>
    </row>
    <row r="450" spans="2:27" ht="14" x14ac:dyDescent="0.2">
      <c r="B450" s="136"/>
      <c r="C450" s="160"/>
      <c r="D450" s="161"/>
      <c r="E450" s="161"/>
      <c r="F450" s="161"/>
      <c r="G450" s="161"/>
      <c r="H450" s="161"/>
      <c r="I450" s="161"/>
      <c r="J450" s="161"/>
      <c r="K450" s="161"/>
      <c r="L450" s="136"/>
      <c r="M450" s="136"/>
      <c r="N450" s="136"/>
      <c r="O450" s="136"/>
      <c r="P450" s="136"/>
      <c r="Q450" s="136"/>
      <c r="R450" s="136"/>
      <c r="S450" s="136"/>
      <c r="T450" s="136"/>
      <c r="U450" s="136"/>
      <c r="V450" s="136"/>
      <c r="W450" s="136"/>
      <c r="X450" s="136"/>
      <c r="Y450" s="136"/>
      <c r="Z450" s="136"/>
      <c r="AA450" s="136"/>
    </row>
    <row r="451" spans="2:27" ht="14" x14ac:dyDescent="0.2">
      <c r="B451" s="136"/>
      <c r="C451" s="160"/>
      <c r="D451" s="161"/>
      <c r="E451" s="161"/>
      <c r="F451" s="161"/>
      <c r="G451" s="161"/>
      <c r="H451" s="161"/>
      <c r="I451" s="161"/>
      <c r="J451" s="161"/>
      <c r="K451" s="161"/>
      <c r="L451" s="136"/>
      <c r="M451" s="136"/>
      <c r="N451" s="136"/>
      <c r="O451" s="136"/>
      <c r="P451" s="136"/>
      <c r="Q451" s="136"/>
      <c r="R451" s="136"/>
      <c r="S451" s="136"/>
      <c r="T451" s="136"/>
      <c r="U451" s="136"/>
      <c r="V451" s="136"/>
      <c r="W451" s="136"/>
      <c r="X451" s="136"/>
      <c r="Y451" s="136"/>
      <c r="Z451" s="136"/>
      <c r="AA451" s="136"/>
    </row>
    <row r="452" spans="2:27" ht="14" x14ac:dyDescent="0.2">
      <c r="B452" s="136"/>
      <c r="C452" s="160"/>
      <c r="D452" s="161"/>
      <c r="E452" s="161"/>
      <c r="F452" s="161"/>
      <c r="G452" s="161"/>
      <c r="H452" s="161"/>
      <c r="I452" s="161"/>
      <c r="J452" s="161"/>
      <c r="K452" s="161"/>
      <c r="L452" s="136"/>
      <c r="M452" s="136"/>
      <c r="N452" s="136"/>
      <c r="O452" s="136"/>
      <c r="P452" s="136"/>
      <c r="Q452" s="136"/>
      <c r="R452" s="136"/>
      <c r="S452" s="136"/>
      <c r="T452" s="136"/>
      <c r="U452" s="136"/>
      <c r="V452" s="136"/>
      <c r="W452" s="136"/>
      <c r="X452" s="136"/>
      <c r="Y452" s="136"/>
      <c r="Z452" s="136"/>
      <c r="AA452" s="136"/>
    </row>
    <row r="453" spans="2:27" ht="14" x14ac:dyDescent="0.2">
      <c r="B453" s="136"/>
      <c r="C453" s="160"/>
      <c r="D453" s="161"/>
      <c r="E453" s="161"/>
      <c r="F453" s="161"/>
      <c r="G453" s="161"/>
      <c r="H453" s="161"/>
      <c r="I453" s="161"/>
      <c r="J453" s="161"/>
      <c r="K453" s="161"/>
      <c r="L453" s="136"/>
      <c r="M453" s="136"/>
      <c r="N453" s="136"/>
      <c r="O453" s="136"/>
      <c r="P453" s="136"/>
      <c r="Q453" s="136"/>
      <c r="R453" s="136"/>
      <c r="S453" s="136"/>
      <c r="T453" s="136"/>
      <c r="U453" s="136"/>
      <c r="V453" s="136"/>
      <c r="W453" s="136"/>
      <c r="X453" s="136"/>
      <c r="Y453" s="136"/>
      <c r="Z453" s="136"/>
      <c r="AA453" s="136"/>
    </row>
    <row r="454" spans="2:27" ht="14" x14ac:dyDescent="0.2">
      <c r="B454" s="136"/>
      <c r="C454" s="160"/>
      <c r="D454" s="161"/>
      <c r="E454" s="161"/>
      <c r="F454" s="161"/>
      <c r="G454" s="161"/>
      <c r="H454" s="161"/>
      <c r="I454" s="161"/>
      <c r="J454" s="161"/>
      <c r="K454" s="161"/>
      <c r="L454" s="136"/>
      <c r="M454" s="136"/>
      <c r="N454" s="136"/>
      <c r="O454" s="136"/>
      <c r="P454" s="136"/>
      <c r="Q454" s="136"/>
      <c r="R454" s="136"/>
      <c r="S454" s="136"/>
      <c r="T454" s="136"/>
      <c r="U454" s="136"/>
      <c r="V454" s="136"/>
      <c r="W454" s="136"/>
      <c r="X454" s="136"/>
      <c r="Y454" s="136"/>
      <c r="Z454" s="136"/>
      <c r="AA454" s="136"/>
    </row>
    <row r="455" spans="2:27" ht="14" x14ac:dyDescent="0.2">
      <c r="B455" s="136"/>
      <c r="C455" s="160"/>
      <c r="D455" s="161"/>
      <c r="E455" s="161"/>
      <c r="F455" s="161"/>
      <c r="G455" s="161"/>
      <c r="H455" s="161"/>
      <c r="I455" s="161"/>
      <c r="J455" s="161"/>
      <c r="K455" s="161"/>
      <c r="L455" s="136"/>
      <c r="M455" s="136"/>
      <c r="N455" s="136"/>
      <c r="O455" s="136"/>
      <c r="P455" s="136"/>
      <c r="Q455" s="136"/>
      <c r="R455" s="136"/>
      <c r="S455" s="136"/>
      <c r="T455" s="136"/>
      <c r="U455" s="136"/>
      <c r="V455" s="136"/>
      <c r="W455" s="136"/>
      <c r="X455" s="136"/>
      <c r="Y455" s="136"/>
      <c r="Z455" s="136"/>
      <c r="AA455" s="136"/>
    </row>
    <row r="456" spans="2:27" ht="14" x14ac:dyDescent="0.2">
      <c r="B456" s="136"/>
      <c r="C456" s="160"/>
      <c r="D456" s="161"/>
      <c r="E456" s="161"/>
      <c r="F456" s="161"/>
      <c r="G456" s="161"/>
      <c r="H456" s="161"/>
      <c r="I456" s="161"/>
      <c r="J456" s="161"/>
      <c r="K456" s="161"/>
      <c r="L456" s="136"/>
      <c r="M456" s="136"/>
      <c r="N456" s="136"/>
      <c r="O456" s="136"/>
      <c r="P456" s="136"/>
      <c r="Q456" s="136"/>
      <c r="R456" s="136"/>
      <c r="S456" s="136"/>
      <c r="T456" s="136"/>
      <c r="U456" s="136"/>
      <c r="V456" s="136"/>
      <c r="W456" s="136"/>
      <c r="X456" s="136"/>
      <c r="Y456" s="136"/>
      <c r="Z456" s="136"/>
      <c r="AA456" s="136"/>
    </row>
    <row r="457" spans="2:27" ht="14" x14ac:dyDescent="0.2">
      <c r="B457" s="136"/>
      <c r="C457" s="160"/>
      <c r="D457" s="161"/>
      <c r="E457" s="161"/>
      <c r="F457" s="161"/>
      <c r="G457" s="161"/>
      <c r="H457" s="161"/>
      <c r="I457" s="161"/>
      <c r="J457" s="161"/>
      <c r="K457" s="161"/>
      <c r="L457" s="136"/>
      <c r="M457" s="136"/>
      <c r="N457" s="136"/>
      <c r="O457" s="136"/>
      <c r="P457" s="136"/>
      <c r="Q457" s="136"/>
      <c r="R457" s="136"/>
      <c r="S457" s="136"/>
      <c r="T457" s="136"/>
      <c r="U457" s="136"/>
      <c r="V457" s="136"/>
      <c r="W457" s="136"/>
      <c r="X457" s="136"/>
      <c r="Y457" s="136"/>
      <c r="Z457" s="136"/>
      <c r="AA457" s="136"/>
    </row>
    <row r="458" spans="2:27" ht="14" x14ac:dyDescent="0.2">
      <c r="B458" s="136"/>
      <c r="C458" s="160"/>
      <c r="D458" s="161"/>
      <c r="E458" s="161"/>
      <c r="F458" s="161"/>
      <c r="G458" s="161"/>
      <c r="H458" s="161"/>
      <c r="I458" s="161"/>
      <c r="J458" s="161"/>
      <c r="K458" s="161"/>
      <c r="L458" s="136"/>
      <c r="M458" s="136"/>
      <c r="N458" s="136"/>
      <c r="O458" s="136"/>
      <c r="P458" s="136"/>
      <c r="Q458" s="136"/>
      <c r="R458" s="136"/>
      <c r="S458" s="136"/>
      <c r="T458" s="136"/>
      <c r="U458" s="136"/>
      <c r="V458" s="136"/>
      <c r="W458" s="136"/>
      <c r="X458" s="136"/>
      <c r="Y458" s="136"/>
      <c r="Z458" s="136"/>
      <c r="AA458" s="136"/>
    </row>
    <row r="459" spans="2:27" ht="14" x14ac:dyDescent="0.2">
      <c r="B459" s="136"/>
      <c r="C459" s="160"/>
      <c r="D459" s="161"/>
      <c r="E459" s="161"/>
      <c r="F459" s="161"/>
      <c r="G459" s="161"/>
      <c r="H459" s="161"/>
      <c r="I459" s="161"/>
      <c r="J459" s="161"/>
      <c r="K459" s="161"/>
      <c r="L459" s="136"/>
      <c r="M459" s="136"/>
      <c r="N459" s="136"/>
      <c r="O459" s="136"/>
      <c r="P459" s="136"/>
      <c r="Q459" s="136"/>
      <c r="R459" s="136"/>
      <c r="S459" s="136"/>
      <c r="T459" s="136"/>
      <c r="U459" s="136"/>
      <c r="V459" s="136"/>
      <c r="W459" s="136"/>
      <c r="X459" s="136"/>
      <c r="Y459" s="136"/>
      <c r="Z459" s="136"/>
      <c r="AA459" s="136"/>
    </row>
    <row r="460" spans="2:27" ht="14" x14ac:dyDescent="0.2">
      <c r="B460" s="136"/>
      <c r="C460" s="160"/>
      <c r="D460" s="161"/>
      <c r="E460" s="161"/>
      <c r="F460" s="161"/>
      <c r="G460" s="161"/>
      <c r="H460" s="161"/>
      <c r="I460" s="161"/>
      <c r="J460" s="161"/>
      <c r="K460" s="161"/>
      <c r="L460" s="136"/>
      <c r="M460" s="136"/>
      <c r="N460" s="136"/>
      <c r="O460" s="136"/>
      <c r="P460" s="136"/>
      <c r="Q460" s="136"/>
      <c r="R460" s="136"/>
      <c r="S460" s="136"/>
      <c r="T460" s="136"/>
      <c r="U460" s="136"/>
      <c r="V460" s="136"/>
      <c r="W460" s="136"/>
      <c r="X460" s="136"/>
      <c r="Y460" s="136"/>
      <c r="Z460" s="136"/>
      <c r="AA460" s="136"/>
    </row>
    <row r="461" spans="2:27" ht="14" x14ac:dyDescent="0.2">
      <c r="B461" s="136"/>
      <c r="C461" s="160"/>
      <c r="D461" s="161"/>
      <c r="E461" s="161"/>
      <c r="F461" s="161"/>
      <c r="G461" s="161"/>
      <c r="H461" s="161"/>
      <c r="I461" s="161"/>
      <c r="J461" s="161"/>
      <c r="K461" s="161"/>
      <c r="L461" s="136"/>
      <c r="M461" s="136"/>
      <c r="N461" s="136"/>
      <c r="O461" s="136"/>
      <c r="P461" s="136"/>
      <c r="Q461" s="136"/>
      <c r="R461" s="136"/>
      <c r="S461" s="136"/>
      <c r="T461" s="136"/>
      <c r="U461" s="136"/>
      <c r="V461" s="136"/>
      <c r="W461" s="136"/>
      <c r="X461" s="136"/>
      <c r="Y461" s="136"/>
      <c r="Z461" s="136"/>
      <c r="AA461" s="136"/>
    </row>
    <row r="462" spans="2:27" ht="14" x14ac:dyDescent="0.2">
      <c r="B462" s="136"/>
      <c r="C462" s="160"/>
      <c r="D462" s="161"/>
      <c r="E462" s="161"/>
      <c r="F462" s="161"/>
      <c r="G462" s="161"/>
      <c r="H462" s="161"/>
      <c r="I462" s="161"/>
      <c r="J462" s="161"/>
      <c r="K462" s="161"/>
      <c r="L462" s="136"/>
      <c r="M462" s="136"/>
      <c r="N462" s="136"/>
      <c r="O462" s="136"/>
      <c r="P462" s="136"/>
      <c r="Q462" s="136"/>
      <c r="R462" s="136"/>
      <c r="S462" s="136"/>
      <c r="T462" s="136"/>
      <c r="U462" s="136"/>
      <c r="V462" s="136"/>
      <c r="W462" s="136"/>
      <c r="X462" s="136"/>
      <c r="Y462" s="136"/>
      <c r="Z462" s="136"/>
      <c r="AA462" s="136"/>
    </row>
    <row r="463" spans="2:27" ht="14" x14ac:dyDescent="0.2">
      <c r="B463" s="136"/>
      <c r="C463" s="160"/>
      <c r="D463" s="161"/>
      <c r="E463" s="161"/>
      <c r="F463" s="161"/>
      <c r="G463" s="161"/>
      <c r="H463" s="161"/>
      <c r="I463" s="161"/>
      <c r="J463" s="161"/>
      <c r="K463" s="161"/>
      <c r="L463" s="136"/>
      <c r="M463" s="136"/>
      <c r="N463" s="136"/>
      <c r="O463" s="136"/>
      <c r="P463" s="136"/>
      <c r="Q463" s="136"/>
      <c r="R463" s="136"/>
      <c r="S463" s="136"/>
      <c r="T463" s="136"/>
      <c r="U463" s="136"/>
      <c r="V463" s="136"/>
      <c r="W463" s="136"/>
      <c r="X463" s="136"/>
      <c r="Y463" s="136"/>
      <c r="Z463" s="136"/>
      <c r="AA463" s="136"/>
    </row>
    <row r="464" spans="2:27" ht="14" x14ac:dyDescent="0.2">
      <c r="B464" s="136"/>
      <c r="C464" s="160"/>
      <c r="D464" s="161"/>
      <c r="E464" s="161"/>
      <c r="F464" s="161"/>
      <c r="G464" s="161"/>
      <c r="H464" s="161"/>
      <c r="I464" s="161"/>
      <c r="J464" s="161"/>
      <c r="K464" s="161"/>
      <c r="L464" s="136"/>
      <c r="M464" s="136"/>
      <c r="N464" s="136"/>
      <c r="O464" s="136"/>
      <c r="P464" s="136"/>
      <c r="Q464" s="136"/>
      <c r="R464" s="136"/>
      <c r="S464" s="136"/>
      <c r="T464" s="136"/>
      <c r="U464" s="136"/>
      <c r="V464" s="136"/>
      <c r="W464" s="136"/>
      <c r="X464" s="136"/>
      <c r="Y464" s="136"/>
      <c r="Z464" s="136"/>
      <c r="AA464" s="136"/>
    </row>
    <row r="465" spans="2:27" ht="14" x14ac:dyDescent="0.2">
      <c r="B465" s="136"/>
      <c r="C465" s="160"/>
      <c r="D465" s="161"/>
      <c r="E465" s="161"/>
      <c r="F465" s="161"/>
      <c r="G465" s="161"/>
      <c r="H465" s="161"/>
      <c r="I465" s="161"/>
      <c r="J465" s="161"/>
      <c r="K465" s="161"/>
      <c r="L465" s="136"/>
      <c r="M465" s="136"/>
      <c r="N465" s="136"/>
      <c r="O465" s="136"/>
      <c r="P465" s="136"/>
      <c r="Q465" s="136"/>
      <c r="R465" s="136"/>
      <c r="S465" s="136"/>
      <c r="T465" s="136"/>
      <c r="U465" s="136"/>
      <c r="V465" s="136"/>
      <c r="W465" s="136"/>
      <c r="X465" s="136"/>
      <c r="Y465" s="136"/>
      <c r="Z465" s="136"/>
      <c r="AA465" s="136"/>
    </row>
    <row r="466" spans="2:27" ht="14" x14ac:dyDescent="0.2">
      <c r="B466" s="136"/>
      <c r="C466" s="160"/>
      <c r="D466" s="161"/>
      <c r="E466" s="161"/>
      <c r="F466" s="161"/>
      <c r="G466" s="161"/>
      <c r="H466" s="161"/>
      <c r="I466" s="161"/>
      <c r="J466" s="161"/>
      <c r="K466" s="161"/>
      <c r="L466" s="136"/>
      <c r="M466" s="136"/>
      <c r="N466" s="136"/>
      <c r="O466" s="136"/>
      <c r="P466" s="136"/>
      <c r="Q466" s="136"/>
      <c r="R466" s="136"/>
      <c r="S466" s="136"/>
      <c r="T466" s="136"/>
      <c r="U466" s="136"/>
      <c r="V466" s="136"/>
      <c r="W466" s="136"/>
      <c r="X466" s="136"/>
      <c r="Y466" s="136"/>
      <c r="Z466" s="136"/>
      <c r="AA466" s="136"/>
    </row>
    <row r="467" spans="2:27" ht="14" x14ac:dyDescent="0.2">
      <c r="B467" s="136"/>
      <c r="C467" s="160"/>
      <c r="D467" s="161"/>
      <c r="E467" s="161"/>
      <c r="F467" s="161"/>
      <c r="G467" s="161"/>
      <c r="H467" s="161"/>
      <c r="I467" s="161"/>
      <c r="J467" s="161"/>
      <c r="K467" s="161"/>
      <c r="L467" s="136"/>
      <c r="M467" s="136"/>
      <c r="N467" s="136"/>
      <c r="O467" s="136"/>
      <c r="P467" s="136"/>
      <c r="Q467" s="136"/>
      <c r="R467" s="136"/>
      <c r="S467" s="136"/>
      <c r="T467" s="136"/>
      <c r="U467" s="136"/>
      <c r="V467" s="136"/>
      <c r="W467" s="136"/>
      <c r="X467" s="136"/>
      <c r="Y467" s="136"/>
      <c r="Z467" s="136"/>
      <c r="AA467" s="136"/>
    </row>
    <row r="468" spans="2:27" ht="14" x14ac:dyDescent="0.2">
      <c r="B468" s="136"/>
      <c r="C468" s="160"/>
      <c r="D468" s="161"/>
      <c r="E468" s="161"/>
      <c r="F468" s="161"/>
      <c r="G468" s="161"/>
      <c r="H468" s="161"/>
      <c r="I468" s="161"/>
      <c r="J468" s="161"/>
      <c r="K468" s="161"/>
      <c r="L468" s="136"/>
      <c r="M468" s="136"/>
      <c r="N468" s="136"/>
      <c r="O468" s="136"/>
      <c r="P468" s="136"/>
      <c r="Q468" s="136"/>
      <c r="R468" s="136"/>
      <c r="S468" s="136"/>
      <c r="T468" s="136"/>
      <c r="U468" s="136"/>
      <c r="V468" s="136"/>
      <c r="W468" s="136"/>
      <c r="X468" s="136"/>
      <c r="Y468" s="136"/>
      <c r="Z468" s="136"/>
      <c r="AA468" s="136"/>
    </row>
    <row r="469" spans="2:27" ht="14" x14ac:dyDescent="0.2">
      <c r="B469" s="136"/>
      <c r="C469" s="160"/>
      <c r="D469" s="161"/>
      <c r="E469" s="161"/>
      <c r="F469" s="161"/>
      <c r="G469" s="161"/>
      <c r="H469" s="161"/>
      <c r="I469" s="161"/>
      <c r="J469" s="161"/>
      <c r="K469" s="161"/>
      <c r="L469" s="136"/>
      <c r="M469" s="136"/>
      <c r="N469" s="136"/>
      <c r="O469" s="136"/>
      <c r="P469" s="136"/>
      <c r="Q469" s="136"/>
      <c r="R469" s="136"/>
      <c r="S469" s="136"/>
      <c r="T469" s="136"/>
      <c r="U469" s="136"/>
      <c r="V469" s="136"/>
      <c r="W469" s="136"/>
      <c r="X469" s="136"/>
      <c r="Y469" s="136"/>
      <c r="Z469" s="136"/>
      <c r="AA469" s="136"/>
    </row>
    <row r="470" spans="2:27" ht="14" x14ac:dyDescent="0.2">
      <c r="B470" s="136"/>
      <c r="C470" s="160"/>
      <c r="D470" s="161"/>
      <c r="E470" s="161"/>
      <c r="F470" s="161"/>
      <c r="G470" s="161"/>
      <c r="H470" s="161"/>
      <c r="I470" s="161"/>
      <c r="J470" s="161"/>
      <c r="K470" s="161"/>
      <c r="L470" s="136"/>
      <c r="M470" s="136"/>
      <c r="N470" s="136"/>
      <c r="O470" s="136"/>
      <c r="P470" s="136"/>
      <c r="Q470" s="136"/>
      <c r="R470" s="136"/>
      <c r="S470" s="136"/>
      <c r="T470" s="136"/>
      <c r="U470" s="136"/>
      <c r="V470" s="136"/>
      <c r="W470" s="136"/>
      <c r="X470" s="136"/>
      <c r="Y470" s="136"/>
      <c r="Z470" s="136"/>
      <c r="AA470" s="136"/>
    </row>
    <row r="471" spans="2:27" ht="14" x14ac:dyDescent="0.2">
      <c r="B471" s="136"/>
      <c r="C471" s="160"/>
      <c r="D471" s="161"/>
      <c r="E471" s="161"/>
      <c r="F471" s="161"/>
      <c r="G471" s="161"/>
      <c r="H471" s="161"/>
      <c r="I471" s="161"/>
      <c r="J471" s="161"/>
      <c r="K471" s="161"/>
      <c r="L471" s="136"/>
      <c r="M471" s="136"/>
      <c r="N471" s="136"/>
      <c r="O471" s="136"/>
      <c r="P471" s="136"/>
      <c r="Q471" s="136"/>
      <c r="R471" s="136"/>
      <c r="S471" s="136"/>
      <c r="T471" s="136"/>
      <c r="U471" s="136"/>
      <c r="V471" s="136"/>
      <c r="W471" s="136"/>
      <c r="X471" s="136"/>
      <c r="Y471" s="136"/>
      <c r="Z471" s="136"/>
      <c r="AA471" s="136"/>
    </row>
    <row r="472" spans="2:27" ht="14" x14ac:dyDescent="0.2">
      <c r="B472" s="136"/>
      <c r="C472" s="160"/>
      <c r="D472" s="161"/>
      <c r="E472" s="161"/>
      <c r="F472" s="161"/>
      <c r="G472" s="161"/>
      <c r="H472" s="161"/>
      <c r="I472" s="161"/>
      <c r="J472" s="161"/>
      <c r="K472" s="161"/>
      <c r="L472" s="136"/>
      <c r="M472" s="136"/>
      <c r="N472" s="136"/>
      <c r="O472" s="136"/>
      <c r="P472" s="136"/>
      <c r="Q472" s="136"/>
      <c r="R472" s="136"/>
      <c r="S472" s="136"/>
      <c r="T472" s="136"/>
      <c r="U472" s="136"/>
      <c r="V472" s="136"/>
      <c r="W472" s="136"/>
      <c r="X472" s="136"/>
      <c r="Y472" s="136"/>
      <c r="Z472" s="136"/>
      <c r="AA472" s="136"/>
    </row>
    <row r="473" spans="2:27" ht="14" x14ac:dyDescent="0.2">
      <c r="B473" s="136"/>
      <c r="C473" s="160"/>
      <c r="D473" s="161"/>
      <c r="E473" s="161"/>
      <c r="F473" s="161"/>
      <c r="G473" s="161"/>
      <c r="H473" s="161"/>
      <c r="I473" s="161"/>
      <c r="J473" s="161"/>
      <c r="K473" s="161"/>
      <c r="L473" s="136"/>
      <c r="M473" s="136"/>
      <c r="N473" s="136"/>
      <c r="O473" s="136"/>
      <c r="P473" s="136"/>
      <c r="Q473" s="136"/>
      <c r="R473" s="136"/>
      <c r="S473" s="136"/>
      <c r="T473" s="136"/>
      <c r="U473" s="136"/>
      <c r="V473" s="136"/>
      <c r="W473" s="136"/>
      <c r="X473" s="136"/>
      <c r="Y473" s="136"/>
      <c r="Z473" s="136"/>
      <c r="AA473" s="136"/>
    </row>
    <row r="474" spans="2:27" ht="14" x14ac:dyDescent="0.2">
      <c r="B474" s="136"/>
      <c r="C474" s="160"/>
      <c r="D474" s="161"/>
      <c r="E474" s="161"/>
      <c r="F474" s="161"/>
      <c r="G474" s="161"/>
      <c r="H474" s="161"/>
      <c r="I474" s="161"/>
      <c r="J474" s="161"/>
      <c r="K474" s="161"/>
      <c r="L474" s="136"/>
      <c r="M474" s="136"/>
      <c r="N474" s="136"/>
      <c r="O474" s="136"/>
      <c r="P474" s="136"/>
      <c r="Q474" s="136"/>
      <c r="R474" s="136"/>
      <c r="S474" s="136"/>
      <c r="T474" s="136"/>
      <c r="U474" s="136"/>
      <c r="V474" s="136"/>
      <c r="W474" s="136"/>
      <c r="X474" s="136"/>
      <c r="Y474" s="136"/>
      <c r="Z474" s="136"/>
      <c r="AA474" s="136"/>
    </row>
    <row r="475" spans="2:27" ht="14" x14ac:dyDescent="0.2">
      <c r="B475" s="136"/>
      <c r="C475" s="160"/>
      <c r="D475" s="161"/>
      <c r="E475" s="161"/>
      <c r="F475" s="161"/>
      <c r="G475" s="161"/>
      <c r="H475" s="161"/>
      <c r="I475" s="161"/>
      <c r="J475" s="161"/>
      <c r="K475" s="161"/>
      <c r="L475" s="136"/>
      <c r="M475" s="136"/>
      <c r="N475" s="136"/>
      <c r="O475" s="136"/>
      <c r="P475" s="136"/>
      <c r="Q475" s="136"/>
      <c r="R475" s="136"/>
      <c r="S475" s="136"/>
      <c r="T475" s="136"/>
      <c r="U475" s="136"/>
      <c r="V475" s="136"/>
      <c r="W475" s="136"/>
      <c r="X475" s="136"/>
      <c r="Y475" s="136"/>
      <c r="Z475" s="136"/>
      <c r="AA475" s="136"/>
    </row>
    <row r="476" spans="2:27" ht="14" x14ac:dyDescent="0.2">
      <c r="B476" s="136"/>
      <c r="C476" s="160"/>
      <c r="D476" s="161"/>
      <c r="E476" s="161"/>
      <c r="F476" s="161"/>
      <c r="G476" s="161"/>
      <c r="H476" s="161"/>
      <c r="I476" s="161"/>
      <c r="J476" s="161"/>
      <c r="K476" s="161"/>
      <c r="L476" s="136"/>
      <c r="M476" s="136"/>
      <c r="N476" s="136"/>
      <c r="O476" s="136"/>
      <c r="P476" s="136"/>
      <c r="Q476" s="136"/>
      <c r="R476" s="136"/>
      <c r="S476" s="136"/>
      <c r="T476" s="136"/>
      <c r="U476" s="136"/>
      <c r="V476" s="136"/>
      <c r="W476" s="136"/>
      <c r="X476" s="136"/>
      <c r="Y476" s="136"/>
      <c r="Z476" s="136"/>
      <c r="AA476" s="136"/>
    </row>
    <row r="477" spans="2:27" ht="14" x14ac:dyDescent="0.2">
      <c r="B477" s="136"/>
      <c r="C477" s="160"/>
      <c r="D477" s="161"/>
      <c r="E477" s="161"/>
      <c r="F477" s="161"/>
      <c r="G477" s="161"/>
      <c r="H477" s="161"/>
      <c r="I477" s="161"/>
      <c r="J477" s="161"/>
      <c r="K477" s="161"/>
      <c r="L477" s="136"/>
      <c r="M477" s="136"/>
      <c r="N477" s="136"/>
      <c r="O477" s="136"/>
      <c r="P477" s="136"/>
      <c r="Q477" s="136"/>
      <c r="R477" s="136"/>
      <c r="S477" s="136"/>
      <c r="T477" s="136"/>
      <c r="U477" s="136"/>
      <c r="V477" s="136"/>
      <c r="W477" s="136"/>
      <c r="X477" s="136"/>
      <c r="Y477" s="136"/>
      <c r="Z477" s="136"/>
      <c r="AA477" s="136"/>
    </row>
    <row r="478" spans="2:27" ht="14" x14ac:dyDescent="0.2">
      <c r="B478" s="136"/>
      <c r="C478" s="160"/>
      <c r="D478" s="161"/>
      <c r="E478" s="161"/>
      <c r="F478" s="161"/>
      <c r="G478" s="161"/>
      <c r="H478" s="161"/>
      <c r="I478" s="161"/>
      <c r="J478" s="161"/>
      <c r="K478" s="161"/>
      <c r="L478" s="136"/>
      <c r="M478" s="136"/>
      <c r="N478" s="136"/>
      <c r="O478" s="136"/>
      <c r="P478" s="136"/>
      <c r="Q478" s="136"/>
      <c r="R478" s="136"/>
      <c r="S478" s="136"/>
      <c r="T478" s="136"/>
      <c r="U478" s="136"/>
      <c r="V478" s="136"/>
      <c r="W478" s="136"/>
      <c r="X478" s="136"/>
      <c r="Y478" s="136"/>
      <c r="Z478" s="136"/>
      <c r="AA478" s="136"/>
    </row>
    <row r="479" spans="2:27" ht="14" x14ac:dyDescent="0.2">
      <c r="B479" s="136"/>
      <c r="C479" s="160"/>
      <c r="D479" s="161"/>
      <c r="E479" s="161"/>
      <c r="F479" s="161"/>
      <c r="G479" s="161"/>
      <c r="H479" s="161"/>
      <c r="I479" s="161"/>
      <c r="J479" s="161"/>
      <c r="K479" s="161"/>
      <c r="L479" s="136"/>
      <c r="M479" s="136"/>
      <c r="N479" s="136"/>
      <c r="O479" s="136"/>
      <c r="P479" s="136"/>
      <c r="Q479" s="136"/>
      <c r="R479" s="136"/>
      <c r="S479" s="136"/>
      <c r="T479" s="136"/>
      <c r="U479" s="136"/>
      <c r="V479" s="136"/>
      <c r="W479" s="136"/>
      <c r="X479" s="136"/>
      <c r="Y479" s="136"/>
      <c r="Z479" s="136"/>
      <c r="AA479" s="136"/>
    </row>
    <row r="480" spans="2:27" ht="14" x14ac:dyDescent="0.2">
      <c r="B480" s="136"/>
      <c r="C480" s="160"/>
      <c r="D480" s="161"/>
      <c r="E480" s="161"/>
      <c r="F480" s="161"/>
      <c r="G480" s="161"/>
      <c r="H480" s="161"/>
      <c r="I480" s="161"/>
      <c r="J480" s="161"/>
      <c r="K480" s="161"/>
      <c r="L480" s="136"/>
      <c r="M480" s="136"/>
      <c r="N480" s="136"/>
      <c r="O480" s="136"/>
      <c r="P480" s="136"/>
      <c r="Q480" s="136"/>
      <c r="R480" s="136"/>
      <c r="S480" s="136"/>
      <c r="T480" s="136"/>
      <c r="U480" s="136"/>
      <c r="V480" s="136"/>
      <c r="W480" s="136"/>
      <c r="X480" s="136"/>
      <c r="Y480" s="136"/>
      <c r="Z480" s="136"/>
      <c r="AA480" s="136"/>
    </row>
    <row r="481" spans="2:27" ht="14" x14ac:dyDescent="0.2">
      <c r="B481" s="136"/>
      <c r="C481" s="160"/>
      <c r="D481" s="161"/>
      <c r="E481" s="161"/>
      <c r="F481" s="161"/>
      <c r="G481" s="161"/>
      <c r="H481" s="161"/>
      <c r="I481" s="161"/>
      <c r="J481" s="161"/>
      <c r="K481" s="161"/>
      <c r="L481" s="136"/>
      <c r="M481" s="136"/>
      <c r="N481" s="136"/>
      <c r="O481" s="136"/>
      <c r="P481" s="136"/>
      <c r="Q481" s="136"/>
      <c r="R481" s="136"/>
      <c r="S481" s="136"/>
      <c r="T481" s="136"/>
      <c r="U481" s="136"/>
      <c r="V481" s="136"/>
      <c r="W481" s="136"/>
      <c r="X481" s="136"/>
      <c r="Y481" s="136"/>
      <c r="Z481" s="136"/>
      <c r="AA481" s="136"/>
    </row>
    <row r="482" spans="2:27" ht="14" x14ac:dyDescent="0.2">
      <c r="B482" s="136"/>
      <c r="C482" s="160"/>
      <c r="D482" s="161"/>
      <c r="E482" s="161"/>
      <c r="F482" s="161"/>
      <c r="G482" s="161"/>
      <c r="H482" s="161"/>
      <c r="I482" s="161"/>
      <c r="J482" s="161"/>
      <c r="K482" s="161"/>
      <c r="L482" s="136"/>
      <c r="M482" s="136"/>
      <c r="N482" s="136"/>
      <c r="O482" s="136"/>
      <c r="P482" s="136"/>
      <c r="Q482" s="136"/>
      <c r="R482" s="136"/>
      <c r="S482" s="136"/>
      <c r="T482" s="136"/>
      <c r="U482" s="136"/>
      <c r="V482" s="136"/>
      <c r="W482" s="136"/>
      <c r="X482" s="136"/>
      <c r="Y482" s="136"/>
      <c r="Z482" s="136"/>
      <c r="AA482" s="136"/>
    </row>
    <row r="483" spans="2:27" ht="14" x14ac:dyDescent="0.2">
      <c r="B483" s="136"/>
      <c r="C483" s="160"/>
      <c r="D483" s="161"/>
      <c r="E483" s="161"/>
      <c r="F483" s="161"/>
      <c r="G483" s="161"/>
      <c r="H483" s="161"/>
      <c r="I483" s="161"/>
      <c r="J483" s="161"/>
      <c r="K483" s="161"/>
      <c r="L483" s="136"/>
      <c r="M483" s="136"/>
      <c r="N483" s="136"/>
      <c r="O483" s="136"/>
      <c r="P483" s="136"/>
      <c r="Q483" s="136"/>
      <c r="R483" s="136"/>
      <c r="S483" s="136"/>
      <c r="T483" s="136"/>
      <c r="U483" s="136"/>
      <c r="V483" s="136"/>
      <c r="W483" s="136"/>
      <c r="X483" s="136"/>
      <c r="Y483" s="136"/>
      <c r="Z483" s="136"/>
      <c r="AA483" s="136"/>
    </row>
    <row r="484" spans="2:27" ht="14" x14ac:dyDescent="0.2">
      <c r="B484" s="136"/>
      <c r="C484" s="160"/>
      <c r="D484" s="161"/>
      <c r="E484" s="161"/>
      <c r="F484" s="161"/>
      <c r="G484" s="161"/>
      <c r="H484" s="161"/>
      <c r="I484" s="161"/>
      <c r="J484" s="161"/>
      <c r="K484" s="161"/>
      <c r="L484" s="136"/>
      <c r="M484" s="136"/>
      <c r="N484" s="136"/>
      <c r="O484" s="136"/>
      <c r="P484" s="136"/>
      <c r="Q484" s="136"/>
      <c r="R484" s="136"/>
      <c r="S484" s="136"/>
      <c r="T484" s="136"/>
      <c r="U484" s="136"/>
      <c r="V484" s="136"/>
      <c r="W484" s="136"/>
      <c r="X484" s="136"/>
      <c r="Y484" s="136"/>
      <c r="Z484" s="136"/>
      <c r="AA484" s="136"/>
    </row>
    <row r="485" spans="2:27" ht="14" x14ac:dyDescent="0.2">
      <c r="B485" s="136"/>
      <c r="C485" s="160"/>
      <c r="D485" s="161"/>
      <c r="E485" s="161"/>
      <c r="F485" s="161"/>
      <c r="G485" s="161"/>
      <c r="H485" s="161"/>
      <c r="I485" s="161"/>
      <c r="J485" s="161"/>
      <c r="K485" s="161"/>
      <c r="L485" s="136"/>
      <c r="M485" s="136"/>
      <c r="N485" s="136"/>
      <c r="O485" s="136"/>
      <c r="P485" s="136"/>
      <c r="Q485" s="136"/>
      <c r="R485" s="136"/>
      <c r="S485" s="136"/>
      <c r="T485" s="136"/>
      <c r="U485" s="136"/>
      <c r="V485" s="136"/>
      <c r="W485" s="136"/>
      <c r="X485" s="136"/>
      <c r="Y485" s="136"/>
      <c r="Z485" s="136"/>
      <c r="AA485" s="136"/>
    </row>
    <row r="486" spans="2:27" ht="14" x14ac:dyDescent="0.2">
      <c r="B486" s="136"/>
      <c r="C486" s="160"/>
      <c r="D486" s="161"/>
      <c r="E486" s="161"/>
      <c r="F486" s="161"/>
      <c r="G486" s="161"/>
      <c r="H486" s="161"/>
      <c r="I486" s="161"/>
      <c r="J486" s="161"/>
      <c r="K486" s="161"/>
      <c r="L486" s="136"/>
      <c r="M486" s="136"/>
      <c r="N486" s="136"/>
      <c r="O486" s="136"/>
      <c r="P486" s="136"/>
      <c r="Q486" s="136"/>
      <c r="R486" s="136"/>
      <c r="S486" s="136"/>
      <c r="T486" s="136"/>
      <c r="U486" s="136"/>
      <c r="V486" s="136"/>
      <c r="W486" s="136"/>
      <c r="X486" s="136"/>
      <c r="Y486" s="136"/>
      <c r="Z486" s="136"/>
      <c r="AA486" s="136"/>
    </row>
    <row r="487" spans="2:27" ht="14" x14ac:dyDescent="0.2">
      <c r="B487" s="136"/>
      <c r="C487" s="160"/>
      <c r="D487" s="161"/>
      <c r="E487" s="161"/>
      <c r="F487" s="161"/>
      <c r="G487" s="161"/>
      <c r="H487" s="161"/>
      <c r="I487" s="161"/>
      <c r="J487" s="161"/>
      <c r="K487" s="161"/>
      <c r="L487" s="136"/>
      <c r="M487" s="136"/>
      <c r="N487" s="136"/>
      <c r="O487" s="136"/>
      <c r="P487" s="136"/>
      <c r="Q487" s="136"/>
      <c r="R487" s="136"/>
      <c r="S487" s="136"/>
      <c r="T487" s="136"/>
      <c r="U487" s="136"/>
      <c r="V487" s="136"/>
      <c r="W487" s="136"/>
      <c r="X487" s="136"/>
      <c r="Y487" s="136"/>
      <c r="Z487" s="136"/>
      <c r="AA487" s="136"/>
    </row>
    <row r="488" spans="2:27" ht="14" x14ac:dyDescent="0.2">
      <c r="B488" s="136"/>
      <c r="C488" s="160"/>
      <c r="D488" s="161"/>
      <c r="E488" s="161"/>
      <c r="F488" s="161"/>
      <c r="G488" s="161"/>
      <c r="H488" s="161"/>
      <c r="I488" s="161"/>
      <c r="J488" s="161"/>
      <c r="K488" s="161"/>
      <c r="L488" s="136"/>
      <c r="M488" s="136"/>
      <c r="N488" s="136"/>
      <c r="O488" s="136"/>
      <c r="P488" s="136"/>
      <c r="Q488" s="136"/>
      <c r="R488" s="136"/>
      <c r="S488" s="136"/>
      <c r="T488" s="136"/>
      <c r="U488" s="136"/>
      <c r="V488" s="136"/>
      <c r="W488" s="136"/>
      <c r="X488" s="136"/>
      <c r="Y488" s="136"/>
      <c r="Z488" s="136"/>
      <c r="AA488" s="136"/>
    </row>
    <row r="489" spans="2:27" ht="14" x14ac:dyDescent="0.2">
      <c r="B489" s="136"/>
      <c r="C489" s="160"/>
      <c r="D489" s="161"/>
      <c r="E489" s="161"/>
      <c r="F489" s="161"/>
      <c r="G489" s="161"/>
      <c r="H489" s="161"/>
      <c r="I489" s="161"/>
      <c r="J489" s="161"/>
      <c r="K489" s="161"/>
      <c r="L489" s="136"/>
      <c r="M489" s="136"/>
      <c r="N489" s="136"/>
      <c r="O489" s="136"/>
      <c r="P489" s="136"/>
      <c r="Q489" s="136"/>
      <c r="R489" s="136"/>
      <c r="S489" s="136"/>
      <c r="T489" s="136"/>
      <c r="U489" s="136"/>
      <c r="V489" s="136"/>
      <c r="W489" s="136"/>
      <c r="X489" s="136"/>
      <c r="Y489" s="136"/>
      <c r="Z489" s="136"/>
      <c r="AA489" s="136"/>
    </row>
    <row r="490" spans="2:27" ht="14" x14ac:dyDescent="0.2">
      <c r="B490" s="136"/>
      <c r="C490" s="160"/>
      <c r="D490" s="161"/>
      <c r="E490" s="161"/>
      <c r="F490" s="161"/>
      <c r="G490" s="161"/>
      <c r="H490" s="161"/>
      <c r="I490" s="161"/>
      <c r="J490" s="161"/>
      <c r="K490" s="161"/>
      <c r="L490" s="136"/>
      <c r="M490" s="136"/>
      <c r="N490" s="136"/>
      <c r="O490" s="136"/>
      <c r="P490" s="136"/>
      <c r="Q490" s="136"/>
      <c r="R490" s="136"/>
      <c r="S490" s="136"/>
      <c r="T490" s="136"/>
      <c r="U490" s="136"/>
      <c r="V490" s="136"/>
      <c r="W490" s="136"/>
      <c r="X490" s="136"/>
      <c r="Y490" s="136"/>
      <c r="Z490" s="136"/>
      <c r="AA490" s="136"/>
    </row>
    <row r="491" spans="2:27" ht="14" x14ac:dyDescent="0.2">
      <c r="B491" s="136"/>
      <c r="C491" s="160"/>
      <c r="D491" s="161"/>
      <c r="E491" s="161"/>
      <c r="F491" s="161"/>
      <c r="G491" s="161"/>
      <c r="H491" s="161"/>
      <c r="I491" s="161"/>
      <c r="J491" s="161"/>
      <c r="K491" s="161"/>
      <c r="L491" s="136"/>
      <c r="M491" s="136"/>
      <c r="N491" s="136"/>
      <c r="O491" s="136"/>
      <c r="P491" s="136"/>
      <c r="Q491" s="136"/>
      <c r="R491" s="136"/>
      <c r="S491" s="136"/>
      <c r="T491" s="136"/>
      <c r="U491" s="136"/>
      <c r="V491" s="136"/>
      <c r="W491" s="136"/>
      <c r="X491" s="136"/>
      <c r="Y491" s="136"/>
      <c r="Z491" s="136"/>
      <c r="AA491" s="136"/>
    </row>
    <row r="492" spans="2:27" ht="14" x14ac:dyDescent="0.2">
      <c r="B492" s="136"/>
      <c r="C492" s="160"/>
      <c r="D492" s="161"/>
      <c r="E492" s="161"/>
      <c r="F492" s="161"/>
      <c r="G492" s="161"/>
      <c r="H492" s="161"/>
      <c r="I492" s="161"/>
      <c r="J492" s="161"/>
      <c r="K492" s="161"/>
      <c r="L492" s="136"/>
      <c r="M492" s="136"/>
      <c r="N492" s="136"/>
      <c r="O492" s="136"/>
      <c r="P492" s="136"/>
      <c r="Q492" s="136"/>
      <c r="R492" s="136"/>
      <c r="S492" s="136"/>
      <c r="T492" s="136"/>
      <c r="U492" s="136"/>
      <c r="V492" s="136"/>
      <c r="W492" s="136"/>
      <c r="X492" s="136"/>
      <c r="Y492" s="136"/>
      <c r="Z492" s="136"/>
      <c r="AA492" s="136"/>
    </row>
    <row r="493" spans="2:27" ht="14" x14ac:dyDescent="0.2">
      <c r="B493" s="136"/>
      <c r="C493" s="160"/>
      <c r="D493" s="161"/>
      <c r="E493" s="161"/>
      <c r="F493" s="161"/>
      <c r="G493" s="161"/>
      <c r="H493" s="161"/>
      <c r="I493" s="161"/>
      <c r="J493" s="161"/>
      <c r="K493" s="161"/>
      <c r="L493" s="136"/>
      <c r="M493" s="136"/>
      <c r="N493" s="136"/>
      <c r="O493" s="136"/>
      <c r="P493" s="136"/>
      <c r="Q493" s="136"/>
      <c r="R493" s="136"/>
      <c r="S493" s="136"/>
      <c r="T493" s="136"/>
      <c r="U493" s="136"/>
      <c r="V493" s="136"/>
      <c r="W493" s="136"/>
      <c r="X493" s="136"/>
      <c r="Y493" s="136"/>
      <c r="Z493" s="136"/>
      <c r="AA493" s="136"/>
    </row>
    <row r="494" spans="2:27" ht="14" x14ac:dyDescent="0.2">
      <c r="B494" s="136"/>
      <c r="C494" s="160"/>
      <c r="D494" s="161"/>
      <c r="E494" s="161"/>
      <c r="F494" s="161"/>
      <c r="G494" s="161"/>
      <c r="H494" s="161"/>
      <c r="I494" s="161"/>
      <c r="J494" s="161"/>
      <c r="K494" s="161"/>
      <c r="L494" s="136"/>
      <c r="M494" s="136"/>
      <c r="N494" s="136"/>
      <c r="O494" s="136"/>
      <c r="P494" s="136"/>
      <c r="Q494" s="136"/>
      <c r="R494" s="136"/>
      <c r="S494" s="136"/>
      <c r="T494" s="136"/>
      <c r="U494" s="136"/>
      <c r="V494" s="136"/>
      <c r="W494" s="136"/>
      <c r="X494" s="136"/>
      <c r="Y494" s="136"/>
      <c r="Z494" s="136"/>
      <c r="AA494" s="136"/>
    </row>
    <row r="495" spans="2:27" ht="14" x14ac:dyDescent="0.2">
      <c r="B495" s="136"/>
      <c r="C495" s="160"/>
      <c r="D495" s="161"/>
      <c r="E495" s="161"/>
      <c r="F495" s="161"/>
      <c r="G495" s="161"/>
      <c r="H495" s="161"/>
      <c r="I495" s="161"/>
      <c r="J495" s="161"/>
      <c r="K495" s="161"/>
      <c r="L495" s="136"/>
      <c r="M495" s="136"/>
      <c r="N495" s="136"/>
      <c r="O495" s="136"/>
      <c r="P495" s="136"/>
      <c r="Q495" s="136"/>
      <c r="R495" s="136"/>
      <c r="S495" s="136"/>
      <c r="T495" s="136"/>
      <c r="U495" s="136"/>
      <c r="V495" s="136"/>
      <c r="W495" s="136"/>
      <c r="X495" s="136"/>
      <c r="Y495" s="136"/>
      <c r="Z495" s="136"/>
      <c r="AA495" s="136"/>
    </row>
    <row r="496" spans="2:27" ht="14" x14ac:dyDescent="0.2">
      <c r="B496" s="136"/>
      <c r="C496" s="160"/>
      <c r="D496" s="161"/>
      <c r="E496" s="161"/>
      <c r="F496" s="161"/>
      <c r="G496" s="161"/>
      <c r="H496" s="161"/>
      <c r="I496" s="161"/>
      <c r="J496" s="161"/>
      <c r="K496" s="161"/>
      <c r="L496" s="136"/>
      <c r="M496" s="136"/>
      <c r="N496" s="136"/>
      <c r="O496" s="136"/>
      <c r="P496" s="136"/>
      <c r="Q496" s="136"/>
      <c r="R496" s="136"/>
      <c r="S496" s="136"/>
      <c r="T496" s="136"/>
      <c r="U496" s="136"/>
      <c r="V496" s="136"/>
      <c r="W496" s="136"/>
      <c r="X496" s="136"/>
      <c r="Y496" s="136"/>
      <c r="Z496" s="136"/>
      <c r="AA496" s="136"/>
    </row>
    <row r="497" spans="2:27" ht="14" x14ac:dyDescent="0.2">
      <c r="B497" s="136"/>
      <c r="C497" s="160"/>
      <c r="D497" s="161"/>
      <c r="E497" s="161"/>
      <c r="F497" s="161"/>
      <c r="G497" s="161"/>
      <c r="H497" s="161"/>
      <c r="I497" s="161"/>
      <c r="J497" s="161"/>
      <c r="K497" s="161"/>
      <c r="L497" s="136"/>
      <c r="M497" s="136"/>
      <c r="N497" s="136"/>
      <c r="O497" s="136"/>
      <c r="P497" s="136"/>
      <c r="Q497" s="136"/>
      <c r="R497" s="136"/>
      <c r="S497" s="136"/>
      <c r="T497" s="136"/>
      <c r="U497" s="136"/>
      <c r="V497" s="136"/>
      <c r="W497" s="136"/>
      <c r="X497" s="136"/>
      <c r="Y497" s="136"/>
      <c r="Z497" s="136"/>
      <c r="AA497" s="136"/>
    </row>
    <row r="498" spans="2:27" ht="14" x14ac:dyDescent="0.2">
      <c r="B498" s="136"/>
      <c r="C498" s="160"/>
      <c r="D498" s="161"/>
      <c r="E498" s="161"/>
      <c r="F498" s="161"/>
      <c r="G498" s="161"/>
      <c r="H498" s="161"/>
      <c r="I498" s="161"/>
      <c r="J498" s="161"/>
      <c r="K498" s="161"/>
      <c r="L498" s="136"/>
      <c r="M498" s="136"/>
      <c r="N498" s="136"/>
      <c r="O498" s="136"/>
      <c r="P498" s="136"/>
      <c r="Q498" s="136"/>
      <c r="R498" s="136"/>
      <c r="S498" s="136"/>
      <c r="T498" s="136"/>
      <c r="U498" s="136"/>
      <c r="V498" s="136"/>
      <c r="W498" s="136"/>
      <c r="X498" s="136"/>
      <c r="Y498" s="136"/>
      <c r="Z498" s="136"/>
      <c r="AA498" s="136"/>
    </row>
    <row r="499" spans="2:27" ht="14" x14ac:dyDescent="0.2">
      <c r="B499" s="136"/>
      <c r="C499" s="160"/>
      <c r="D499" s="161"/>
      <c r="E499" s="161"/>
      <c r="F499" s="161"/>
      <c r="G499" s="161"/>
      <c r="H499" s="161"/>
      <c r="I499" s="161"/>
      <c r="J499" s="161"/>
      <c r="K499" s="161"/>
      <c r="L499" s="136"/>
      <c r="M499" s="136"/>
      <c r="N499" s="136"/>
      <c r="O499" s="136"/>
      <c r="P499" s="136"/>
      <c r="Q499" s="136"/>
      <c r="R499" s="136"/>
      <c r="S499" s="136"/>
      <c r="T499" s="136"/>
      <c r="U499" s="136"/>
      <c r="V499" s="136"/>
      <c r="W499" s="136"/>
      <c r="X499" s="136"/>
      <c r="Y499" s="136"/>
      <c r="Z499" s="136"/>
      <c r="AA499" s="136"/>
    </row>
    <row r="500" spans="2:27" ht="14" x14ac:dyDescent="0.2">
      <c r="B500" s="136"/>
      <c r="C500" s="160"/>
      <c r="D500" s="161"/>
      <c r="E500" s="161"/>
      <c r="F500" s="161"/>
      <c r="G500" s="161"/>
      <c r="H500" s="161"/>
      <c r="I500" s="161"/>
      <c r="J500" s="161"/>
      <c r="K500" s="161"/>
      <c r="L500" s="136"/>
      <c r="M500" s="136"/>
      <c r="N500" s="136"/>
      <c r="O500" s="136"/>
      <c r="P500" s="136"/>
      <c r="Q500" s="136"/>
      <c r="R500" s="136"/>
      <c r="S500" s="136"/>
      <c r="T500" s="136"/>
      <c r="U500" s="136"/>
      <c r="V500" s="136"/>
      <c r="W500" s="136"/>
      <c r="X500" s="136"/>
      <c r="Y500" s="136"/>
      <c r="Z500" s="136"/>
      <c r="AA500" s="136"/>
    </row>
    <row r="501" spans="2:27" ht="14" x14ac:dyDescent="0.2">
      <c r="B501" s="136"/>
      <c r="C501" s="160"/>
      <c r="D501" s="161"/>
      <c r="E501" s="161"/>
      <c r="F501" s="161"/>
      <c r="G501" s="161"/>
      <c r="H501" s="161"/>
      <c r="I501" s="161"/>
      <c r="J501" s="161"/>
      <c r="K501" s="161"/>
      <c r="L501" s="136"/>
      <c r="M501" s="136"/>
      <c r="N501" s="136"/>
      <c r="O501" s="136"/>
      <c r="P501" s="136"/>
      <c r="Q501" s="136"/>
      <c r="R501" s="136"/>
      <c r="S501" s="136"/>
      <c r="T501" s="136"/>
      <c r="U501" s="136"/>
      <c r="V501" s="136"/>
      <c r="W501" s="136"/>
      <c r="X501" s="136"/>
      <c r="Y501" s="136"/>
      <c r="Z501" s="136"/>
      <c r="AA501" s="136"/>
    </row>
    <row r="502" spans="2:27" ht="14" x14ac:dyDescent="0.2">
      <c r="B502" s="136"/>
      <c r="C502" s="160"/>
      <c r="D502" s="161"/>
      <c r="E502" s="161"/>
      <c r="F502" s="161"/>
      <c r="G502" s="161"/>
      <c r="H502" s="161"/>
      <c r="I502" s="161"/>
      <c r="J502" s="161"/>
      <c r="K502" s="161"/>
      <c r="L502" s="136"/>
      <c r="M502" s="136"/>
      <c r="N502" s="136"/>
      <c r="O502" s="136"/>
      <c r="P502" s="136"/>
      <c r="Q502" s="136"/>
      <c r="R502" s="136"/>
      <c r="S502" s="136"/>
      <c r="T502" s="136"/>
      <c r="U502" s="136"/>
      <c r="V502" s="136"/>
      <c r="W502" s="136"/>
      <c r="X502" s="136"/>
      <c r="Y502" s="136"/>
      <c r="Z502" s="136"/>
      <c r="AA502" s="136"/>
    </row>
    <row r="503" spans="2:27" ht="14" x14ac:dyDescent="0.2">
      <c r="B503" s="136"/>
      <c r="C503" s="160"/>
      <c r="D503" s="161"/>
      <c r="E503" s="161"/>
      <c r="F503" s="161"/>
      <c r="G503" s="161"/>
      <c r="H503" s="161"/>
      <c r="I503" s="161"/>
      <c r="J503" s="161"/>
      <c r="K503" s="161"/>
      <c r="L503" s="136"/>
      <c r="M503" s="136"/>
      <c r="N503" s="136"/>
      <c r="O503" s="136"/>
      <c r="P503" s="136"/>
      <c r="Q503" s="136"/>
      <c r="R503" s="136"/>
      <c r="S503" s="136"/>
      <c r="T503" s="136"/>
      <c r="U503" s="136"/>
      <c r="V503" s="136"/>
      <c r="W503" s="136"/>
      <c r="X503" s="136"/>
      <c r="Y503" s="136"/>
      <c r="Z503" s="136"/>
      <c r="AA503" s="136"/>
    </row>
    <row r="504" spans="2:27" ht="14" x14ac:dyDescent="0.2">
      <c r="B504" s="136"/>
      <c r="C504" s="160"/>
      <c r="D504" s="161"/>
      <c r="E504" s="161"/>
      <c r="F504" s="161"/>
      <c r="G504" s="161"/>
      <c r="H504" s="161"/>
      <c r="I504" s="161"/>
      <c r="J504" s="161"/>
      <c r="K504" s="161"/>
      <c r="L504" s="136"/>
      <c r="M504" s="136"/>
      <c r="N504" s="136"/>
      <c r="O504" s="136"/>
      <c r="P504" s="136"/>
      <c r="Q504" s="136"/>
      <c r="R504" s="136"/>
      <c r="S504" s="136"/>
      <c r="T504" s="136"/>
      <c r="U504" s="136"/>
      <c r="V504" s="136"/>
      <c r="W504" s="136"/>
      <c r="X504" s="136"/>
      <c r="Y504" s="136"/>
      <c r="Z504" s="136"/>
      <c r="AA504" s="136"/>
    </row>
    <row r="505" spans="2:27" ht="14" x14ac:dyDescent="0.2">
      <c r="B505" s="136"/>
      <c r="C505" s="160"/>
      <c r="D505" s="161"/>
      <c r="E505" s="161"/>
      <c r="F505" s="161"/>
      <c r="G505" s="161"/>
      <c r="H505" s="161"/>
      <c r="I505" s="161"/>
      <c r="J505" s="161"/>
      <c r="K505" s="161"/>
      <c r="L505" s="136"/>
      <c r="M505" s="136"/>
      <c r="N505" s="136"/>
      <c r="O505" s="136"/>
      <c r="P505" s="136"/>
      <c r="Q505" s="136"/>
      <c r="R505" s="136"/>
      <c r="S505" s="136"/>
      <c r="T505" s="136"/>
      <c r="U505" s="136"/>
      <c r="V505" s="136"/>
      <c r="W505" s="136"/>
      <c r="X505" s="136"/>
      <c r="Y505" s="136"/>
      <c r="Z505" s="136"/>
      <c r="AA505" s="136"/>
    </row>
    <row r="506" spans="2:27" ht="14" x14ac:dyDescent="0.2">
      <c r="B506" s="136"/>
      <c r="C506" s="160"/>
      <c r="D506" s="161"/>
      <c r="E506" s="161"/>
      <c r="F506" s="161"/>
      <c r="G506" s="161"/>
      <c r="H506" s="161"/>
      <c r="I506" s="161"/>
      <c r="J506" s="161"/>
      <c r="K506" s="161"/>
      <c r="L506" s="136"/>
      <c r="M506" s="136"/>
      <c r="N506" s="136"/>
      <c r="O506" s="136"/>
      <c r="P506" s="136"/>
      <c r="Q506" s="136"/>
      <c r="R506" s="136"/>
      <c r="S506" s="136"/>
      <c r="T506" s="136"/>
      <c r="U506" s="136"/>
      <c r="V506" s="136"/>
      <c r="W506" s="136"/>
      <c r="X506" s="136"/>
      <c r="Y506" s="136"/>
      <c r="Z506" s="136"/>
      <c r="AA506" s="136"/>
    </row>
    <row r="507" spans="2:27" ht="14" x14ac:dyDescent="0.2">
      <c r="B507" s="136"/>
      <c r="C507" s="160"/>
      <c r="D507" s="161"/>
      <c r="E507" s="161"/>
      <c r="F507" s="161"/>
      <c r="G507" s="161"/>
      <c r="H507" s="161"/>
      <c r="I507" s="161"/>
      <c r="J507" s="161"/>
      <c r="K507" s="161"/>
      <c r="L507" s="136"/>
      <c r="M507" s="136"/>
      <c r="N507" s="136"/>
      <c r="O507" s="136"/>
      <c r="P507" s="136"/>
      <c r="Q507" s="136"/>
      <c r="R507" s="136"/>
      <c r="S507" s="136"/>
      <c r="T507" s="136"/>
      <c r="U507" s="136"/>
      <c r="V507" s="136"/>
      <c r="W507" s="136"/>
      <c r="X507" s="136"/>
      <c r="Y507" s="136"/>
      <c r="Z507" s="136"/>
      <c r="AA507" s="136"/>
    </row>
    <row r="508" spans="2:27" ht="14" x14ac:dyDescent="0.2">
      <c r="B508" s="136"/>
      <c r="C508" s="160"/>
      <c r="D508" s="161"/>
      <c r="E508" s="161"/>
      <c r="F508" s="161"/>
      <c r="G508" s="161"/>
      <c r="H508" s="161"/>
      <c r="I508" s="161"/>
      <c r="J508" s="161"/>
      <c r="K508" s="161"/>
      <c r="L508" s="136"/>
      <c r="M508" s="136"/>
      <c r="N508" s="136"/>
      <c r="O508" s="136"/>
      <c r="P508" s="136"/>
      <c r="Q508" s="136"/>
      <c r="R508" s="136"/>
      <c r="S508" s="136"/>
      <c r="T508" s="136"/>
      <c r="U508" s="136"/>
      <c r="V508" s="136"/>
      <c r="W508" s="136"/>
      <c r="X508" s="136"/>
      <c r="Y508" s="136"/>
      <c r="Z508" s="136"/>
      <c r="AA508" s="136"/>
    </row>
    <row r="509" spans="2:27" ht="14" x14ac:dyDescent="0.2">
      <c r="B509" s="136"/>
      <c r="C509" s="160"/>
      <c r="D509" s="161"/>
      <c r="E509" s="161"/>
      <c r="F509" s="161"/>
      <c r="G509" s="161"/>
      <c r="H509" s="161"/>
      <c r="I509" s="161"/>
      <c r="J509" s="161"/>
      <c r="K509" s="161"/>
      <c r="L509" s="136"/>
      <c r="M509" s="136"/>
      <c r="N509" s="136"/>
      <c r="O509" s="136"/>
      <c r="P509" s="136"/>
      <c r="Q509" s="136"/>
      <c r="R509" s="136"/>
      <c r="S509" s="136"/>
      <c r="T509" s="136"/>
      <c r="U509" s="136"/>
      <c r="V509" s="136"/>
      <c r="W509" s="136"/>
      <c r="X509" s="136"/>
      <c r="Y509" s="136"/>
      <c r="Z509" s="136"/>
      <c r="AA509" s="136"/>
    </row>
    <row r="510" spans="2:27" ht="14" x14ac:dyDescent="0.2">
      <c r="B510" s="136"/>
      <c r="C510" s="160"/>
      <c r="D510" s="161"/>
      <c r="E510" s="161"/>
      <c r="F510" s="161"/>
      <c r="G510" s="161"/>
      <c r="H510" s="161"/>
      <c r="I510" s="161"/>
      <c r="J510" s="161"/>
      <c r="K510" s="161"/>
      <c r="L510" s="136"/>
      <c r="M510" s="136"/>
      <c r="N510" s="136"/>
      <c r="O510" s="136"/>
      <c r="P510" s="136"/>
      <c r="Q510" s="136"/>
      <c r="R510" s="136"/>
      <c r="S510" s="136"/>
      <c r="T510" s="136"/>
      <c r="U510" s="136"/>
      <c r="V510" s="136"/>
      <c r="W510" s="136"/>
      <c r="X510" s="136"/>
      <c r="Y510" s="136"/>
      <c r="Z510" s="136"/>
      <c r="AA510" s="136"/>
    </row>
    <row r="511" spans="2:27" ht="14" x14ac:dyDescent="0.2">
      <c r="B511" s="136"/>
      <c r="C511" s="160"/>
      <c r="D511" s="161"/>
      <c r="E511" s="161"/>
      <c r="F511" s="161"/>
      <c r="G511" s="161"/>
      <c r="H511" s="161"/>
      <c r="I511" s="161"/>
      <c r="J511" s="161"/>
      <c r="K511" s="161"/>
      <c r="L511" s="136"/>
      <c r="M511" s="136"/>
      <c r="N511" s="136"/>
      <c r="O511" s="136"/>
      <c r="P511" s="136"/>
      <c r="Q511" s="136"/>
      <c r="R511" s="136"/>
      <c r="S511" s="136"/>
      <c r="T511" s="136"/>
      <c r="U511" s="136"/>
      <c r="V511" s="136"/>
      <c r="W511" s="136"/>
      <c r="X511" s="136"/>
      <c r="Y511" s="136"/>
      <c r="Z511" s="136"/>
      <c r="AA511" s="136"/>
    </row>
    <row r="512" spans="2:27" ht="14" x14ac:dyDescent="0.2">
      <c r="B512" s="136"/>
      <c r="C512" s="160"/>
      <c r="D512" s="161"/>
      <c r="E512" s="161"/>
      <c r="F512" s="161"/>
      <c r="G512" s="161"/>
      <c r="H512" s="161"/>
      <c r="I512" s="161"/>
      <c r="J512" s="161"/>
      <c r="K512" s="161"/>
      <c r="L512" s="136"/>
      <c r="M512" s="136"/>
      <c r="N512" s="136"/>
      <c r="O512" s="136"/>
      <c r="P512" s="136"/>
      <c r="Q512" s="136"/>
      <c r="R512" s="136"/>
      <c r="S512" s="136"/>
      <c r="T512" s="136"/>
      <c r="U512" s="136"/>
      <c r="V512" s="136"/>
      <c r="W512" s="136"/>
      <c r="X512" s="136"/>
      <c r="Y512" s="136"/>
      <c r="Z512" s="136"/>
      <c r="AA512" s="136"/>
    </row>
    <row r="513" spans="2:27" ht="14" x14ac:dyDescent="0.2">
      <c r="B513" s="136"/>
      <c r="C513" s="160"/>
      <c r="D513" s="161"/>
      <c r="E513" s="161"/>
      <c r="F513" s="161"/>
      <c r="G513" s="161"/>
      <c r="H513" s="161"/>
      <c r="I513" s="161"/>
      <c r="J513" s="161"/>
      <c r="K513" s="161"/>
      <c r="L513" s="136"/>
      <c r="M513" s="136"/>
      <c r="N513" s="136"/>
      <c r="O513" s="136"/>
      <c r="P513" s="136"/>
      <c r="Q513" s="136"/>
      <c r="R513" s="136"/>
      <c r="S513" s="136"/>
      <c r="T513" s="136"/>
      <c r="U513" s="136"/>
      <c r="V513" s="136"/>
      <c r="W513" s="136"/>
      <c r="X513" s="136"/>
      <c r="Y513" s="136"/>
      <c r="Z513" s="136"/>
      <c r="AA513" s="136"/>
    </row>
    <row r="514" spans="2:27" ht="14" x14ac:dyDescent="0.2">
      <c r="B514" s="136"/>
      <c r="C514" s="160"/>
      <c r="D514" s="161"/>
      <c r="E514" s="161"/>
      <c r="F514" s="161"/>
      <c r="G514" s="161"/>
      <c r="H514" s="161"/>
      <c r="I514" s="161"/>
      <c r="J514" s="161"/>
      <c r="K514" s="161"/>
      <c r="L514" s="136"/>
      <c r="M514" s="136"/>
      <c r="N514" s="136"/>
      <c r="O514" s="136"/>
      <c r="P514" s="136"/>
      <c r="Q514" s="136"/>
      <c r="R514" s="136"/>
      <c r="S514" s="136"/>
      <c r="T514" s="136"/>
      <c r="U514" s="136"/>
      <c r="V514" s="136"/>
      <c r="W514" s="136"/>
      <c r="X514" s="136"/>
      <c r="Y514" s="136"/>
      <c r="Z514" s="136"/>
      <c r="AA514" s="136"/>
    </row>
    <row r="515" spans="2:27" ht="14" x14ac:dyDescent="0.2">
      <c r="B515" s="136"/>
      <c r="C515" s="160"/>
      <c r="D515" s="161"/>
      <c r="E515" s="161"/>
      <c r="F515" s="161"/>
      <c r="G515" s="161"/>
      <c r="H515" s="161"/>
      <c r="I515" s="161"/>
      <c r="J515" s="161"/>
      <c r="K515" s="161"/>
      <c r="L515" s="136"/>
      <c r="M515" s="136"/>
      <c r="N515" s="136"/>
      <c r="O515" s="136"/>
      <c r="P515" s="136"/>
      <c r="Q515" s="136"/>
      <c r="R515" s="136"/>
      <c r="S515" s="136"/>
      <c r="T515" s="136"/>
      <c r="U515" s="136"/>
      <c r="V515" s="136"/>
      <c r="W515" s="136"/>
      <c r="X515" s="136"/>
      <c r="Y515" s="136"/>
      <c r="Z515" s="136"/>
      <c r="AA515" s="136"/>
    </row>
    <row r="516" spans="2:27" ht="14" x14ac:dyDescent="0.2">
      <c r="B516" s="136"/>
      <c r="C516" s="160"/>
      <c r="D516" s="161"/>
      <c r="E516" s="161"/>
      <c r="F516" s="161"/>
      <c r="G516" s="161"/>
      <c r="H516" s="161"/>
      <c r="I516" s="161"/>
      <c r="J516" s="161"/>
      <c r="K516" s="161"/>
      <c r="L516" s="136"/>
      <c r="M516" s="136"/>
      <c r="N516" s="136"/>
      <c r="O516" s="136"/>
      <c r="P516" s="136"/>
      <c r="Q516" s="136"/>
      <c r="R516" s="136"/>
      <c r="S516" s="136"/>
      <c r="T516" s="136"/>
      <c r="U516" s="136"/>
      <c r="V516" s="136"/>
      <c r="W516" s="136"/>
      <c r="X516" s="136"/>
      <c r="Y516" s="136"/>
      <c r="Z516" s="136"/>
      <c r="AA516" s="136"/>
    </row>
    <row r="517" spans="2:27" ht="14" x14ac:dyDescent="0.2">
      <c r="B517" s="136"/>
      <c r="C517" s="160"/>
      <c r="D517" s="161"/>
      <c r="E517" s="161"/>
      <c r="F517" s="161"/>
      <c r="G517" s="161"/>
      <c r="H517" s="161"/>
      <c r="I517" s="161"/>
      <c r="J517" s="161"/>
      <c r="K517" s="161"/>
      <c r="L517" s="136"/>
      <c r="M517" s="136"/>
      <c r="N517" s="136"/>
      <c r="O517" s="136"/>
      <c r="P517" s="136"/>
      <c r="Q517" s="136"/>
      <c r="R517" s="136"/>
      <c r="S517" s="136"/>
      <c r="T517" s="136"/>
      <c r="U517" s="136"/>
      <c r="V517" s="136"/>
      <c r="W517" s="136"/>
      <c r="X517" s="136"/>
      <c r="Y517" s="136"/>
      <c r="Z517" s="136"/>
      <c r="AA517" s="136"/>
    </row>
    <row r="518" spans="2:27" ht="14" x14ac:dyDescent="0.2">
      <c r="B518" s="136"/>
      <c r="C518" s="160"/>
      <c r="D518" s="161"/>
      <c r="E518" s="161"/>
      <c r="F518" s="161"/>
      <c r="G518" s="161"/>
      <c r="H518" s="161"/>
      <c r="I518" s="161"/>
      <c r="J518" s="161"/>
      <c r="K518" s="161"/>
      <c r="L518" s="136"/>
      <c r="M518" s="136"/>
      <c r="N518" s="136"/>
      <c r="O518" s="136"/>
      <c r="P518" s="136"/>
      <c r="Q518" s="136"/>
      <c r="R518" s="136"/>
      <c r="S518" s="136"/>
      <c r="T518" s="136"/>
      <c r="U518" s="136"/>
      <c r="V518" s="136"/>
      <c r="W518" s="136"/>
      <c r="X518" s="136"/>
      <c r="Y518" s="136"/>
      <c r="Z518" s="136"/>
      <c r="AA518" s="136"/>
    </row>
    <row r="519" spans="2:27" ht="14" x14ac:dyDescent="0.2">
      <c r="B519" s="136"/>
      <c r="C519" s="160"/>
      <c r="D519" s="161"/>
      <c r="E519" s="161"/>
      <c r="F519" s="161"/>
      <c r="G519" s="161"/>
      <c r="H519" s="161"/>
      <c r="I519" s="161"/>
      <c r="J519" s="161"/>
      <c r="K519" s="161"/>
      <c r="L519" s="136"/>
      <c r="M519" s="136"/>
      <c r="N519" s="136"/>
      <c r="O519" s="136"/>
      <c r="P519" s="136"/>
      <c r="Q519" s="136"/>
      <c r="R519" s="136"/>
      <c r="S519" s="136"/>
      <c r="T519" s="136"/>
      <c r="U519" s="136"/>
      <c r="V519" s="136"/>
      <c r="W519" s="136"/>
      <c r="X519" s="136"/>
      <c r="Y519" s="136"/>
      <c r="Z519" s="136"/>
      <c r="AA519" s="136"/>
    </row>
    <row r="520" spans="2:27" ht="14" x14ac:dyDescent="0.2">
      <c r="B520" s="136"/>
      <c r="C520" s="160"/>
      <c r="D520" s="161"/>
      <c r="E520" s="161"/>
      <c r="F520" s="161"/>
      <c r="G520" s="161"/>
      <c r="H520" s="161"/>
      <c r="I520" s="161"/>
      <c r="J520" s="161"/>
      <c r="K520" s="161"/>
      <c r="L520" s="136"/>
      <c r="M520" s="136"/>
      <c r="N520" s="136"/>
      <c r="O520" s="136"/>
      <c r="P520" s="136"/>
      <c r="Q520" s="136"/>
      <c r="R520" s="136"/>
      <c r="S520" s="136"/>
      <c r="T520" s="136"/>
      <c r="U520" s="136"/>
      <c r="V520" s="136"/>
      <c r="W520" s="136"/>
      <c r="X520" s="136"/>
      <c r="Y520" s="136"/>
      <c r="Z520" s="136"/>
      <c r="AA520" s="136"/>
    </row>
    <row r="521" spans="2:27" ht="14" x14ac:dyDescent="0.2">
      <c r="B521" s="136"/>
      <c r="C521" s="160"/>
      <c r="D521" s="161"/>
      <c r="E521" s="161"/>
      <c r="F521" s="161"/>
      <c r="G521" s="161"/>
      <c r="H521" s="161"/>
      <c r="I521" s="161"/>
      <c r="J521" s="161"/>
      <c r="K521" s="161"/>
      <c r="L521" s="136"/>
      <c r="M521" s="136"/>
      <c r="N521" s="136"/>
      <c r="O521" s="136"/>
      <c r="P521" s="136"/>
      <c r="Q521" s="136"/>
      <c r="R521" s="136"/>
      <c r="S521" s="136"/>
      <c r="T521" s="136"/>
      <c r="U521" s="136"/>
      <c r="V521" s="136"/>
      <c r="W521" s="136"/>
      <c r="X521" s="136"/>
      <c r="Y521" s="136"/>
      <c r="Z521" s="136"/>
      <c r="AA521" s="136"/>
    </row>
    <row r="522" spans="2:27" ht="14" x14ac:dyDescent="0.2">
      <c r="B522" s="136"/>
      <c r="C522" s="160"/>
      <c r="D522" s="161"/>
      <c r="E522" s="161"/>
      <c r="F522" s="161"/>
      <c r="G522" s="161"/>
      <c r="H522" s="161"/>
      <c r="I522" s="161"/>
      <c r="J522" s="161"/>
      <c r="K522" s="161"/>
      <c r="L522" s="136"/>
      <c r="M522" s="136"/>
      <c r="N522" s="136"/>
      <c r="O522" s="136"/>
      <c r="P522" s="136"/>
      <c r="Q522" s="136"/>
      <c r="R522" s="136"/>
      <c r="S522" s="136"/>
      <c r="T522" s="136"/>
      <c r="U522" s="136"/>
      <c r="V522" s="136"/>
      <c r="W522" s="136"/>
      <c r="X522" s="136"/>
      <c r="Y522" s="136"/>
      <c r="Z522" s="136"/>
      <c r="AA522" s="136"/>
    </row>
    <row r="523" spans="2:27" ht="14" x14ac:dyDescent="0.2">
      <c r="B523" s="136"/>
      <c r="C523" s="160"/>
      <c r="D523" s="161"/>
      <c r="E523" s="161"/>
      <c r="F523" s="161"/>
      <c r="G523" s="161"/>
      <c r="H523" s="161"/>
      <c r="I523" s="161"/>
      <c r="J523" s="161"/>
      <c r="K523" s="161"/>
      <c r="L523" s="136"/>
      <c r="M523" s="136"/>
      <c r="N523" s="136"/>
      <c r="O523" s="136"/>
      <c r="P523" s="136"/>
      <c r="Q523" s="136"/>
      <c r="R523" s="136"/>
      <c r="S523" s="136"/>
      <c r="T523" s="136"/>
      <c r="U523" s="136"/>
      <c r="V523" s="136"/>
      <c r="W523" s="136"/>
      <c r="X523" s="136"/>
      <c r="Y523" s="136"/>
      <c r="Z523" s="136"/>
      <c r="AA523" s="136"/>
    </row>
    <row r="524" spans="2:27" ht="14" x14ac:dyDescent="0.2">
      <c r="B524" s="136"/>
      <c r="C524" s="160"/>
      <c r="D524" s="161"/>
      <c r="E524" s="161"/>
      <c r="F524" s="161"/>
      <c r="G524" s="161"/>
      <c r="H524" s="161"/>
      <c r="I524" s="161"/>
      <c r="J524" s="161"/>
      <c r="K524" s="161"/>
      <c r="L524" s="136"/>
      <c r="M524" s="136"/>
      <c r="N524" s="136"/>
      <c r="O524" s="136"/>
      <c r="P524" s="136"/>
      <c r="Q524" s="136"/>
      <c r="R524" s="136"/>
      <c r="S524" s="136"/>
      <c r="T524" s="136"/>
      <c r="U524" s="136"/>
      <c r="V524" s="136"/>
      <c r="W524" s="136"/>
      <c r="X524" s="136"/>
      <c r="Y524" s="136"/>
      <c r="Z524" s="136"/>
      <c r="AA524" s="136"/>
    </row>
    <row r="525" spans="2:27" ht="14" x14ac:dyDescent="0.2">
      <c r="B525" s="136"/>
      <c r="C525" s="160"/>
      <c r="D525" s="161"/>
      <c r="E525" s="161"/>
      <c r="F525" s="161"/>
      <c r="G525" s="161"/>
      <c r="H525" s="161"/>
      <c r="I525" s="161"/>
      <c r="J525" s="161"/>
      <c r="K525" s="161"/>
      <c r="L525" s="136"/>
      <c r="M525" s="136"/>
      <c r="N525" s="136"/>
      <c r="O525" s="136"/>
      <c r="P525" s="136"/>
      <c r="Q525" s="136"/>
      <c r="R525" s="136"/>
      <c r="S525" s="136"/>
      <c r="T525" s="136"/>
      <c r="U525" s="136"/>
      <c r="V525" s="136"/>
      <c r="W525" s="136"/>
      <c r="X525" s="136"/>
      <c r="Y525" s="136"/>
      <c r="Z525" s="136"/>
      <c r="AA525" s="136"/>
    </row>
    <row r="526" spans="2:27" ht="14" x14ac:dyDescent="0.2">
      <c r="B526" s="136"/>
      <c r="C526" s="160"/>
      <c r="D526" s="161"/>
      <c r="E526" s="161"/>
      <c r="F526" s="161"/>
      <c r="G526" s="161"/>
      <c r="H526" s="161"/>
      <c r="I526" s="161"/>
      <c r="J526" s="161"/>
      <c r="K526" s="161"/>
      <c r="L526" s="136"/>
      <c r="M526" s="136"/>
      <c r="N526" s="136"/>
      <c r="O526" s="136"/>
      <c r="P526" s="136"/>
      <c r="Q526" s="136"/>
      <c r="R526" s="136"/>
      <c r="S526" s="136"/>
      <c r="T526" s="136"/>
      <c r="U526" s="136"/>
      <c r="V526" s="136"/>
      <c r="W526" s="136"/>
      <c r="X526" s="136"/>
      <c r="Y526" s="136"/>
      <c r="Z526" s="136"/>
      <c r="AA526" s="136"/>
    </row>
    <row r="527" spans="2:27" ht="14" x14ac:dyDescent="0.2">
      <c r="B527" s="136"/>
      <c r="C527" s="160"/>
      <c r="D527" s="161"/>
      <c r="E527" s="161"/>
      <c r="F527" s="161"/>
      <c r="G527" s="161"/>
      <c r="H527" s="161"/>
      <c r="I527" s="161"/>
      <c r="J527" s="161"/>
      <c r="K527" s="161"/>
      <c r="L527" s="136"/>
      <c r="M527" s="136"/>
      <c r="N527" s="136"/>
      <c r="O527" s="136"/>
      <c r="P527" s="136"/>
      <c r="Q527" s="136"/>
      <c r="R527" s="136"/>
      <c r="S527" s="136"/>
      <c r="T527" s="136"/>
      <c r="U527" s="136"/>
      <c r="V527" s="136"/>
      <c r="W527" s="136"/>
      <c r="X527" s="136"/>
      <c r="Y527" s="136"/>
      <c r="Z527" s="136"/>
      <c r="AA527" s="136"/>
    </row>
    <row r="528" spans="2:27" ht="14" x14ac:dyDescent="0.2">
      <c r="B528" s="136"/>
      <c r="C528" s="160"/>
      <c r="D528" s="161"/>
      <c r="E528" s="161"/>
      <c r="F528" s="161"/>
      <c r="G528" s="161"/>
      <c r="H528" s="161"/>
      <c r="I528" s="161"/>
      <c r="J528" s="161"/>
      <c r="K528" s="161"/>
      <c r="L528" s="136"/>
      <c r="M528" s="136"/>
      <c r="N528" s="136"/>
      <c r="O528" s="136"/>
      <c r="P528" s="136"/>
      <c r="Q528" s="136"/>
      <c r="R528" s="136"/>
      <c r="S528" s="136"/>
      <c r="T528" s="136"/>
      <c r="U528" s="136"/>
      <c r="V528" s="136"/>
      <c r="W528" s="136"/>
      <c r="X528" s="136"/>
      <c r="Y528" s="136"/>
      <c r="Z528" s="136"/>
      <c r="AA528" s="136"/>
    </row>
    <row r="529" spans="2:27" ht="14" x14ac:dyDescent="0.2">
      <c r="B529" s="136"/>
      <c r="C529" s="160"/>
      <c r="D529" s="161"/>
      <c r="E529" s="161"/>
      <c r="F529" s="161"/>
      <c r="G529" s="161"/>
      <c r="H529" s="161"/>
      <c r="I529" s="161"/>
      <c r="J529" s="161"/>
      <c r="K529" s="161"/>
      <c r="L529" s="136"/>
      <c r="M529" s="136"/>
      <c r="N529" s="136"/>
      <c r="O529" s="136"/>
      <c r="P529" s="136"/>
      <c r="Q529" s="136"/>
      <c r="R529" s="136"/>
      <c r="S529" s="136"/>
      <c r="T529" s="136"/>
      <c r="U529" s="136"/>
      <c r="V529" s="136"/>
      <c r="W529" s="136"/>
      <c r="X529" s="136"/>
      <c r="Y529" s="136"/>
      <c r="Z529" s="136"/>
      <c r="AA529" s="136"/>
    </row>
    <row r="530" spans="2:27" ht="14" x14ac:dyDescent="0.2">
      <c r="B530" s="136"/>
      <c r="C530" s="160"/>
      <c r="D530" s="161"/>
      <c r="E530" s="161"/>
      <c r="F530" s="161"/>
      <c r="G530" s="161"/>
      <c r="H530" s="161"/>
      <c r="I530" s="161"/>
      <c r="J530" s="161"/>
      <c r="K530" s="161"/>
      <c r="L530" s="136"/>
      <c r="M530" s="136"/>
      <c r="N530" s="136"/>
      <c r="O530" s="136"/>
      <c r="P530" s="136"/>
      <c r="Q530" s="136"/>
      <c r="R530" s="136"/>
      <c r="S530" s="136"/>
      <c r="T530" s="136"/>
      <c r="U530" s="136"/>
      <c r="V530" s="136"/>
      <c r="W530" s="136"/>
      <c r="X530" s="136"/>
      <c r="Y530" s="136"/>
      <c r="Z530" s="136"/>
      <c r="AA530" s="136"/>
    </row>
    <row r="531" spans="2:27" ht="14" x14ac:dyDescent="0.2">
      <c r="B531" s="136"/>
      <c r="C531" s="160"/>
      <c r="D531" s="161"/>
      <c r="E531" s="161"/>
      <c r="F531" s="161"/>
      <c r="G531" s="161"/>
      <c r="H531" s="161"/>
      <c r="I531" s="161"/>
      <c r="J531" s="161"/>
      <c r="K531" s="161"/>
      <c r="L531" s="136"/>
      <c r="M531" s="136"/>
      <c r="N531" s="136"/>
      <c r="O531" s="136"/>
      <c r="P531" s="136"/>
      <c r="Q531" s="136"/>
      <c r="R531" s="136"/>
      <c r="S531" s="136"/>
      <c r="T531" s="136"/>
      <c r="U531" s="136"/>
      <c r="V531" s="136"/>
      <c r="W531" s="136"/>
      <c r="X531" s="136"/>
      <c r="Y531" s="136"/>
      <c r="Z531" s="136"/>
      <c r="AA531" s="136"/>
    </row>
    <row r="532" spans="2:27" ht="14" x14ac:dyDescent="0.2">
      <c r="B532" s="136"/>
      <c r="C532" s="160"/>
      <c r="D532" s="161"/>
      <c r="E532" s="161"/>
      <c r="F532" s="161"/>
      <c r="G532" s="161"/>
      <c r="H532" s="161"/>
      <c r="I532" s="161"/>
      <c r="J532" s="161"/>
      <c r="K532" s="161"/>
      <c r="L532" s="136"/>
      <c r="M532" s="136"/>
      <c r="N532" s="136"/>
      <c r="O532" s="136"/>
      <c r="P532" s="136"/>
      <c r="Q532" s="136"/>
      <c r="R532" s="136"/>
      <c r="S532" s="136"/>
      <c r="T532" s="136"/>
      <c r="U532" s="136"/>
      <c r="V532" s="136"/>
      <c r="W532" s="136"/>
      <c r="X532" s="136"/>
      <c r="Y532" s="136"/>
      <c r="Z532" s="136"/>
      <c r="AA532" s="136"/>
    </row>
    <row r="533" spans="2:27" ht="14" x14ac:dyDescent="0.2">
      <c r="B533" s="136"/>
      <c r="C533" s="160"/>
      <c r="D533" s="161"/>
      <c r="E533" s="161"/>
      <c r="F533" s="161"/>
      <c r="G533" s="161"/>
      <c r="H533" s="161"/>
      <c r="I533" s="161"/>
      <c r="J533" s="161"/>
      <c r="K533" s="161"/>
      <c r="L533" s="136"/>
      <c r="M533" s="136"/>
      <c r="N533" s="136"/>
      <c r="O533" s="136"/>
      <c r="P533" s="136"/>
      <c r="Q533" s="136"/>
      <c r="R533" s="136"/>
      <c r="S533" s="136"/>
      <c r="T533" s="136"/>
      <c r="U533" s="136"/>
      <c r="V533" s="136"/>
      <c r="W533" s="136"/>
      <c r="X533" s="136"/>
      <c r="Y533" s="136"/>
      <c r="Z533" s="136"/>
      <c r="AA533" s="136"/>
    </row>
    <row r="534" spans="2:27" ht="14" x14ac:dyDescent="0.2">
      <c r="B534" s="136"/>
      <c r="C534" s="160"/>
      <c r="D534" s="161"/>
      <c r="E534" s="161"/>
      <c r="F534" s="161"/>
      <c r="G534" s="161"/>
      <c r="H534" s="161"/>
      <c r="I534" s="161"/>
      <c r="J534" s="161"/>
      <c r="K534" s="161"/>
      <c r="L534" s="136"/>
      <c r="M534" s="136"/>
      <c r="N534" s="136"/>
      <c r="O534" s="136"/>
      <c r="P534" s="136"/>
      <c r="Q534" s="136"/>
      <c r="R534" s="136"/>
      <c r="S534" s="136"/>
      <c r="T534" s="136"/>
      <c r="U534" s="136"/>
      <c r="V534" s="136"/>
      <c r="W534" s="136"/>
      <c r="X534" s="136"/>
      <c r="Y534" s="136"/>
      <c r="Z534" s="136"/>
      <c r="AA534" s="136"/>
    </row>
    <row r="535" spans="2:27" ht="14" x14ac:dyDescent="0.2">
      <c r="B535" s="136"/>
      <c r="C535" s="160"/>
      <c r="D535" s="161"/>
      <c r="E535" s="161"/>
      <c r="F535" s="161"/>
      <c r="G535" s="161"/>
      <c r="H535" s="161"/>
      <c r="I535" s="161"/>
      <c r="J535" s="161"/>
      <c r="K535" s="161"/>
      <c r="L535" s="136"/>
      <c r="M535" s="136"/>
      <c r="N535" s="136"/>
      <c r="O535" s="136"/>
      <c r="P535" s="136"/>
      <c r="Q535" s="136"/>
      <c r="R535" s="136"/>
      <c r="S535" s="136"/>
      <c r="T535" s="136"/>
      <c r="U535" s="136"/>
      <c r="V535" s="136"/>
      <c r="W535" s="136"/>
      <c r="X535" s="136"/>
      <c r="Y535" s="136"/>
      <c r="Z535" s="136"/>
      <c r="AA535" s="136"/>
    </row>
    <row r="536" spans="2:27" ht="14" x14ac:dyDescent="0.2">
      <c r="B536" s="136"/>
      <c r="C536" s="160"/>
      <c r="D536" s="161"/>
      <c r="E536" s="161"/>
      <c r="F536" s="161"/>
      <c r="G536" s="161"/>
      <c r="H536" s="161"/>
      <c r="I536" s="161"/>
      <c r="J536" s="161"/>
      <c r="K536" s="161"/>
      <c r="L536" s="136"/>
      <c r="M536" s="136"/>
      <c r="N536" s="136"/>
      <c r="O536" s="136"/>
      <c r="P536" s="136"/>
      <c r="Q536" s="136"/>
      <c r="R536" s="136"/>
      <c r="S536" s="136"/>
      <c r="T536" s="136"/>
      <c r="U536" s="136"/>
      <c r="V536" s="136"/>
      <c r="W536" s="136"/>
      <c r="X536" s="136"/>
      <c r="Y536" s="136"/>
      <c r="Z536" s="136"/>
      <c r="AA536" s="136"/>
    </row>
    <row r="537" spans="2:27" ht="14" x14ac:dyDescent="0.2">
      <c r="B537" s="136"/>
      <c r="C537" s="160"/>
      <c r="D537" s="161"/>
      <c r="E537" s="161"/>
      <c r="F537" s="161"/>
      <c r="G537" s="161"/>
      <c r="H537" s="161"/>
      <c r="I537" s="161"/>
      <c r="J537" s="161"/>
      <c r="K537" s="161"/>
      <c r="L537" s="136"/>
      <c r="M537" s="136"/>
      <c r="N537" s="136"/>
      <c r="O537" s="136"/>
      <c r="P537" s="136"/>
      <c r="Q537" s="136"/>
      <c r="R537" s="136"/>
      <c r="S537" s="136"/>
      <c r="T537" s="136"/>
      <c r="U537" s="136"/>
      <c r="V537" s="136"/>
      <c r="W537" s="136"/>
      <c r="X537" s="136"/>
      <c r="Y537" s="136"/>
      <c r="Z537" s="136"/>
      <c r="AA537" s="136"/>
    </row>
    <row r="538" spans="2:27" ht="14" x14ac:dyDescent="0.2">
      <c r="B538" s="136"/>
      <c r="C538" s="160"/>
      <c r="D538" s="161"/>
      <c r="E538" s="161"/>
      <c r="F538" s="161"/>
      <c r="G538" s="161"/>
      <c r="H538" s="161"/>
      <c r="I538" s="161"/>
      <c r="J538" s="161"/>
      <c r="K538" s="161"/>
      <c r="L538" s="136"/>
      <c r="M538" s="136"/>
      <c r="N538" s="136"/>
      <c r="O538" s="136"/>
      <c r="P538" s="136"/>
      <c r="Q538" s="136"/>
      <c r="R538" s="136"/>
      <c r="S538" s="136"/>
      <c r="T538" s="136"/>
      <c r="U538" s="136"/>
      <c r="V538" s="136"/>
      <c r="W538" s="136"/>
      <c r="X538" s="136"/>
      <c r="Y538" s="136"/>
      <c r="Z538" s="136"/>
      <c r="AA538" s="136"/>
    </row>
    <row r="539" spans="2:27" ht="14" x14ac:dyDescent="0.2">
      <c r="B539" s="136"/>
      <c r="C539" s="160"/>
      <c r="D539" s="161"/>
      <c r="E539" s="161"/>
      <c r="F539" s="161"/>
      <c r="G539" s="161"/>
      <c r="H539" s="161"/>
      <c r="I539" s="161"/>
      <c r="J539" s="161"/>
      <c r="K539" s="161"/>
      <c r="L539" s="136"/>
      <c r="M539" s="136"/>
      <c r="N539" s="136"/>
      <c r="O539" s="136"/>
      <c r="P539" s="136"/>
      <c r="Q539" s="136"/>
      <c r="R539" s="136"/>
      <c r="S539" s="136"/>
      <c r="T539" s="136"/>
      <c r="U539" s="136"/>
      <c r="V539" s="136"/>
      <c r="W539" s="136"/>
      <c r="X539" s="136"/>
      <c r="Y539" s="136"/>
      <c r="Z539" s="136"/>
      <c r="AA539" s="136"/>
    </row>
    <row r="540" spans="2:27" ht="14" x14ac:dyDescent="0.2">
      <c r="B540" s="136"/>
      <c r="C540" s="160"/>
      <c r="D540" s="161"/>
      <c r="E540" s="161"/>
      <c r="F540" s="161"/>
      <c r="G540" s="161"/>
      <c r="H540" s="161"/>
      <c r="I540" s="161"/>
      <c r="J540" s="161"/>
      <c r="K540" s="161"/>
      <c r="L540" s="136"/>
      <c r="M540" s="136"/>
      <c r="N540" s="136"/>
      <c r="O540" s="136"/>
      <c r="P540" s="136"/>
      <c r="Q540" s="136"/>
      <c r="R540" s="136"/>
      <c r="S540" s="136"/>
      <c r="T540" s="136"/>
      <c r="U540" s="136"/>
      <c r="V540" s="136"/>
      <c r="W540" s="136"/>
      <c r="X540" s="136"/>
      <c r="Y540" s="136"/>
      <c r="Z540" s="136"/>
      <c r="AA540" s="136"/>
    </row>
    <row r="541" spans="2:27" ht="14" x14ac:dyDescent="0.2">
      <c r="B541" s="136"/>
      <c r="C541" s="160"/>
      <c r="D541" s="161"/>
      <c r="E541" s="161"/>
      <c r="F541" s="161"/>
      <c r="G541" s="161"/>
      <c r="H541" s="161"/>
      <c r="I541" s="161"/>
      <c r="J541" s="161"/>
      <c r="K541" s="161"/>
      <c r="L541" s="136"/>
      <c r="M541" s="136"/>
      <c r="N541" s="136"/>
      <c r="O541" s="136"/>
      <c r="P541" s="136"/>
      <c r="Q541" s="136"/>
      <c r="R541" s="136"/>
      <c r="S541" s="136"/>
      <c r="T541" s="136"/>
      <c r="U541" s="136"/>
      <c r="V541" s="136"/>
      <c r="W541" s="136"/>
      <c r="X541" s="136"/>
      <c r="Y541" s="136"/>
      <c r="Z541" s="136"/>
      <c r="AA541" s="136"/>
    </row>
    <row r="542" spans="2:27" ht="14" x14ac:dyDescent="0.2">
      <c r="B542" s="136"/>
      <c r="C542" s="160"/>
      <c r="D542" s="161"/>
      <c r="E542" s="161"/>
      <c r="F542" s="161"/>
      <c r="G542" s="161"/>
      <c r="H542" s="161"/>
      <c r="I542" s="161"/>
      <c r="J542" s="161"/>
      <c r="K542" s="161"/>
      <c r="L542" s="136"/>
      <c r="M542" s="136"/>
      <c r="N542" s="136"/>
      <c r="O542" s="136"/>
      <c r="P542" s="136"/>
      <c r="Q542" s="136"/>
      <c r="R542" s="136"/>
      <c r="S542" s="136"/>
      <c r="T542" s="136"/>
      <c r="U542" s="136"/>
      <c r="V542" s="136"/>
      <c r="W542" s="136"/>
      <c r="X542" s="136"/>
      <c r="Y542" s="136"/>
      <c r="Z542" s="136"/>
      <c r="AA542" s="136"/>
    </row>
    <row r="543" spans="2:27" ht="14" x14ac:dyDescent="0.2">
      <c r="B543" s="136"/>
      <c r="C543" s="160"/>
      <c r="D543" s="161"/>
      <c r="E543" s="161"/>
      <c r="F543" s="161"/>
      <c r="G543" s="161"/>
      <c r="H543" s="161"/>
      <c r="I543" s="161"/>
      <c r="J543" s="161"/>
      <c r="K543" s="161"/>
      <c r="L543" s="136"/>
      <c r="M543" s="136"/>
      <c r="N543" s="136"/>
      <c r="O543" s="136"/>
      <c r="P543" s="136"/>
      <c r="Q543" s="136"/>
      <c r="R543" s="136"/>
      <c r="S543" s="136"/>
      <c r="T543" s="136"/>
      <c r="U543" s="136"/>
      <c r="V543" s="136"/>
      <c r="W543" s="136"/>
      <c r="X543" s="136"/>
      <c r="Y543" s="136"/>
      <c r="Z543" s="136"/>
      <c r="AA543" s="136"/>
    </row>
    <row r="544" spans="2:27" ht="14" x14ac:dyDescent="0.2">
      <c r="B544" s="136"/>
      <c r="C544" s="160"/>
      <c r="D544" s="161"/>
      <c r="E544" s="161"/>
      <c r="F544" s="161"/>
      <c r="G544" s="161"/>
      <c r="H544" s="161"/>
      <c r="I544" s="161"/>
      <c r="J544" s="161"/>
      <c r="K544" s="161"/>
      <c r="L544" s="136"/>
      <c r="M544" s="136"/>
      <c r="N544" s="136"/>
      <c r="O544" s="136"/>
      <c r="P544" s="136"/>
      <c r="Q544" s="136"/>
      <c r="R544" s="136"/>
      <c r="S544" s="136"/>
      <c r="T544" s="136"/>
      <c r="U544" s="136"/>
      <c r="V544" s="136"/>
      <c r="W544" s="136"/>
      <c r="X544" s="136"/>
      <c r="Y544" s="136"/>
      <c r="Z544" s="136"/>
      <c r="AA544" s="136"/>
    </row>
    <row r="545" spans="2:27" ht="14" x14ac:dyDescent="0.2">
      <c r="B545" s="136"/>
      <c r="C545" s="160"/>
      <c r="D545" s="161"/>
      <c r="E545" s="161"/>
      <c r="F545" s="161"/>
      <c r="G545" s="161"/>
      <c r="H545" s="161"/>
      <c r="I545" s="161"/>
      <c r="J545" s="161"/>
      <c r="K545" s="161"/>
      <c r="L545" s="136"/>
      <c r="M545" s="136"/>
      <c r="N545" s="136"/>
      <c r="O545" s="136"/>
      <c r="P545" s="136"/>
      <c r="Q545" s="136"/>
      <c r="R545" s="136"/>
      <c r="S545" s="136"/>
      <c r="T545" s="136"/>
      <c r="U545" s="136"/>
      <c r="V545" s="136"/>
      <c r="W545" s="136"/>
      <c r="X545" s="136"/>
      <c r="Y545" s="136"/>
      <c r="Z545" s="136"/>
      <c r="AA545" s="136"/>
    </row>
    <row r="546" spans="2:27" ht="14" x14ac:dyDescent="0.2">
      <c r="B546" s="136"/>
      <c r="C546" s="160"/>
      <c r="D546" s="161"/>
      <c r="E546" s="161"/>
      <c r="F546" s="161"/>
      <c r="G546" s="161"/>
      <c r="H546" s="161"/>
      <c r="I546" s="161"/>
      <c r="J546" s="161"/>
      <c r="K546" s="161"/>
      <c r="L546" s="136"/>
      <c r="M546" s="136"/>
      <c r="N546" s="136"/>
      <c r="O546" s="136"/>
      <c r="P546" s="136"/>
      <c r="Q546" s="136"/>
      <c r="R546" s="136"/>
      <c r="S546" s="136"/>
      <c r="T546" s="136"/>
      <c r="U546" s="136"/>
      <c r="V546" s="136"/>
      <c r="W546" s="136"/>
      <c r="X546" s="136"/>
      <c r="Y546" s="136"/>
      <c r="Z546" s="136"/>
      <c r="AA546" s="136"/>
    </row>
    <row r="547" spans="2:27" ht="14" x14ac:dyDescent="0.2">
      <c r="B547" s="136"/>
      <c r="C547" s="160"/>
      <c r="D547" s="161"/>
      <c r="E547" s="161"/>
      <c r="F547" s="161"/>
      <c r="G547" s="161"/>
      <c r="H547" s="161"/>
      <c r="I547" s="161"/>
      <c r="J547" s="161"/>
      <c r="K547" s="161"/>
      <c r="L547" s="136"/>
      <c r="M547" s="136"/>
      <c r="N547" s="136"/>
      <c r="O547" s="136"/>
      <c r="P547" s="136"/>
      <c r="Q547" s="136"/>
      <c r="R547" s="136"/>
      <c r="S547" s="136"/>
      <c r="T547" s="136"/>
      <c r="U547" s="136"/>
      <c r="V547" s="136"/>
      <c r="W547" s="136"/>
      <c r="X547" s="136"/>
      <c r="Y547" s="136"/>
      <c r="Z547" s="136"/>
      <c r="AA547" s="136"/>
    </row>
    <row r="548" spans="2:27" ht="14" x14ac:dyDescent="0.2">
      <c r="B548" s="136"/>
      <c r="C548" s="160"/>
      <c r="D548" s="161"/>
      <c r="E548" s="161"/>
      <c r="F548" s="161"/>
      <c r="G548" s="161"/>
      <c r="H548" s="161"/>
      <c r="I548" s="161"/>
      <c r="J548" s="161"/>
      <c r="K548" s="161"/>
      <c r="L548" s="136"/>
      <c r="M548" s="136"/>
      <c r="N548" s="136"/>
      <c r="O548" s="136"/>
      <c r="P548" s="136"/>
      <c r="Q548" s="136"/>
      <c r="R548" s="136"/>
      <c r="S548" s="136"/>
      <c r="T548" s="136"/>
      <c r="U548" s="136"/>
      <c r="V548" s="136"/>
      <c r="W548" s="136"/>
      <c r="X548" s="136"/>
      <c r="Y548" s="136"/>
      <c r="Z548" s="136"/>
      <c r="AA548" s="136"/>
    </row>
    <row r="549" spans="2:27" ht="14" x14ac:dyDescent="0.2">
      <c r="B549" s="136"/>
      <c r="C549" s="160"/>
      <c r="D549" s="161"/>
      <c r="E549" s="161"/>
      <c r="F549" s="161"/>
      <c r="G549" s="161"/>
      <c r="H549" s="161"/>
      <c r="I549" s="161"/>
      <c r="J549" s="161"/>
      <c r="K549" s="161"/>
      <c r="L549" s="136"/>
      <c r="M549" s="136"/>
      <c r="N549" s="136"/>
      <c r="O549" s="136"/>
      <c r="P549" s="136"/>
      <c r="Q549" s="136"/>
      <c r="R549" s="136"/>
      <c r="S549" s="136"/>
      <c r="T549" s="136"/>
      <c r="U549" s="136"/>
      <c r="V549" s="136"/>
      <c r="W549" s="136"/>
      <c r="X549" s="136"/>
      <c r="Y549" s="136"/>
      <c r="Z549" s="136"/>
      <c r="AA549" s="136"/>
    </row>
    <row r="550" spans="2:27" ht="14" x14ac:dyDescent="0.2">
      <c r="B550" s="136"/>
      <c r="C550" s="160"/>
      <c r="D550" s="161"/>
      <c r="E550" s="161"/>
      <c r="F550" s="161"/>
      <c r="G550" s="161"/>
      <c r="H550" s="161"/>
      <c r="I550" s="161"/>
      <c r="J550" s="161"/>
      <c r="K550" s="161"/>
      <c r="L550" s="136"/>
      <c r="M550" s="136"/>
      <c r="N550" s="136"/>
      <c r="O550" s="136"/>
      <c r="P550" s="136"/>
      <c r="Q550" s="136"/>
      <c r="R550" s="136"/>
      <c r="S550" s="136"/>
      <c r="T550" s="136"/>
      <c r="U550" s="136"/>
      <c r="V550" s="136"/>
      <c r="W550" s="136"/>
      <c r="X550" s="136"/>
      <c r="Y550" s="136"/>
      <c r="Z550" s="136"/>
      <c r="AA550" s="136"/>
    </row>
    <row r="551" spans="2:27" ht="14" x14ac:dyDescent="0.2">
      <c r="B551" s="136"/>
      <c r="C551" s="160"/>
      <c r="D551" s="161"/>
      <c r="E551" s="161"/>
      <c r="F551" s="161"/>
      <c r="G551" s="161"/>
      <c r="H551" s="161"/>
      <c r="I551" s="161"/>
      <c r="J551" s="161"/>
      <c r="K551" s="161"/>
      <c r="L551" s="136"/>
      <c r="M551" s="136"/>
      <c r="N551" s="136"/>
      <c r="O551" s="136"/>
      <c r="P551" s="136"/>
      <c r="Q551" s="136"/>
      <c r="R551" s="136"/>
      <c r="S551" s="136"/>
      <c r="T551" s="136"/>
      <c r="U551" s="136"/>
      <c r="V551" s="136"/>
      <c r="W551" s="136"/>
      <c r="X551" s="136"/>
      <c r="Y551" s="136"/>
      <c r="Z551" s="136"/>
      <c r="AA551" s="136"/>
    </row>
    <row r="552" spans="2:27" ht="14" x14ac:dyDescent="0.2">
      <c r="B552" s="136"/>
      <c r="C552" s="160"/>
      <c r="D552" s="161"/>
      <c r="E552" s="161"/>
      <c r="F552" s="161"/>
      <c r="G552" s="161"/>
      <c r="H552" s="161"/>
      <c r="I552" s="161"/>
      <c r="J552" s="161"/>
      <c r="K552" s="161"/>
      <c r="L552" s="136"/>
      <c r="M552" s="136"/>
      <c r="N552" s="136"/>
      <c r="O552" s="136"/>
      <c r="P552" s="136"/>
      <c r="Q552" s="136"/>
      <c r="R552" s="136"/>
      <c r="S552" s="136"/>
      <c r="T552" s="136"/>
      <c r="U552" s="136"/>
      <c r="V552" s="136"/>
      <c r="W552" s="136"/>
      <c r="X552" s="136"/>
      <c r="Y552" s="136"/>
      <c r="Z552" s="136"/>
      <c r="AA552" s="136"/>
    </row>
    <row r="553" spans="2:27" ht="14" x14ac:dyDescent="0.2">
      <c r="B553" s="136"/>
      <c r="C553" s="160"/>
      <c r="D553" s="161"/>
      <c r="E553" s="161"/>
      <c r="F553" s="161"/>
      <c r="G553" s="161"/>
      <c r="H553" s="161"/>
      <c r="I553" s="161"/>
      <c r="J553" s="161"/>
      <c r="K553" s="161"/>
      <c r="L553" s="136"/>
      <c r="M553" s="136"/>
      <c r="N553" s="136"/>
      <c r="O553" s="136"/>
      <c r="P553" s="136"/>
      <c r="Q553" s="136"/>
      <c r="R553" s="136"/>
      <c r="S553" s="136"/>
      <c r="T553" s="136"/>
      <c r="U553" s="136"/>
      <c r="V553" s="136"/>
      <c r="W553" s="136"/>
      <c r="X553" s="136"/>
      <c r="Y553" s="136"/>
      <c r="Z553" s="136"/>
      <c r="AA553" s="136"/>
    </row>
    <row r="554" spans="2:27" ht="14" x14ac:dyDescent="0.2">
      <c r="B554" s="136"/>
      <c r="C554" s="160"/>
      <c r="D554" s="161"/>
      <c r="E554" s="161"/>
      <c r="F554" s="161"/>
      <c r="G554" s="161"/>
      <c r="H554" s="161"/>
      <c r="I554" s="161"/>
      <c r="J554" s="161"/>
      <c r="K554" s="161"/>
      <c r="L554" s="136"/>
      <c r="M554" s="136"/>
      <c r="N554" s="136"/>
      <c r="O554" s="136"/>
      <c r="P554" s="136"/>
      <c r="Q554" s="136"/>
      <c r="R554" s="136"/>
      <c r="S554" s="136"/>
      <c r="T554" s="136"/>
      <c r="U554" s="136"/>
      <c r="V554" s="136"/>
      <c r="W554" s="136"/>
      <c r="X554" s="136"/>
      <c r="Y554" s="136"/>
      <c r="Z554" s="136"/>
      <c r="AA554" s="136"/>
    </row>
    <row r="555" spans="2:27" ht="14" x14ac:dyDescent="0.2">
      <c r="B555" s="136"/>
      <c r="C555" s="160"/>
      <c r="D555" s="161"/>
      <c r="E555" s="161"/>
      <c r="F555" s="161"/>
      <c r="G555" s="161"/>
      <c r="H555" s="161"/>
      <c r="I555" s="161"/>
      <c r="J555" s="161"/>
      <c r="K555" s="161"/>
      <c r="L555" s="136"/>
      <c r="M555" s="136"/>
      <c r="N555" s="136"/>
      <c r="O555" s="136"/>
      <c r="P555" s="136"/>
      <c r="Q555" s="136"/>
      <c r="R555" s="136"/>
      <c r="S555" s="136"/>
      <c r="T555" s="136"/>
      <c r="U555" s="136"/>
      <c r="V555" s="136"/>
      <c r="W555" s="136"/>
      <c r="X555" s="136"/>
      <c r="Y555" s="136"/>
      <c r="Z555" s="136"/>
      <c r="AA555" s="136"/>
    </row>
    <row r="556" spans="2:27" ht="14" x14ac:dyDescent="0.2">
      <c r="B556" s="136"/>
      <c r="C556" s="160"/>
      <c r="D556" s="161"/>
      <c r="E556" s="161"/>
      <c r="F556" s="161"/>
      <c r="G556" s="161"/>
      <c r="H556" s="161"/>
      <c r="I556" s="161"/>
      <c r="J556" s="161"/>
      <c r="K556" s="161"/>
      <c r="L556" s="136"/>
      <c r="M556" s="136"/>
      <c r="N556" s="136"/>
      <c r="O556" s="136"/>
      <c r="P556" s="136"/>
      <c r="Q556" s="136"/>
      <c r="R556" s="136"/>
      <c r="S556" s="136"/>
      <c r="T556" s="136"/>
      <c r="U556" s="136"/>
      <c r="V556" s="136"/>
      <c r="W556" s="136"/>
      <c r="X556" s="136"/>
      <c r="Y556" s="136"/>
      <c r="Z556" s="136"/>
      <c r="AA556" s="136"/>
    </row>
    <row r="557" spans="2:27" ht="14" x14ac:dyDescent="0.2">
      <c r="B557" s="136"/>
      <c r="C557" s="160"/>
      <c r="D557" s="161"/>
      <c r="E557" s="161"/>
      <c r="F557" s="161"/>
      <c r="G557" s="161"/>
      <c r="H557" s="161"/>
      <c r="I557" s="161"/>
      <c r="J557" s="161"/>
      <c r="K557" s="161"/>
      <c r="L557" s="136"/>
      <c r="M557" s="136"/>
      <c r="N557" s="136"/>
      <c r="O557" s="136"/>
      <c r="P557" s="136"/>
      <c r="Q557" s="136"/>
      <c r="R557" s="136"/>
      <c r="S557" s="136"/>
      <c r="T557" s="136"/>
      <c r="U557" s="136"/>
      <c r="V557" s="136"/>
      <c r="W557" s="136"/>
      <c r="X557" s="136"/>
      <c r="Y557" s="136"/>
      <c r="Z557" s="136"/>
      <c r="AA557" s="136"/>
    </row>
    <row r="558" spans="2:27" ht="14" x14ac:dyDescent="0.2">
      <c r="B558" s="136"/>
      <c r="C558" s="160"/>
      <c r="D558" s="161"/>
      <c r="E558" s="161"/>
      <c r="F558" s="161"/>
      <c r="G558" s="161"/>
      <c r="H558" s="161"/>
      <c r="I558" s="161"/>
      <c r="J558" s="161"/>
      <c r="K558" s="161"/>
      <c r="L558" s="136"/>
      <c r="M558" s="136"/>
      <c r="N558" s="136"/>
      <c r="O558" s="136"/>
      <c r="P558" s="136"/>
      <c r="Q558" s="136"/>
      <c r="R558" s="136"/>
      <c r="S558" s="136"/>
      <c r="T558" s="136"/>
      <c r="U558" s="136"/>
      <c r="V558" s="136"/>
      <c r="W558" s="136"/>
      <c r="X558" s="136"/>
      <c r="Y558" s="136"/>
      <c r="Z558" s="136"/>
      <c r="AA558" s="136"/>
    </row>
    <row r="559" spans="2:27" ht="14" x14ac:dyDescent="0.2">
      <c r="B559" s="136"/>
      <c r="C559" s="160"/>
      <c r="D559" s="161"/>
      <c r="E559" s="161"/>
      <c r="F559" s="161"/>
      <c r="G559" s="161"/>
      <c r="H559" s="161"/>
      <c r="I559" s="161"/>
      <c r="J559" s="161"/>
      <c r="K559" s="161"/>
      <c r="L559" s="136"/>
      <c r="M559" s="136"/>
      <c r="N559" s="136"/>
      <c r="O559" s="136"/>
      <c r="P559" s="136"/>
      <c r="Q559" s="136"/>
      <c r="R559" s="136"/>
      <c r="S559" s="136"/>
      <c r="T559" s="136"/>
      <c r="U559" s="136"/>
      <c r="V559" s="136"/>
      <c r="W559" s="136"/>
      <c r="X559" s="136"/>
      <c r="Y559" s="136"/>
      <c r="Z559" s="136"/>
      <c r="AA559" s="136"/>
    </row>
    <row r="560" spans="2:27" ht="14" x14ac:dyDescent="0.2">
      <c r="B560" s="136"/>
      <c r="C560" s="160"/>
      <c r="D560" s="161"/>
      <c r="E560" s="161"/>
      <c r="F560" s="161"/>
      <c r="G560" s="161"/>
      <c r="H560" s="161"/>
      <c r="I560" s="161"/>
      <c r="J560" s="161"/>
      <c r="K560" s="161"/>
      <c r="L560" s="136"/>
      <c r="M560" s="136"/>
      <c r="N560" s="136"/>
      <c r="O560" s="136"/>
      <c r="P560" s="136"/>
      <c r="Q560" s="136"/>
      <c r="R560" s="136"/>
      <c r="S560" s="136"/>
      <c r="T560" s="136"/>
      <c r="U560" s="136"/>
      <c r="V560" s="136"/>
      <c r="W560" s="136"/>
      <c r="X560" s="136"/>
      <c r="Y560" s="136"/>
      <c r="Z560" s="136"/>
      <c r="AA560" s="136"/>
    </row>
    <row r="561" spans="2:27" ht="14" x14ac:dyDescent="0.2">
      <c r="B561" s="136"/>
      <c r="C561" s="160"/>
      <c r="D561" s="161"/>
      <c r="E561" s="161"/>
      <c r="F561" s="161"/>
      <c r="G561" s="161"/>
      <c r="H561" s="161"/>
      <c r="I561" s="161"/>
      <c r="J561" s="161"/>
      <c r="K561" s="161"/>
      <c r="L561" s="136"/>
      <c r="M561" s="136"/>
      <c r="N561" s="136"/>
      <c r="O561" s="136"/>
      <c r="P561" s="136"/>
      <c r="Q561" s="136"/>
      <c r="R561" s="136"/>
      <c r="S561" s="136"/>
      <c r="T561" s="136"/>
      <c r="U561" s="136"/>
      <c r="V561" s="136"/>
      <c r="W561" s="136"/>
      <c r="X561" s="136"/>
      <c r="Y561" s="136"/>
      <c r="Z561" s="136"/>
      <c r="AA561" s="136"/>
    </row>
    <row r="562" spans="2:27" ht="14" x14ac:dyDescent="0.2">
      <c r="B562" s="136"/>
      <c r="C562" s="160"/>
      <c r="D562" s="161"/>
      <c r="E562" s="161"/>
      <c r="F562" s="161"/>
      <c r="G562" s="161"/>
      <c r="H562" s="161"/>
      <c r="I562" s="161"/>
      <c r="J562" s="161"/>
      <c r="K562" s="161"/>
      <c r="L562" s="136"/>
      <c r="M562" s="136"/>
      <c r="N562" s="136"/>
      <c r="O562" s="136"/>
      <c r="P562" s="136"/>
      <c r="Q562" s="136"/>
      <c r="R562" s="136"/>
      <c r="S562" s="136"/>
      <c r="T562" s="136"/>
      <c r="U562" s="136"/>
      <c r="V562" s="136"/>
      <c r="W562" s="136"/>
      <c r="X562" s="136"/>
      <c r="Y562" s="136"/>
      <c r="Z562" s="136"/>
      <c r="AA562" s="136"/>
    </row>
    <row r="563" spans="2:27" ht="14" x14ac:dyDescent="0.2">
      <c r="B563" s="136"/>
      <c r="C563" s="160"/>
      <c r="D563" s="161"/>
      <c r="E563" s="161"/>
      <c r="F563" s="161"/>
      <c r="G563" s="161"/>
      <c r="H563" s="161"/>
      <c r="I563" s="161"/>
      <c r="J563" s="161"/>
      <c r="K563" s="161"/>
      <c r="L563" s="136"/>
      <c r="M563" s="136"/>
      <c r="N563" s="136"/>
      <c r="O563" s="136"/>
      <c r="P563" s="136"/>
      <c r="Q563" s="136"/>
      <c r="R563" s="136"/>
      <c r="S563" s="136"/>
      <c r="T563" s="136"/>
      <c r="U563" s="136"/>
      <c r="V563" s="136"/>
      <c r="W563" s="136"/>
      <c r="X563" s="136"/>
      <c r="Y563" s="136"/>
      <c r="Z563" s="136"/>
      <c r="AA563" s="136"/>
    </row>
    <row r="564" spans="2:27" ht="14" x14ac:dyDescent="0.2">
      <c r="B564" s="136"/>
      <c r="C564" s="160"/>
      <c r="D564" s="161"/>
      <c r="E564" s="161"/>
      <c r="F564" s="161"/>
      <c r="G564" s="161"/>
      <c r="H564" s="161"/>
      <c r="I564" s="161"/>
      <c r="J564" s="161"/>
      <c r="K564" s="161"/>
      <c r="L564" s="136"/>
      <c r="M564" s="136"/>
      <c r="N564" s="136"/>
      <c r="O564" s="136"/>
      <c r="P564" s="136"/>
      <c r="Q564" s="136"/>
      <c r="R564" s="136"/>
      <c r="S564" s="136"/>
      <c r="T564" s="136"/>
      <c r="U564" s="136"/>
      <c r="V564" s="136"/>
      <c r="W564" s="136"/>
      <c r="X564" s="136"/>
      <c r="Y564" s="136"/>
      <c r="Z564" s="136"/>
      <c r="AA564" s="136"/>
    </row>
    <row r="565" spans="2:27" ht="14" x14ac:dyDescent="0.2">
      <c r="B565" s="136"/>
      <c r="C565" s="160"/>
      <c r="D565" s="161"/>
      <c r="E565" s="161"/>
      <c r="F565" s="161"/>
      <c r="G565" s="161"/>
      <c r="H565" s="161"/>
      <c r="I565" s="161"/>
      <c r="J565" s="161"/>
      <c r="K565" s="161"/>
      <c r="L565" s="136"/>
      <c r="M565" s="136"/>
      <c r="N565" s="136"/>
      <c r="O565" s="136"/>
      <c r="P565" s="136"/>
      <c r="Q565" s="136"/>
      <c r="R565" s="136"/>
      <c r="S565" s="136"/>
      <c r="T565" s="136"/>
      <c r="U565" s="136"/>
      <c r="V565" s="136"/>
      <c r="W565" s="136"/>
      <c r="X565" s="136"/>
      <c r="Y565" s="136"/>
      <c r="Z565" s="136"/>
      <c r="AA565" s="136"/>
    </row>
    <row r="566" spans="2:27" ht="14" x14ac:dyDescent="0.2">
      <c r="B566" s="136"/>
      <c r="C566" s="160"/>
      <c r="D566" s="161"/>
      <c r="E566" s="161"/>
      <c r="F566" s="161"/>
      <c r="G566" s="161"/>
      <c r="H566" s="161"/>
      <c r="I566" s="161"/>
      <c r="J566" s="161"/>
      <c r="K566" s="161"/>
      <c r="L566" s="136"/>
      <c r="M566" s="136"/>
      <c r="N566" s="136"/>
      <c r="O566" s="136"/>
      <c r="P566" s="136"/>
      <c r="Q566" s="136"/>
      <c r="R566" s="136"/>
      <c r="S566" s="136"/>
      <c r="T566" s="136"/>
      <c r="U566" s="136"/>
      <c r="V566" s="136"/>
      <c r="W566" s="136"/>
      <c r="X566" s="136"/>
      <c r="Y566" s="136"/>
      <c r="Z566" s="136"/>
      <c r="AA566" s="136"/>
    </row>
    <row r="567" spans="2:27" ht="14" x14ac:dyDescent="0.2">
      <c r="B567" s="136"/>
      <c r="C567" s="160"/>
      <c r="D567" s="161"/>
      <c r="E567" s="161"/>
      <c r="F567" s="161"/>
      <c r="G567" s="161"/>
      <c r="H567" s="161"/>
      <c r="I567" s="161"/>
      <c r="J567" s="161"/>
      <c r="K567" s="161"/>
      <c r="L567" s="136"/>
      <c r="M567" s="136"/>
      <c r="N567" s="136"/>
      <c r="O567" s="136"/>
      <c r="P567" s="136"/>
      <c r="Q567" s="136"/>
      <c r="R567" s="136"/>
      <c r="S567" s="136"/>
      <c r="T567" s="136"/>
      <c r="U567" s="136"/>
      <c r="V567" s="136"/>
      <c r="W567" s="136"/>
      <c r="X567" s="136"/>
      <c r="Y567" s="136"/>
      <c r="Z567" s="136"/>
      <c r="AA567" s="136"/>
    </row>
    <row r="568" spans="2:27" ht="14" x14ac:dyDescent="0.2">
      <c r="B568" s="136"/>
      <c r="C568" s="160"/>
      <c r="D568" s="161"/>
      <c r="E568" s="161"/>
      <c r="F568" s="161"/>
      <c r="G568" s="161"/>
      <c r="H568" s="161"/>
      <c r="I568" s="161"/>
      <c r="J568" s="161"/>
      <c r="K568" s="161"/>
      <c r="L568" s="136"/>
      <c r="M568" s="136"/>
      <c r="N568" s="136"/>
      <c r="O568" s="136"/>
      <c r="P568" s="136"/>
      <c r="Q568" s="136"/>
      <c r="R568" s="136"/>
      <c r="S568" s="136"/>
      <c r="T568" s="136"/>
      <c r="U568" s="136"/>
      <c r="V568" s="136"/>
      <c r="W568" s="136"/>
      <c r="X568" s="136"/>
      <c r="Y568" s="136"/>
      <c r="Z568" s="136"/>
      <c r="AA568" s="136"/>
    </row>
    <row r="569" spans="2:27" ht="14" x14ac:dyDescent="0.2">
      <c r="B569" s="136"/>
      <c r="C569" s="160"/>
      <c r="D569" s="161"/>
      <c r="E569" s="161"/>
      <c r="F569" s="161"/>
      <c r="G569" s="161"/>
      <c r="H569" s="161"/>
      <c r="I569" s="161"/>
      <c r="J569" s="161"/>
      <c r="K569" s="161"/>
      <c r="L569" s="136"/>
      <c r="M569" s="136"/>
      <c r="N569" s="136"/>
      <c r="O569" s="136"/>
      <c r="P569" s="136"/>
      <c r="Q569" s="136"/>
      <c r="R569" s="136"/>
      <c r="S569" s="136"/>
      <c r="T569" s="136"/>
      <c r="U569" s="136"/>
      <c r="V569" s="136"/>
      <c r="W569" s="136"/>
      <c r="X569" s="136"/>
      <c r="Y569" s="136"/>
      <c r="Z569" s="136"/>
      <c r="AA569" s="136"/>
    </row>
    <row r="570" spans="2:27" ht="14" x14ac:dyDescent="0.2">
      <c r="B570" s="136"/>
      <c r="C570" s="160"/>
      <c r="D570" s="161"/>
      <c r="E570" s="161"/>
      <c r="F570" s="161"/>
      <c r="G570" s="161"/>
      <c r="H570" s="161"/>
      <c r="I570" s="161"/>
      <c r="J570" s="161"/>
      <c r="K570" s="161"/>
      <c r="L570" s="136"/>
      <c r="M570" s="136"/>
      <c r="N570" s="136"/>
      <c r="O570" s="136"/>
      <c r="P570" s="136"/>
      <c r="Q570" s="136"/>
      <c r="R570" s="136"/>
      <c r="S570" s="136"/>
      <c r="T570" s="136"/>
      <c r="U570" s="136"/>
      <c r="V570" s="136"/>
      <c r="W570" s="136"/>
      <c r="X570" s="136"/>
      <c r="Y570" s="136"/>
      <c r="Z570" s="136"/>
      <c r="AA570" s="136"/>
    </row>
    <row r="571" spans="2:27" ht="14" x14ac:dyDescent="0.2">
      <c r="B571" s="136"/>
      <c r="C571" s="160"/>
      <c r="D571" s="161"/>
      <c r="E571" s="161"/>
      <c r="F571" s="161"/>
      <c r="G571" s="161"/>
      <c r="H571" s="161"/>
      <c r="I571" s="161"/>
      <c r="J571" s="161"/>
      <c r="K571" s="161"/>
      <c r="L571" s="136"/>
      <c r="M571" s="136"/>
      <c r="N571" s="136"/>
      <c r="O571" s="136"/>
      <c r="P571" s="136"/>
      <c r="Q571" s="136"/>
      <c r="R571" s="136"/>
      <c r="S571" s="136"/>
      <c r="T571" s="136"/>
      <c r="U571" s="136"/>
      <c r="V571" s="136"/>
      <c r="W571" s="136"/>
      <c r="X571" s="136"/>
      <c r="Y571" s="136"/>
      <c r="Z571" s="136"/>
      <c r="AA571" s="136"/>
    </row>
    <row r="572" spans="2:27" ht="14" x14ac:dyDescent="0.2">
      <c r="B572" s="136"/>
      <c r="C572" s="160"/>
      <c r="D572" s="161"/>
      <c r="E572" s="161"/>
      <c r="F572" s="161"/>
      <c r="G572" s="161"/>
      <c r="H572" s="161"/>
      <c r="I572" s="161"/>
      <c r="J572" s="161"/>
      <c r="K572" s="161"/>
      <c r="L572" s="136"/>
      <c r="M572" s="136"/>
      <c r="N572" s="136"/>
      <c r="O572" s="136"/>
      <c r="P572" s="136"/>
      <c r="Q572" s="136"/>
      <c r="R572" s="136"/>
      <c r="S572" s="136"/>
      <c r="T572" s="136"/>
      <c r="U572" s="136"/>
      <c r="V572" s="136"/>
      <c r="W572" s="136"/>
      <c r="X572" s="136"/>
      <c r="Y572" s="136"/>
      <c r="Z572" s="136"/>
      <c r="AA572" s="136"/>
    </row>
    <row r="573" spans="2:27" ht="14" x14ac:dyDescent="0.2">
      <c r="B573" s="136"/>
      <c r="C573" s="160"/>
      <c r="D573" s="161"/>
      <c r="E573" s="161"/>
      <c r="F573" s="161"/>
      <c r="G573" s="161"/>
      <c r="H573" s="161"/>
      <c r="I573" s="161"/>
      <c r="J573" s="161"/>
      <c r="K573" s="161"/>
      <c r="L573" s="136"/>
      <c r="M573" s="136"/>
      <c r="N573" s="136"/>
      <c r="O573" s="136"/>
      <c r="P573" s="136"/>
      <c r="Q573" s="136"/>
      <c r="R573" s="136"/>
      <c r="S573" s="136"/>
      <c r="T573" s="136"/>
      <c r="U573" s="136"/>
      <c r="V573" s="136"/>
      <c r="W573" s="136"/>
      <c r="X573" s="136"/>
      <c r="Y573" s="136"/>
      <c r="Z573" s="136"/>
      <c r="AA573" s="136"/>
    </row>
    <row r="574" spans="2:27" ht="14" x14ac:dyDescent="0.2">
      <c r="B574" s="136"/>
      <c r="C574" s="160"/>
      <c r="D574" s="161"/>
      <c r="E574" s="161"/>
      <c r="F574" s="161"/>
      <c r="G574" s="161"/>
      <c r="H574" s="161"/>
      <c r="I574" s="161"/>
      <c r="J574" s="161"/>
      <c r="K574" s="161"/>
      <c r="L574" s="136"/>
      <c r="M574" s="136"/>
      <c r="N574" s="136"/>
      <c r="O574" s="136"/>
      <c r="P574" s="136"/>
      <c r="Q574" s="136"/>
      <c r="R574" s="136"/>
      <c r="S574" s="136"/>
      <c r="T574" s="136"/>
      <c r="U574" s="136"/>
      <c r="V574" s="136"/>
      <c r="W574" s="136"/>
      <c r="X574" s="136"/>
      <c r="Y574" s="136"/>
      <c r="Z574" s="136"/>
      <c r="AA574" s="136"/>
    </row>
    <row r="575" spans="2:27" ht="14" x14ac:dyDescent="0.2">
      <c r="B575" s="136"/>
      <c r="C575" s="160"/>
      <c r="D575" s="161"/>
      <c r="E575" s="161"/>
      <c r="F575" s="161"/>
      <c r="G575" s="161"/>
      <c r="H575" s="161"/>
      <c r="I575" s="161"/>
      <c r="J575" s="161"/>
      <c r="K575" s="161"/>
      <c r="L575" s="136"/>
      <c r="M575" s="136"/>
      <c r="N575" s="136"/>
      <c r="O575" s="136"/>
      <c r="P575" s="136"/>
      <c r="Q575" s="136"/>
      <c r="R575" s="136"/>
      <c r="S575" s="136"/>
      <c r="T575" s="136"/>
      <c r="U575" s="136"/>
      <c r="V575" s="136"/>
      <c r="W575" s="136"/>
      <c r="X575" s="136"/>
      <c r="Y575" s="136"/>
      <c r="Z575" s="136"/>
      <c r="AA575" s="136"/>
    </row>
    <row r="576" spans="2:27" ht="14" x14ac:dyDescent="0.2">
      <c r="B576" s="136"/>
      <c r="C576" s="160"/>
      <c r="D576" s="161"/>
      <c r="E576" s="161"/>
      <c r="F576" s="161"/>
      <c r="G576" s="161"/>
      <c r="H576" s="161"/>
      <c r="I576" s="161"/>
      <c r="J576" s="161"/>
      <c r="K576" s="161"/>
      <c r="L576" s="136"/>
      <c r="M576" s="136"/>
      <c r="N576" s="136"/>
      <c r="O576" s="136"/>
      <c r="P576" s="136"/>
      <c r="Q576" s="136"/>
      <c r="R576" s="136"/>
      <c r="S576" s="136"/>
      <c r="T576" s="136"/>
      <c r="U576" s="136"/>
      <c r="V576" s="136"/>
      <c r="W576" s="136"/>
      <c r="X576" s="136"/>
      <c r="Y576" s="136"/>
      <c r="Z576" s="136"/>
      <c r="AA576" s="136"/>
    </row>
    <row r="577" spans="2:27" ht="14" x14ac:dyDescent="0.2">
      <c r="B577" s="136"/>
      <c r="C577" s="160"/>
      <c r="D577" s="161"/>
      <c r="E577" s="161"/>
      <c r="F577" s="161"/>
      <c r="G577" s="161"/>
      <c r="H577" s="161"/>
      <c r="I577" s="161"/>
      <c r="J577" s="161"/>
      <c r="K577" s="161"/>
      <c r="L577" s="136"/>
      <c r="M577" s="136"/>
      <c r="N577" s="136"/>
      <c r="O577" s="136"/>
      <c r="P577" s="136"/>
      <c r="Q577" s="136"/>
      <c r="R577" s="136"/>
      <c r="S577" s="136"/>
      <c r="T577" s="136"/>
      <c r="U577" s="136"/>
      <c r="V577" s="136"/>
      <c r="W577" s="136"/>
      <c r="X577" s="136"/>
      <c r="Y577" s="136"/>
      <c r="Z577" s="136"/>
      <c r="AA577" s="136"/>
    </row>
    <row r="578" spans="2:27" ht="14" x14ac:dyDescent="0.2">
      <c r="B578" s="136"/>
      <c r="C578" s="160"/>
      <c r="D578" s="161"/>
      <c r="E578" s="161"/>
      <c r="F578" s="161"/>
      <c r="G578" s="161"/>
      <c r="H578" s="161"/>
      <c r="I578" s="161"/>
      <c r="J578" s="161"/>
      <c r="K578" s="161"/>
      <c r="L578" s="136"/>
      <c r="M578" s="136"/>
      <c r="N578" s="136"/>
      <c r="O578" s="136"/>
      <c r="P578" s="136"/>
      <c r="Q578" s="136"/>
      <c r="R578" s="136"/>
      <c r="S578" s="136"/>
      <c r="T578" s="136"/>
      <c r="U578" s="136"/>
      <c r="V578" s="136"/>
      <c r="W578" s="136"/>
      <c r="X578" s="136"/>
      <c r="Y578" s="136"/>
      <c r="Z578" s="136"/>
      <c r="AA578" s="136"/>
    </row>
    <row r="579" spans="2:27" ht="14" x14ac:dyDescent="0.2">
      <c r="B579" s="136"/>
      <c r="C579" s="160"/>
      <c r="D579" s="161"/>
      <c r="E579" s="161"/>
      <c r="F579" s="161"/>
      <c r="G579" s="161"/>
      <c r="H579" s="161"/>
      <c r="I579" s="161"/>
      <c r="J579" s="161"/>
      <c r="K579" s="161"/>
      <c r="L579" s="136"/>
      <c r="M579" s="136"/>
      <c r="N579" s="136"/>
      <c r="O579" s="136"/>
      <c r="P579" s="136"/>
      <c r="Q579" s="136"/>
      <c r="R579" s="136"/>
      <c r="S579" s="136"/>
      <c r="T579" s="136"/>
      <c r="U579" s="136"/>
      <c r="V579" s="136"/>
      <c r="W579" s="136"/>
      <c r="X579" s="136"/>
      <c r="Y579" s="136"/>
      <c r="Z579" s="136"/>
      <c r="AA579" s="136"/>
    </row>
    <row r="580" spans="2:27" ht="14" x14ac:dyDescent="0.2">
      <c r="B580" s="136"/>
      <c r="C580" s="160"/>
      <c r="D580" s="161"/>
      <c r="E580" s="161"/>
      <c r="F580" s="161"/>
      <c r="G580" s="161"/>
      <c r="H580" s="161"/>
      <c r="I580" s="161"/>
      <c r="J580" s="161"/>
      <c r="K580" s="161"/>
      <c r="L580" s="136"/>
      <c r="M580" s="136"/>
      <c r="N580" s="136"/>
      <c r="O580" s="136"/>
      <c r="P580" s="136"/>
      <c r="Q580" s="136"/>
      <c r="R580" s="136"/>
      <c r="S580" s="136"/>
      <c r="T580" s="136"/>
      <c r="U580" s="136"/>
      <c r="V580" s="136"/>
      <c r="W580" s="136"/>
      <c r="X580" s="136"/>
      <c r="Y580" s="136"/>
      <c r="Z580" s="136"/>
      <c r="AA580" s="136"/>
    </row>
    <row r="581" spans="2:27" ht="14" x14ac:dyDescent="0.2">
      <c r="B581" s="136"/>
      <c r="C581" s="160"/>
      <c r="D581" s="161"/>
      <c r="E581" s="161"/>
      <c r="F581" s="161"/>
      <c r="G581" s="161"/>
      <c r="H581" s="161"/>
      <c r="I581" s="161"/>
      <c r="J581" s="161"/>
      <c r="K581" s="161"/>
      <c r="L581" s="136"/>
      <c r="M581" s="136"/>
      <c r="N581" s="136"/>
      <c r="O581" s="136"/>
      <c r="P581" s="136"/>
      <c r="Q581" s="136"/>
      <c r="R581" s="136"/>
      <c r="S581" s="136"/>
      <c r="T581" s="136"/>
      <c r="U581" s="136"/>
      <c r="V581" s="136"/>
      <c r="W581" s="136"/>
      <c r="X581" s="136"/>
      <c r="Y581" s="136"/>
      <c r="Z581" s="136"/>
      <c r="AA581" s="136"/>
    </row>
    <row r="582" spans="2:27" ht="14" x14ac:dyDescent="0.2">
      <c r="B582" s="136"/>
      <c r="C582" s="160"/>
      <c r="D582" s="161"/>
      <c r="E582" s="161"/>
      <c r="F582" s="161"/>
      <c r="G582" s="161"/>
      <c r="H582" s="161"/>
      <c r="I582" s="161"/>
      <c r="J582" s="161"/>
      <c r="K582" s="161"/>
      <c r="L582" s="136"/>
      <c r="M582" s="136"/>
      <c r="N582" s="136"/>
      <c r="O582" s="136"/>
      <c r="P582" s="136"/>
      <c r="Q582" s="136"/>
      <c r="R582" s="136"/>
      <c r="S582" s="136"/>
      <c r="T582" s="136"/>
      <c r="U582" s="136"/>
      <c r="V582" s="136"/>
      <c r="W582" s="136"/>
      <c r="X582" s="136"/>
      <c r="Y582" s="136"/>
      <c r="Z582" s="136"/>
      <c r="AA582" s="136"/>
    </row>
    <row r="583" spans="2:27" ht="14" x14ac:dyDescent="0.2">
      <c r="B583" s="136"/>
      <c r="C583" s="160"/>
      <c r="D583" s="161"/>
      <c r="E583" s="161"/>
      <c r="F583" s="161"/>
      <c r="G583" s="161"/>
      <c r="H583" s="161"/>
      <c r="I583" s="161"/>
      <c r="J583" s="161"/>
      <c r="K583" s="161"/>
      <c r="L583" s="136"/>
      <c r="M583" s="136"/>
      <c r="N583" s="136"/>
      <c r="O583" s="136"/>
      <c r="P583" s="136"/>
      <c r="Q583" s="136"/>
      <c r="R583" s="136"/>
      <c r="S583" s="136"/>
      <c r="T583" s="136"/>
      <c r="U583" s="136"/>
      <c r="V583" s="136"/>
      <c r="W583" s="136"/>
      <c r="X583" s="136"/>
      <c r="Y583" s="136"/>
      <c r="Z583" s="136"/>
      <c r="AA583" s="136"/>
    </row>
    <row r="584" spans="2:27" ht="14" x14ac:dyDescent="0.2">
      <c r="B584" s="136"/>
      <c r="C584" s="160"/>
      <c r="D584" s="161"/>
      <c r="E584" s="161"/>
      <c r="F584" s="161"/>
      <c r="G584" s="161"/>
      <c r="H584" s="161"/>
      <c r="I584" s="161"/>
      <c r="J584" s="161"/>
      <c r="K584" s="161"/>
      <c r="L584" s="136"/>
      <c r="M584" s="136"/>
      <c r="N584" s="136"/>
      <c r="O584" s="136"/>
      <c r="P584" s="136"/>
      <c r="Q584" s="136"/>
      <c r="R584" s="136"/>
      <c r="S584" s="136"/>
      <c r="T584" s="136"/>
      <c r="U584" s="136"/>
      <c r="V584" s="136"/>
      <c r="W584" s="136"/>
      <c r="X584" s="136"/>
      <c r="Y584" s="136"/>
      <c r="Z584" s="136"/>
      <c r="AA584" s="136"/>
    </row>
    <row r="585" spans="2:27" ht="14" x14ac:dyDescent="0.2">
      <c r="B585" s="136"/>
      <c r="C585" s="160"/>
      <c r="D585" s="161"/>
      <c r="E585" s="161"/>
      <c r="F585" s="161"/>
      <c r="G585" s="161"/>
      <c r="H585" s="161"/>
      <c r="I585" s="161"/>
      <c r="J585" s="161"/>
      <c r="K585" s="161"/>
      <c r="L585" s="136"/>
      <c r="M585" s="136"/>
      <c r="N585" s="136"/>
      <c r="O585" s="136"/>
      <c r="P585" s="136"/>
      <c r="Q585" s="136"/>
      <c r="R585" s="136"/>
      <c r="S585" s="136"/>
      <c r="T585" s="136"/>
      <c r="U585" s="136"/>
      <c r="V585" s="136"/>
      <c r="W585" s="136"/>
      <c r="X585" s="136"/>
      <c r="Y585" s="136"/>
      <c r="Z585" s="136"/>
      <c r="AA585" s="136"/>
    </row>
    <row r="586" spans="2:27" ht="14" x14ac:dyDescent="0.2">
      <c r="B586" s="136"/>
      <c r="C586" s="160"/>
      <c r="D586" s="161"/>
      <c r="E586" s="161"/>
      <c r="F586" s="161"/>
      <c r="G586" s="161"/>
      <c r="H586" s="161"/>
      <c r="I586" s="161"/>
      <c r="J586" s="161"/>
      <c r="K586" s="161"/>
      <c r="L586" s="136"/>
      <c r="M586" s="136"/>
      <c r="N586" s="136"/>
      <c r="O586" s="136"/>
      <c r="P586" s="136"/>
      <c r="Q586" s="136"/>
      <c r="R586" s="136"/>
      <c r="S586" s="136"/>
      <c r="T586" s="136"/>
      <c r="U586" s="136"/>
      <c r="V586" s="136"/>
      <c r="W586" s="136"/>
      <c r="X586" s="136"/>
      <c r="Y586" s="136"/>
      <c r="Z586" s="136"/>
      <c r="AA586" s="136"/>
    </row>
    <row r="587" spans="2:27" ht="14" x14ac:dyDescent="0.2">
      <c r="B587" s="136"/>
      <c r="C587" s="160"/>
      <c r="D587" s="161"/>
      <c r="E587" s="161"/>
      <c r="F587" s="161"/>
      <c r="G587" s="161"/>
      <c r="H587" s="161"/>
      <c r="I587" s="161"/>
      <c r="J587" s="161"/>
      <c r="K587" s="161"/>
      <c r="L587" s="136"/>
      <c r="M587" s="136"/>
      <c r="N587" s="136"/>
      <c r="O587" s="136"/>
      <c r="P587" s="136"/>
      <c r="Q587" s="136"/>
      <c r="R587" s="136"/>
      <c r="S587" s="136"/>
      <c r="T587" s="136"/>
      <c r="U587" s="136"/>
      <c r="V587" s="136"/>
      <c r="W587" s="136"/>
      <c r="X587" s="136"/>
      <c r="Y587" s="136"/>
      <c r="Z587" s="136"/>
      <c r="AA587" s="136"/>
    </row>
    <row r="588" spans="2:27" ht="14" x14ac:dyDescent="0.2">
      <c r="B588" s="136"/>
      <c r="C588" s="160"/>
      <c r="D588" s="161"/>
      <c r="E588" s="161"/>
      <c r="F588" s="161"/>
      <c r="G588" s="161"/>
      <c r="H588" s="161"/>
      <c r="I588" s="161"/>
      <c r="J588" s="161"/>
      <c r="K588" s="161"/>
      <c r="L588" s="136"/>
      <c r="M588" s="136"/>
      <c r="N588" s="136"/>
      <c r="O588" s="136"/>
      <c r="P588" s="136"/>
      <c r="Q588" s="136"/>
      <c r="R588" s="136"/>
      <c r="S588" s="136"/>
      <c r="T588" s="136"/>
      <c r="U588" s="136"/>
      <c r="V588" s="136"/>
      <c r="W588" s="136"/>
      <c r="X588" s="136"/>
      <c r="Y588" s="136"/>
      <c r="Z588" s="136"/>
      <c r="AA588" s="136"/>
    </row>
    <row r="589" spans="2:27" ht="14" x14ac:dyDescent="0.2">
      <c r="B589" s="136"/>
      <c r="C589" s="160"/>
      <c r="D589" s="161"/>
      <c r="E589" s="161"/>
      <c r="F589" s="161"/>
      <c r="G589" s="161"/>
      <c r="H589" s="161"/>
      <c r="I589" s="161"/>
      <c r="J589" s="161"/>
      <c r="K589" s="161"/>
      <c r="L589" s="136"/>
      <c r="M589" s="136"/>
      <c r="N589" s="136"/>
      <c r="O589" s="136"/>
      <c r="P589" s="136"/>
      <c r="Q589" s="136"/>
      <c r="R589" s="136"/>
      <c r="S589" s="136"/>
      <c r="T589" s="136"/>
      <c r="U589" s="136"/>
      <c r="V589" s="136"/>
      <c r="W589" s="136"/>
      <c r="X589" s="136"/>
      <c r="Y589" s="136"/>
      <c r="Z589" s="136"/>
      <c r="AA589" s="136"/>
    </row>
    <row r="590" spans="2:27" ht="14" x14ac:dyDescent="0.2">
      <c r="B590" s="136"/>
      <c r="C590" s="160"/>
      <c r="D590" s="161"/>
      <c r="E590" s="161"/>
      <c r="F590" s="161"/>
      <c r="G590" s="161"/>
      <c r="H590" s="161"/>
      <c r="I590" s="161"/>
      <c r="J590" s="161"/>
      <c r="K590" s="161"/>
      <c r="L590" s="136"/>
      <c r="M590" s="136"/>
      <c r="N590" s="136"/>
      <c r="O590" s="136"/>
      <c r="P590" s="136"/>
      <c r="Q590" s="136"/>
      <c r="R590" s="136"/>
      <c r="S590" s="136"/>
      <c r="T590" s="136"/>
      <c r="U590" s="136"/>
      <c r="V590" s="136"/>
      <c r="W590" s="136"/>
      <c r="X590" s="136"/>
      <c r="Y590" s="136"/>
      <c r="Z590" s="136"/>
      <c r="AA590" s="136"/>
    </row>
    <row r="591" spans="2:27" ht="14" x14ac:dyDescent="0.2">
      <c r="B591" s="136"/>
      <c r="C591" s="160"/>
      <c r="D591" s="161"/>
      <c r="E591" s="161"/>
      <c r="F591" s="161"/>
      <c r="G591" s="161"/>
      <c r="H591" s="161"/>
      <c r="I591" s="161"/>
      <c r="J591" s="161"/>
      <c r="K591" s="161"/>
      <c r="L591" s="136"/>
      <c r="M591" s="136"/>
      <c r="N591" s="136"/>
      <c r="O591" s="136"/>
      <c r="P591" s="136"/>
      <c r="Q591" s="136"/>
      <c r="R591" s="136"/>
      <c r="S591" s="136"/>
      <c r="T591" s="136"/>
      <c r="U591" s="136"/>
      <c r="V591" s="136"/>
      <c r="W591" s="136"/>
      <c r="X591" s="136"/>
      <c r="Y591" s="136"/>
      <c r="Z591" s="136"/>
      <c r="AA591" s="136"/>
    </row>
    <row r="592" spans="2:27" ht="14" x14ac:dyDescent="0.2">
      <c r="B592" s="136"/>
      <c r="C592" s="160"/>
      <c r="D592" s="161"/>
      <c r="E592" s="161"/>
      <c r="F592" s="161"/>
      <c r="G592" s="161"/>
      <c r="H592" s="161"/>
      <c r="I592" s="161"/>
      <c r="J592" s="161"/>
      <c r="K592" s="161"/>
      <c r="L592" s="136"/>
      <c r="M592" s="136"/>
      <c r="N592" s="136"/>
      <c r="O592" s="136"/>
      <c r="P592" s="136"/>
      <c r="Q592" s="136"/>
      <c r="R592" s="136"/>
      <c r="S592" s="136"/>
      <c r="T592" s="136"/>
      <c r="U592" s="136"/>
      <c r="V592" s="136"/>
      <c r="W592" s="136"/>
      <c r="X592" s="136"/>
      <c r="Y592" s="136"/>
      <c r="Z592" s="136"/>
      <c r="AA592" s="136"/>
    </row>
    <row r="593" spans="2:27" ht="14" x14ac:dyDescent="0.2">
      <c r="B593" s="136"/>
      <c r="C593" s="160"/>
      <c r="D593" s="161"/>
      <c r="E593" s="161"/>
      <c r="F593" s="161"/>
      <c r="G593" s="161"/>
      <c r="H593" s="161"/>
      <c r="I593" s="161"/>
      <c r="J593" s="161"/>
      <c r="K593" s="161"/>
      <c r="L593" s="136"/>
      <c r="M593" s="136"/>
      <c r="N593" s="136"/>
      <c r="O593" s="136"/>
      <c r="P593" s="136"/>
      <c r="Q593" s="136"/>
      <c r="R593" s="136"/>
      <c r="S593" s="136"/>
      <c r="T593" s="136"/>
      <c r="U593" s="136"/>
      <c r="V593" s="136"/>
      <c r="W593" s="136"/>
      <c r="X593" s="136"/>
      <c r="Y593" s="136"/>
      <c r="Z593" s="136"/>
      <c r="AA593" s="136"/>
    </row>
    <row r="594" spans="2:27" ht="14" x14ac:dyDescent="0.2">
      <c r="B594" s="136"/>
      <c r="C594" s="160"/>
      <c r="D594" s="161"/>
      <c r="E594" s="161"/>
      <c r="F594" s="161"/>
      <c r="G594" s="161"/>
      <c r="H594" s="161"/>
      <c r="I594" s="161"/>
      <c r="J594" s="161"/>
      <c r="K594" s="161"/>
      <c r="L594" s="136"/>
      <c r="M594" s="136"/>
      <c r="N594" s="136"/>
      <c r="O594" s="136"/>
      <c r="P594" s="136"/>
      <c r="Q594" s="136"/>
      <c r="R594" s="136"/>
      <c r="S594" s="136"/>
      <c r="T594" s="136"/>
      <c r="U594" s="136"/>
      <c r="V594" s="136"/>
      <c r="W594" s="136"/>
      <c r="X594" s="136"/>
      <c r="Y594" s="136"/>
      <c r="Z594" s="136"/>
      <c r="AA594" s="136"/>
    </row>
    <row r="595" spans="2:27" ht="14" x14ac:dyDescent="0.2">
      <c r="B595" s="136"/>
      <c r="C595" s="160"/>
      <c r="D595" s="161"/>
      <c r="E595" s="161"/>
      <c r="F595" s="161"/>
      <c r="G595" s="161"/>
      <c r="H595" s="161"/>
      <c r="I595" s="161"/>
      <c r="J595" s="161"/>
      <c r="K595" s="161"/>
      <c r="L595" s="136"/>
      <c r="M595" s="136"/>
      <c r="N595" s="136"/>
      <c r="O595" s="136"/>
      <c r="P595" s="136"/>
      <c r="Q595" s="136"/>
      <c r="R595" s="136"/>
      <c r="S595" s="136"/>
      <c r="T595" s="136"/>
      <c r="U595" s="136"/>
      <c r="V595" s="136"/>
      <c r="W595" s="136"/>
      <c r="X595" s="136"/>
      <c r="Y595" s="136"/>
      <c r="Z595" s="136"/>
      <c r="AA595" s="136"/>
    </row>
    <row r="596" spans="2:27" ht="14" x14ac:dyDescent="0.2">
      <c r="B596" s="136"/>
      <c r="C596" s="160"/>
      <c r="D596" s="161"/>
      <c r="E596" s="161"/>
      <c r="F596" s="161"/>
      <c r="G596" s="161"/>
      <c r="H596" s="161"/>
      <c r="I596" s="161"/>
      <c r="J596" s="161"/>
      <c r="K596" s="161"/>
      <c r="L596" s="136"/>
      <c r="M596" s="136"/>
      <c r="N596" s="136"/>
      <c r="O596" s="136"/>
      <c r="P596" s="136"/>
      <c r="Q596" s="136"/>
      <c r="R596" s="136"/>
      <c r="S596" s="136"/>
      <c r="T596" s="136"/>
      <c r="U596" s="136"/>
      <c r="V596" s="136"/>
      <c r="W596" s="136"/>
      <c r="X596" s="136"/>
      <c r="Y596" s="136"/>
      <c r="Z596" s="136"/>
      <c r="AA596" s="136"/>
    </row>
    <row r="597" spans="2:27" ht="14" x14ac:dyDescent="0.2">
      <c r="B597" s="136"/>
      <c r="C597" s="160"/>
      <c r="D597" s="161"/>
      <c r="E597" s="161"/>
      <c r="F597" s="161"/>
      <c r="G597" s="161"/>
      <c r="H597" s="161"/>
      <c r="I597" s="161"/>
      <c r="J597" s="161"/>
      <c r="K597" s="161"/>
      <c r="L597" s="136"/>
      <c r="M597" s="136"/>
      <c r="N597" s="136"/>
      <c r="O597" s="136"/>
      <c r="P597" s="136"/>
      <c r="Q597" s="136"/>
      <c r="R597" s="136"/>
      <c r="S597" s="136"/>
      <c r="T597" s="136"/>
      <c r="U597" s="136"/>
      <c r="V597" s="136"/>
      <c r="W597" s="136"/>
      <c r="X597" s="136"/>
      <c r="Y597" s="136"/>
      <c r="Z597" s="136"/>
      <c r="AA597" s="136"/>
    </row>
    <row r="598" spans="2:27" ht="14" x14ac:dyDescent="0.2">
      <c r="B598" s="136"/>
      <c r="C598" s="160"/>
      <c r="D598" s="161"/>
      <c r="E598" s="161"/>
      <c r="F598" s="161"/>
      <c r="G598" s="161"/>
      <c r="H598" s="161"/>
      <c r="I598" s="161"/>
      <c r="J598" s="161"/>
      <c r="K598" s="161"/>
      <c r="L598" s="136"/>
      <c r="M598" s="136"/>
      <c r="N598" s="136"/>
      <c r="O598" s="136"/>
      <c r="P598" s="136"/>
      <c r="Q598" s="136"/>
      <c r="R598" s="136"/>
      <c r="S598" s="136"/>
      <c r="T598" s="136"/>
      <c r="U598" s="136"/>
      <c r="V598" s="136"/>
      <c r="W598" s="136"/>
      <c r="X598" s="136"/>
      <c r="Y598" s="136"/>
      <c r="Z598" s="136"/>
      <c r="AA598" s="136"/>
    </row>
    <row r="599" spans="2:27" ht="14" x14ac:dyDescent="0.2">
      <c r="B599" s="136"/>
      <c r="C599" s="160"/>
      <c r="D599" s="161"/>
      <c r="E599" s="161"/>
      <c r="F599" s="161"/>
      <c r="G599" s="161"/>
      <c r="H599" s="161"/>
      <c r="I599" s="161"/>
      <c r="J599" s="161"/>
      <c r="K599" s="161"/>
      <c r="L599" s="136"/>
      <c r="M599" s="136"/>
      <c r="N599" s="136"/>
      <c r="O599" s="136"/>
      <c r="P599" s="136"/>
      <c r="Q599" s="136"/>
      <c r="R599" s="136"/>
      <c r="S599" s="136"/>
      <c r="T599" s="136"/>
      <c r="U599" s="136"/>
      <c r="V599" s="136"/>
      <c r="W599" s="136"/>
      <c r="X599" s="136"/>
      <c r="Y599" s="136"/>
      <c r="Z599" s="136"/>
      <c r="AA599" s="136"/>
    </row>
    <row r="600" spans="2:27" ht="14" x14ac:dyDescent="0.2">
      <c r="B600" s="136"/>
      <c r="C600" s="160"/>
      <c r="D600" s="161"/>
      <c r="E600" s="161"/>
      <c r="F600" s="161"/>
      <c r="G600" s="161"/>
      <c r="H600" s="161"/>
      <c r="I600" s="161"/>
      <c r="J600" s="161"/>
      <c r="K600" s="161"/>
      <c r="L600" s="136"/>
      <c r="M600" s="136"/>
      <c r="N600" s="136"/>
      <c r="O600" s="136"/>
      <c r="P600" s="136"/>
      <c r="Q600" s="136"/>
      <c r="R600" s="136"/>
      <c r="S600" s="136"/>
      <c r="T600" s="136"/>
      <c r="U600" s="136"/>
      <c r="V600" s="136"/>
      <c r="W600" s="136"/>
      <c r="X600" s="136"/>
      <c r="Y600" s="136"/>
      <c r="Z600" s="136"/>
      <c r="AA600" s="136"/>
    </row>
    <row r="601" spans="2:27" ht="14" x14ac:dyDescent="0.2">
      <c r="B601" s="136"/>
      <c r="C601" s="160"/>
      <c r="D601" s="161"/>
      <c r="E601" s="161"/>
      <c r="F601" s="161"/>
      <c r="G601" s="161"/>
      <c r="H601" s="161"/>
      <c r="I601" s="161"/>
      <c r="J601" s="161"/>
      <c r="K601" s="161"/>
      <c r="L601" s="136"/>
      <c r="M601" s="136"/>
      <c r="N601" s="136"/>
      <c r="O601" s="136"/>
      <c r="P601" s="136"/>
      <c r="Q601" s="136"/>
      <c r="R601" s="136"/>
      <c r="S601" s="136"/>
      <c r="T601" s="136"/>
      <c r="U601" s="136"/>
      <c r="V601" s="136"/>
      <c r="W601" s="136"/>
      <c r="X601" s="136"/>
      <c r="Y601" s="136"/>
      <c r="Z601" s="136"/>
      <c r="AA601" s="136"/>
    </row>
    <row r="602" spans="2:27" ht="14" x14ac:dyDescent="0.2">
      <c r="B602" s="136"/>
      <c r="C602" s="160"/>
      <c r="D602" s="161"/>
      <c r="E602" s="161"/>
      <c r="F602" s="161"/>
      <c r="G602" s="161"/>
      <c r="H602" s="161"/>
      <c r="I602" s="161"/>
      <c r="J602" s="161"/>
      <c r="K602" s="161"/>
      <c r="L602" s="136"/>
      <c r="M602" s="136"/>
      <c r="N602" s="136"/>
      <c r="O602" s="136"/>
      <c r="P602" s="136"/>
      <c r="Q602" s="136"/>
      <c r="R602" s="136"/>
      <c r="S602" s="136"/>
      <c r="T602" s="136"/>
      <c r="U602" s="136"/>
      <c r="V602" s="136"/>
      <c r="W602" s="136"/>
      <c r="X602" s="136"/>
      <c r="Y602" s="136"/>
      <c r="Z602" s="136"/>
      <c r="AA602" s="136"/>
    </row>
    <row r="603" spans="2:27" ht="14" x14ac:dyDescent="0.2">
      <c r="B603" s="136"/>
      <c r="C603" s="160"/>
      <c r="D603" s="161"/>
      <c r="E603" s="161"/>
      <c r="F603" s="161"/>
      <c r="G603" s="161"/>
      <c r="H603" s="161"/>
      <c r="I603" s="161"/>
      <c r="J603" s="161"/>
      <c r="K603" s="161"/>
      <c r="L603" s="136"/>
      <c r="M603" s="136"/>
      <c r="N603" s="136"/>
      <c r="O603" s="136"/>
      <c r="P603" s="136"/>
      <c r="Q603" s="136"/>
      <c r="R603" s="136"/>
      <c r="S603" s="136"/>
      <c r="T603" s="136"/>
      <c r="U603" s="136"/>
      <c r="V603" s="136"/>
      <c r="W603" s="136"/>
      <c r="X603" s="136"/>
      <c r="Y603" s="136"/>
      <c r="Z603" s="136"/>
      <c r="AA603" s="136"/>
    </row>
    <row r="604" spans="2:27" ht="14" x14ac:dyDescent="0.2">
      <c r="B604" s="136"/>
      <c r="C604" s="160"/>
      <c r="D604" s="161"/>
      <c r="E604" s="161"/>
      <c r="F604" s="161"/>
      <c r="G604" s="161"/>
      <c r="H604" s="161"/>
      <c r="I604" s="161"/>
      <c r="J604" s="161"/>
      <c r="K604" s="161"/>
      <c r="L604" s="136"/>
      <c r="M604" s="136"/>
      <c r="N604" s="136"/>
      <c r="O604" s="136"/>
      <c r="P604" s="136"/>
      <c r="Q604" s="136"/>
      <c r="R604" s="136"/>
      <c r="S604" s="136"/>
      <c r="T604" s="136"/>
      <c r="U604" s="136"/>
      <c r="V604" s="136"/>
      <c r="W604" s="136"/>
      <c r="X604" s="136"/>
      <c r="Y604" s="136"/>
      <c r="Z604" s="136"/>
      <c r="AA604" s="136"/>
    </row>
    <row r="605" spans="2:27" ht="14" x14ac:dyDescent="0.2">
      <c r="B605" s="136"/>
      <c r="C605" s="160"/>
      <c r="D605" s="161"/>
      <c r="E605" s="161"/>
      <c r="F605" s="161"/>
      <c r="G605" s="161"/>
      <c r="H605" s="161"/>
      <c r="I605" s="161"/>
      <c r="J605" s="161"/>
      <c r="K605" s="161"/>
      <c r="L605" s="136"/>
      <c r="M605" s="136"/>
      <c r="N605" s="136"/>
      <c r="O605" s="136"/>
      <c r="P605" s="136"/>
      <c r="Q605" s="136"/>
      <c r="R605" s="136"/>
      <c r="S605" s="136"/>
      <c r="T605" s="136"/>
      <c r="U605" s="136"/>
      <c r="V605" s="136"/>
      <c r="W605" s="136"/>
      <c r="X605" s="136"/>
      <c r="Y605" s="136"/>
      <c r="Z605" s="136"/>
      <c r="AA605" s="136"/>
    </row>
    <row r="606" spans="2:27" ht="14" x14ac:dyDescent="0.2">
      <c r="B606" s="136"/>
      <c r="C606" s="160"/>
      <c r="D606" s="161"/>
      <c r="E606" s="161"/>
      <c r="F606" s="161"/>
      <c r="G606" s="161"/>
      <c r="H606" s="161"/>
      <c r="I606" s="161"/>
      <c r="J606" s="161"/>
      <c r="K606" s="161"/>
      <c r="L606" s="136"/>
      <c r="M606" s="136"/>
      <c r="N606" s="136"/>
      <c r="O606" s="136"/>
      <c r="P606" s="136"/>
      <c r="Q606" s="136"/>
      <c r="R606" s="136"/>
      <c r="S606" s="136"/>
      <c r="T606" s="136"/>
      <c r="U606" s="136"/>
      <c r="V606" s="136"/>
      <c r="W606" s="136"/>
      <c r="X606" s="136"/>
      <c r="Y606" s="136"/>
      <c r="Z606" s="136"/>
      <c r="AA606" s="136"/>
    </row>
    <row r="607" spans="2:27" ht="14" x14ac:dyDescent="0.2">
      <c r="B607" s="136"/>
      <c r="C607" s="160"/>
      <c r="D607" s="161"/>
      <c r="E607" s="161"/>
      <c r="F607" s="161"/>
      <c r="G607" s="161"/>
      <c r="H607" s="161"/>
      <c r="I607" s="161"/>
      <c r="J607" s="161"/>
      <c r="K607" s="161"/>
      <c r="L607" s="136"/>
      <c r="M607" s="136"/>
      <c r="N607" s="136"/>
      <c r="O607" s="136"/>
      <c r="P607" s="136"/>
      <c r="Q607" s="136"/>
      <c r="R607" s="136"/>
      <c r="S607" s="136"/>
      <c r="T607" s="136"/>
      <c r="U607" s="136"/>
      <c r="V607" s="136"/>
      <c r="W607" s="136"/>
      <c r="X607" s="136"/>
      <c r="Y607" s="136"/>
      <c r="Z607" s="136"/>
      <c r="AA607" s="136"/>
    </row>
    <row r="608" spans="2:27" ht="14" x14ac:dyDescent="0.2">
      <c r="B608" s="136"/>
      <c r="C608" s="160"/>
      <c r="D608" s="161"/>
      <c r="E608" s="161"/>
      <c r="F608" s="161"/>
      <c r="G608" s="161"/>
      <c r="H608" s="161"/>
      <c r="I608" s="161"/>
      <c r="J608" s="161"/>
      <c r="K608" s="161"/>
      <c r="L608" s="136"/>
      <c r="M608" s="136"/>
      <c r="N608" s="136"/>
      <c r="O608" s="136"/>
      <c r="P608" s="136"/>
      <c r="Q608" s="136"/>
      <c r="R608" s="136"/>
      <c r="S608" s="136"/>
      <c r="T608" s="136"/>
      <c r="U608" s="136"/>
      <c r="V608" s="136"/>
      <c r="W608" s="136"/>
      <c r="X608" s="136"/>
      <c r="Y608" s="136"/>
      <c r="Z608" s="136"/>
      <c r="AA608" s="136"/>
    </row>
    <row r="609" spans="2:27" ht="14" x14ac:dyDescent="0.2">
      <c r="B609" s="136"/>
      <c r="C609" s="160"/>
      <c r="D609" s="161"/>
      <c r="E609" s="161"/>
      <c r="F609" s="161"/>
      <c r="G609" s="161"/>
      <c r="H609" s="161"/>
      <c r="I609" s="161"/>
      <c r="J609" s="161"/>
      <c r="K609" s="161"/>
      <c r="L609" s="136"/>
      <c r="M609" s="136"/>
      <c r="N609" s="136"/>
      <c r="O609" s="136"/>
      <c r="P609" s="136"/>
      <c r="Q609" s="136"/>
      <c r="R609" s="136"/>
      <c r="S609" s="136"/>
      <c r="T609" s="136"/>
      <c r="U609" s="136"/>
      <c r="V609" s="136"/>
      <c r="W609" s="136"/>
      <c r="X609" s="136"/>
      <c r="Y609" s="136"/>
      <c r="Z609" s="136"/>
      <c r="AA609" s="136"/>
    </row>
    <row r="610" spans="2:27" ht="14" x14ac:dyDescent="0.2">
      <c r="B610" s="136"/>
      <c r="C610" s="160"/>
      <c r="D610" s="161"/>
      <c r="E610" s="161"/>
      <c r="F610" s="161"/>
      <c r="G610" s="161"/>
      <c r="H610" s="161"/>
      <c r="I610" s="161"/>
      <c r="J610" s="161"/>
      <c r="K610" s="161"/>
      <c r="L610" s="136"/>
      <c r="M610" s="136"/>
      <c r="N610" s="136"/>
      <c r="O610" s="136"/>
      <c r="P610" s="136"/>
      <c r="Q610" s="136"/>
      <c r="R610" s="136"/>
      <c r="S610" s="136"/>
      <c r="T610" s="136"/>
      <c r="U610" s="136"/>
      <c r="V610" s="136"/>
      <c r="W610" s="136"/>
      <c r="X610" s="136"/>
      <c r="Y610" s="136"/>
      <c r="Z610" s="136"/>
      <c r="AA610" s="136"/>
    </row>
    <row r="611" spans="2:27" ht="14" x14ac:dyDescent="0.2">
      <c r="B611" s="136"/>
      <c r="C611" s="160"/>
      <c r="D611" s="161"/>
      <c r="E611" s="161"/>
      <c r="F611" s="161"/>
      <c r="G611" s="161"/>
      <c r="H611" s="161"/>
      <c r="I611" s="161"/>
      <c r="J611" s="161"/>
      <c r="K611" s="161"/>
      <c r="L611" s="136"/>
      <c r="M611" s="136"/>
      <c r="N611" s="136"/>
      <c r="O611" s="136"/>
      <c r="P611" s="136"/>
      <c r="Q611" s="136"/>
      <c r="R611" s="136"/>
      <c r="S611" s="136"/>
      <c r="T611" s="136"/>
      <c r="U611" s="136"/>
      <c r="V611" s="136"/>
      <c r="W611" s="136"/>
      <c r="X611" s="136"/>
      <c r="Y611" s="136"/>
      <c r="Z611" s="136"/>
      <c r="AA611" s="136"/>
    </row>
    <row r="612" spans="2:27" ht="14" x14ac:dyDescent="0.2">
      <c r="B612" s="136"/>
      <c r="C612" s="160"/>
      <c r="D612" s="161"/>
      <c r="E612" s="161"/>
      <c r="F612" s="161"/>
      <c r="G612" s="161"/>
      <c r="H612" s="161"/>
      <c r="I612" s="161"/>
      <c r="J612" s="161"/>
      <c r="K612" s="161"/>
      <c r="L612" s="136"/>
      <c r="M612" s="136"/>
      <c r="N612" s="136"/>
      <c r="O612" s="136"/>
      <c r="P612" s="136"/>
      <c r="Q612" s="136"/>
      <c r="R612" s="136"/>
      <c r="S612" s="136"/>
      <c r="T612" s="136"/>
      <c r="U612" s="136"/>
      <c r="V612" s="136"/>
      <c r="W612" s="136"/>
      <c r="X612" s="136"/>
      <c r="Y612" s="136"/>
      <c r="Z612" s="136"/>
      <c r="AA612" s="136"/>
    </row>
    <row r="613" spans="2:27" ht="14" x14ac:dyDescent="0.2">
      <c r="B613" s="136"/>
      <c r="C613" s="160"/>
      <c r="D613" s="161"/>
      <c r="E613" s="161"/>
      <c r="F613" s="161"/>
      <c r="G613" s="161"/>
      <c r="H613" s="161"/>
      <c r="I613" s="161"/>
      <c r="J613" s="161"/>
      <c r="K613" s="161"/>
      <c r="L613" s="136"/>
      <c r="M613" s="136"/>
      <c r="N613" s="136"/>
      <c r="O613" s="136"/>
      <c r="P613" s="136"/>
      <c r="Q613" s="136"/>
      <c r="R613" s="136"/>
      <c r="S613" s="136"/>
      <c r="T613" s="136"/>
      <c r="U613" s="136"/>
      <c r="V613" s="136"/>
      <c r="W613" s="136"/>
      <c r="X613" s="136"/>
      <c r="Y613" s="136"/>
      <c r="Z613" s="136"/>
      <c r="AA613" s="136"/>
    </row>
    <row r="614" spans="2:27" ht="14" x14ac:dyDescent="0.2">
      <c r="B614" s="136"/>
      <c r="C614" s="160"/>
      <c r="D614" s="161"/>
      <c r="E614" s="161"/>
      <c r="F614" s="161"/>
      <c r="G614" s="161"/>
      <c r="H614" s="161"/>
      <c r="I614" s="161"/>
      <c r="J614" s="161"/>
      <c r="K614" s="161"/>
      <c r="L614" s="136"/>
      <c r="M614" s="136"/>
      <c r="N614" s="136"/>
      <c r="O614" s="136"/>
      <c r="P614" s="136"/>
      <c r="Q614" s="136"/>
      <c r="R614" s="136"/>
      <c r="S614" s="136"/>
      <c r="T614" s="136"/>
      <c r="U614" s="136"/>
      <c r="V614" s="136"/>
      <c r="W614" s="136"/>
      <c r="X614" s="136"/>
      <c r="Y614" s="136"/>
      <c r="Z614" s="136"/>
      <c r="AA614" s="136"/>
    </row>
    <row r="615" spans="2:27" ht="14" x14ac:dyDescent="0.2">
      <c r="B615" s="136"/>
      <c r="C615" s="160"/>
      <c r="D615" s="161"/>
      <c r="E615" s="161"/>
      <c r="F615" s="161"/>
      <c r="G615" s="161"/>
      <c r="H615" s="161"/>
      <c r="I615" s="161"/>
      <c r="J615" s="161"/>
      <c r="K615" s="161"/>
      <c r="L615" s="136"/>
      <c r="M615" s="136"/>
      <c r="N615" s="136"/>
      <c r="O615" s="136"/>
      <c r="P615" s="136"/>
      <c r="Q615" s="136"/>
      <c r="R615" s="136"/>
      <c r="S615" s="136"/>
      <c r="T615" s="136"/>
      <c r="U615" s="136"/>
      <c r="V615" s="136"/>
      <c r="W615" s="136"/>
      <c r="X615" s="136"/>
      <c r="Y615" s="136"/>
      <c r="Z615" s="136"/>
      <c r="AA615" s="136"/>
    </row>
    <row r="616" spans="2:27" ht="14" x14ac:dyDescent="0.2">
      <c r="B616" s="136"/>
      <c r="C616" s="160"/>
      <c r="D616" s="161"/>
      <c r="E616" s="161"/>
      <c r="F616" s="161"/>
      <c r="G616" s="161"/>
      <c r="H616" s="161"/>
      <c r="I616" s="161"/>
      <c r="J616" s="161"/>
      <c r="K616" s="161"/>
      <c r="L616" s="136"/>
      <c r="M616" s="136"/>
      <c r="N616" s="136"/>
      <c r="O616" s="136"/>
      <c r="P616" s="136"/>
      <c r="Q616" s="136"/>
      <c r="R616" s="136"/>
      <c r="S616" s="136"/>
      <c r="T616" s="136"/>
      <c r="U616" s="136"/>
      <c r="V616" s="136"/>
      <c r="W616" s="136"/>
      <c r="X616" s="136"/>
      <c r="Y616" s="136"/>
      <c r="Z616" s="136"/>
      <c r="AA616" s="136"/>
    </row>
    <row r="617" spans="2:27" ht="14" x14ac:dyDescent="0.2">
      <c r="B617" s="136"/>
      <c r="C617" s="160"/>
      <c r="D617" s="161"/>
      <c r="E617" s="161"/>
      <c r="F617" s="161"/>
      <c r="G617" s="161"/>
      <c r="H617" s="161"/>
      <c r="I617" s="161"/>
      <c r="J617" s="161"/>
      <c r="K617" s="161"/>
      <c r="L617" s="136"/>
      <c r="M617" s="136"/>
      <c r="N617" s="136"/>
      <c r="O617" s="136"/>
      <c r="P617" s="136"/>
      <c r="Q617" s="136"/>
      <c r="R617" s="136"/>
      <c r="S617" s="136"/>
      <c r="T617" s="136"/>
      <c r="U617" s="136"/>
      <c r="V617" s="136"/>
      <c r="W617" s="136"/>
      <c r="X617" s="136"/>
      <c r="Y617" s="136"/>
      <c r="Z617" s="136"/>
      <c r="AA617" s="136"/>
    </row>
    <row r="618" spans="2:27" ht="14" x14ac:dyDescent="0.2">
      <c r="B618" s="136"/>
      <c r="C618" s="160"/>
      <c r="D618" s="161"/>
      <c r="E618" s="161"/>
      <c r="F618" s="161"/>
      <c r="G618" s="161"/>
      <c r="H618" s="161"/>
      <c r="I618" s="161"/>
      <c r="J618" s="161"/>
      <c r="K618" s="161"/>
      <c r="L618" s="136"/>
      <c r="M618" s="136"/>
      <c r="N618" s="136"/>
      <c r="O618" s="136"/>
      <c r="P618" s="136"/>
      <c r="Q618" s="136"/>
      <c r="R618" s="136"/>
      <c r="S618" s="136"/>
      <c r="T618" s="136"/>
      <c r="U618" s="136"/>
      <c r="V618" s="136"/>
      <c r="W618" s="136"/>
      <c r="X618" s="136"/>
      <c r="Y618" s="136"/>
      <c r="Z618" s="136"/>
      <c r="AA618" s="136"/>
    </row>
    <row r="619" spans="2:27" ht="14" x14ac:dyDescent="0.2">
      <c r="B619" s="136"/>
      <c r="C619" s="160"/>
      <c r="D619" s="161"/>
      <c r="E619" s="161"/>
      <c r="F619" s="161"/>
      <c r="G619" s="161"/>
      <c r="H619" s="161"/>
      <c r="I619" s="161"/>
      <c r="J619" s="161"/>
      <c r="K619" s="161"/>
      <c r="L619" s="136"/>
      <c r="M619" s="136"/>
      <c r="N619" s="136"/>
      <c r="O619" s="136"/>
      <c r="P619" s="136"/>
      <c r="Q619" s="136"/>
      <c r="R619" s="136"/>
      <c r="S619" s="136"/>
      <c r="T619" s="136"/>
      <c r="U619" s="136"/>
      <c r="V619" s="136"/>
      <c r="W619" s="136"/>
      <c r="X619" s="136"/>
      <c r="Y619" s="136"/>
      <c r="Z619" s="136"/>
      <c r="AA619" s="136"/>
    </row>
    <row r="620" spans="2:27" ht="14" x14ac:dyDescent="0.2">
      <c r="B620" s="136"/>
      <c r="C620" s="160"/>
      <c r="D620" s="161"/>
      <c r="E620" s="161"/>
      <c r="F620" s="161"/>
      <c r="G620" s="161"/>
      <c r="H620" s="161"/>
      <c r="I620" s="161"/>
      <c r="J620" s="161"/>
      <c r="K620" s="161"/>
      <c r="L620" s="136"/>
      <c r="M620" s="136"/>
      <c r="N620" s="136"/>
      <c r="O620" s="136"/>
      <c r="P620" s="136"/>
      <c r="Q620" s="136"/>
      <c r="R620" s="136"/>
      <c r="S620" s="136"/>
      <c r="T620" s="136"/>
      <c r="U620" s="136"/>
      <c r="V620" s="136"/>
      <c r="W620" s="136"/>
      <c r="X620" s="136"/>
      <c r="Y620" s="136"/>
      <c r="Z620" s="136"/>
      <c r="AA620" s="136"/>
    </row>
    <row r="621" spans="2:27" ht="14" x14ac:dyDescent="0.2">
      <c r="B621" s="136"/>
      <c r="C621" s="160"/>
      <c r="D621" s="161"/>
      <c r="E621" s="161"/>
      <c r="F621" s="161"/>
      <c r="G621" s="161"/>
      <c r="H621" s="161"/>
      <c r="I621" s="161"/>
      <c r="J621" s="161"/>
      <c r="K621" s="161"/>
      <c r="L621" s="136"/>
      <c r="M621" s="136"/>
      <c r="N621" s="136"/>
      <c r="O621" s="136"/>
      <c r="P621" s="136"/>
      <c r="Q621" s="136"/>
      <c r="R621" s="136"/>
      <c r="S621" s="136"/>
      <c r="T621" s="136"/>
      <c r="U621" s="136"/>
      <c r="V621" s="136"/>
      <c r="W621" s="136"/>
      <c r="X621" s="136"/>
      <c r="Y621" s="136"/>
      <c r="Z621" s="136"/>
      <c r="AA621" s="136"/>
    </row>
    <row r="622" spans="2:27" ht="14" x14ac:dyDescent="0.2">
      <c r="B622" s="136"/>
      <c r="C622" s="160"/>
      <c r="D622" s="161"/>
      <c r="E622" s="161"/>
      <c r="F622" s="161"/>
      <c r="G622" s="161"/>
      <c r="H622" s="161"/>
      <c r="I622" s="161"/>
      <c r="J622" s="161"/>
      <c r="K622" s="161"/>
      <c r="L622" s="136"/>
      <c r="M622" s="136"/>
      <c r="N622" s="136"/>
      <c r="O622" s="136"/>
      <c r="P622" s="136"/>
      <c r="Q622" s="136"/>
      <c r="R622" s="136"/>
      <c r="S622" s="136"/>
      <c r="T622" s="136"/>
      <c r="U622" s="136"/>
      <c r="V622" s="136"/>
      <c r="W622" s="136"/>
      <c r="X622" s="136"/>
      <c r="Y622" s="136"/>
      <c r="Z622" s="136"/>
      <c r="AA622" s="136"/>
    </row>
    <row r="623" spans="2:27" ht="14" x14ac:dyDescent="0.2">
      <c r="B623" s="136"/>
      <c r="C623" s="160"/>
      <c r="D623" s="161"/>
      <c r="E623" s="161"/>
      <c r="F623" s="161"/>
      <c r="G623" s="161"/>
      <c r="H623" s="161"/>
      <c r="I623" s="161"/>
      <c r="J623" s="161"/>
      <c r="K623" s="161"/>
      <c r="L623" s="136"/>
      <c r="M623" s="136"/>
      <c r="N623" s="136"/>
      <c r="O623" s="136"/>
      <c r="P623" s="136"/>
      <c r="Q623" s="136"/>
      <c r="R623" s="136"/>
      <c r="S623" s="136"/>
      <c r="T623" s="136"/>
      <c r="U623" s="136"/>
      <c r="V623" s="136"/>
      <c r="W623" s="136"/>
      <c r="X623" s="136"/>
      <c r="Y623" s="136"/>
      <c r="Z623" s="136"/>
      <c r="AA623" s="136"/>
    </row>
    <row r="624" spans="2:27" ht="14" x14ac:dyDescent="0.2">
      <c r="B624" s="136"/>
      <c r="C624" s="160"/>
      <c r="D624" s="161"/>
      <c r="E624" s="161"/>
      <c r="F624" s="161"/>
      <c r="G624" s="161"/>
      <c r="H624" s="161"/>
      <c r="I624" s="161"/>
      <c r="J624" s="161"/>
      <c r="K624" s="161"/>
      <c r="L624" s="136"/>
      <c r="M624" s="136"/>
      <c r="N624" s="136"/>
      <c r="O624" s="136"/>
      <c r="P624" s="136"/>
      <c r="Q624" s="136"/>
      <c r="R624" s="136"/>
      <c r="S624" s="136"/>
      <c r="T624" s="136"/>
      <c r="U624" s="136"/>
      <c r="V624" s="136"/>
      <c r="W624" s="136"/>
      <c r="X624" s="136"/>
      <c r="Y624" s="136"/>
      <c r="Z624" s="136"/>
      <c r="AA624" s="136"/>
    </row>
    <row r="625" spans="2:27" ht="14" x14ac:dyDescent="0.2">
      <c r="B625" s="136"/>
      <c r="C625" s="160"/>
      <c r="D625" s="161"/>
      <c r="E625" s="161"/>
      <c r="F625" s="161"/>
      <c r="G625" s="161"/>
      <c r="H625" s="161"/>
      <c r="I625" s="161"/>
      <c r="J625" s="161"/>
      <c r="K625" s="161"/>
      <c r="L625" s="136"/>
      <c r="M625" s="136"/>
      <c r="N625" s="136"/>
      <c r="O625" s="136"/>
      <c r="P625" s="136"/>
      <c r="Q625" s="136"/>
      <c r="R625" s="136"/>
      <c r="S625" s="136"/>
      <c r="T625" s="136"/>
      <c r="U625" s="136"/>
      <c r="V625" s="136"/>
      <c r="W625" s="136"/>
      <c r="X625" s="136"/>
      <c r="Y625" s="136"/>
      <c r="Z625" s="136"/>
      <c r="AA625" s="136"/>
    </row>
    <row r="626" spans="2:27" ht="14" x14ac:dyDescent="0.2">
      <c r="B626" s="136"/>
      <c r="C626" s="160"/>
      <c r="D626" s="161"/>
      <c r="E626" s="161"/>
      <c r="F626" s="161"/>
      <c r="G626" s="161"/>
      <c r="H626" s="161"/>
      <c r="I626" s="161"/>
      <c r="J626" s="161"/>
      <c r="K626" s="161"/>
      <c r="L626" s="136"/>
      <c r="M626" s="136"/>
      <c r="N626" s="136"/>
      <c r="O626" s="136"/>
      <c r="P626" s="136"/>
      <c r="Q626" s="136"/>
      <c r="R626" s="136"/>
      <c r="S626" s="136"/>
      <c r="T626" s="136"/>
      <c r="U626" s="136"/>
      <c r="V626" s="136"/>
      <c r="W626" s="136"/>
      <c r="X626" s="136"/>
      <c r="Y626" s="136"/>
      <c r="Z626" s="136"/>
      <c r="AA626" s="136"/>
    </row>
    <row r="627" spans="2:27" ht="14" x14ac:dyDescent="0.2">
      <c r="B627" s="136"/>
      <c r="C627" s="160"/>
      <c r="D627" s="161"/>
      <c r="E627" s="161"/>
      <c r="F627" s="161"/>
      <c r="G627" s="161"/>
      <c r="H627" s="161"/>
      <c r="I627" s="161"/>
      <c r="J627" s="161"/>
      <c r="K627" s="161"/>
      <c r="L627" s="136"/>
      <c r="M627" s="136"/>
      <c r="N627" s="136"/>
      <c r="O627" s="136"/>
      <c r="P627" s="136"/>
      <c r="Q627" s="136"/>
      <c r="R627" s="136"/>
      <c r="S627" s="136"/>
      <c r="T627" s="136"/>
      <c r="U627" s="136"/>
      <c r="V627" s="136"/>
      <c r="W627" s="136"/>
      <c r="X627" s="136"/>
      <c r="Y627" s="136"/>
      <c r="Z627" s="136"/>
      <c r="AA627" s="136"/>
    </row>
    <row r="628" spans="2:27" ht="14" x14ac:dyDescent="0.2">
      <c r="B628" s="136"/>
      <c r="C628" s="160"/>
      <c r="D628" s="161"/>
      <c r="E628" s="161"/>
      <c r="F628" s="161"/>
      <c r="G628" s="161"/>
      <c r="H628" s="161"/>
      <c r="I628" s="161"/>
      <c r="J628" s="161"/>
      <c r="K628" s="161"/>
      <c r="L628" s="136"/>
      <c r="M628" s="136"/>
      <c r="N628" s="136"/>
      <c r="O628" s="136"/>
      <c r="P628" s="136"/>
      <c r="Q628" s="136"/>
      <c r="R628" s="136"/>
      <c r="S628" s="136"/>
      <c r="T628" s="136"/>
      <c r="U628" s="136"/>
      <c r="V628" s="136"/>
      <c r="W628" s="136"/>
      <c r="X628" s="136"/>
      <c r="Y628" s="136"/>
      <c r="Z628" s="136"/>
      <c r="AA628" s="136"/>
    </row>
    <row r="629" spans="2:27" ht="14" x14ac:dyDescent="0.2">
      <c r="B629" s="136"/>
      <c r="C629" s="160"/>
      <c r="D629" s="161"/>
      <c r="E629" s="161"/>
      <c r="F629" s="161"/>
      <c r="G629" s="161"/>
      <c r="H629" s="161"/>
      <c r="I629" s="161"/>
      <c r="J629" s="161"/>
      <c r="K629" s="161"/>
      <c r="L629" s="136"/>
      <c r="M629" s="136"/>
      <c r="N629" s="136"/>
      <c r="O629" s="136"/>
      <c r="P629" s="136"/>
      <c r="Q629" s="136"/>
      <c r="R629" s="136"/>
      <c r="S629" s="136"/>
      <c r="T629" s="136"/>
      <c r="U629" s="136"/>
      <c r="V629" s="136"/>
      <c r="W629" s="136"/>
      <c r="X629" s="136"/>
      <c r="Y629" s="136"/>
      <c r="Z629" s="136"/>
      <c r="AA629" s="136"/>
    </row>
    <row r="630" spans="2:27" ht="14" x14ac:dyDescent="0.2">
      <c r="B630" s="136"/>
      <c r="C630" s="160"/>
      <c r="D630" s="161"/>
      <c r="E630" s="161"/>
      <c r="F630" s="161"/>
      <c r="G630" s="161"/>
      <c r="H630" s="161"/>
      <c r="I630" s="161"/>
      <c r="J630" s="161"/>
      <c r="K630" s="161"/>
      <c r="L630" s="136"/>
      <c r="M630" s="136"/>
      <c r="N630" s="136"/>
      <c r="O630" s="136"/>
      <c r="P630" s="136"/>
      <c r="Q630" s="136"/>
      <c r="R630" s="136"/>
      <c r="S630" s="136"/>
      <c r="T630" s="136"/>
      <c r="U630" s="136"/>
      <c r="V630" s="136"/>
      <c r="W630" s="136"/>
      <c r="X630" s="136"/>
      <c r="Y630" s="136"/>
      <c r="Z630" s="136"/>
      <c r="AA630" s="136"/>
    </row>
    <row r="631" spans="2:27" ht="14" x14ac:dyDescent="0.2">
      <c r="B631" s="136"/>
      <c r="C631" s="160"/>
      <c r="D631" s="161"/>
      <c r="E631" s="161"/>
      <c r="F631" s="161"/>
      <c r="G631" s="161"/>
      <c r="H631" s="161"/>
      <c r="I631" s="161"/>
      <c r="J631" s="161"/>
      <c r="K631" s="161"/>
      <c r="L631" s="136"/>
      <c r="M631" s="136"/>
      <c r="N631" s="136"/>
      <c r="O631" s="136"/>
      <c r="P631" s="136"/>
      <c r="Q631" s="136"/>
      <c r="R631" s="136"/>
      <c r="S631" s="136"/>
      <c r="T631" s="136"/>
      <c r="U631" s="136"/>
      <c r="V631" s="136"/>
      <c r="W631" s="136"/>
      <c r="X631" s="136"/>
      <c r="Y631" s="136"/>
      <c r="Z631" s="136"/>
      <c r="AA631" s="136"/>
    </row>
    <row r="632" spans="2:27" ht="14" x14ac:dyDescent="0.2">
      <c r="B632" s="136"/>
      <c r="C632" s="160"/>
      <c r="D632" s="161"/>
      <c r="E632" s="161"/>
      <c r="F632" s="161"/>
      <c r="G632" s="161"/>
      <c r="H632" s="161"/>
      <c r="I632" s="161"/>
      <c r="J632" s="161"/>
      <c r="K632" s="161"/>
      <c r="L632" s="136"/>
      <c r="M632" s="136"/>
      <c r="N632" s="136"/>
      <c r="O632" s="136"/>
      <c r="P632" s="136"/>
      <c r="Q632" s="136"/>
      <c r="R632" s="136"/>
      <c r="S632" s="136"/>
      <c r="T632" s="136"/>
      <c r="U632" s="136"/>
      <c r="V632" s="136"/>
      <c r="W632" s="136"/>
      <c r="X632" s="136"/>
      <c r="Y632" s="136"/>
      <c r="Z632" s="136"/>
      <c r="AA632" s="136"/>
    </row>
    <row r="633" spans="2:27" ht="14" x14ac:dyDescent="0.2">
      <c r="B633" s="136"/>
      <c r="C633" s="160"/>
      <c r="D633" s="161"/>
      <c r="E633" s="161"/>
      <c r="F633" s="161"/>
      <c r="G633" s="161"/>
      <c r="H633" s="161"/>
      <c r="I633" s="161"/>
      <c r="J633" s="161"/>
      <c r="K633" s="161"/>
      <c r="L633" s="136"/>
      <c r="M633" s="136"/>
      <c r="N633" s="136"/>
      <c r="O633" s="136"/>
      <c r="P633" s="136"/>
      <c r="Q633" s="136"/>
      <c r="R633" s="136"/>
      <c r="S633" s="136"/>
      <c r="T633" s="136"/>
      <c r="U633" s="136"/>
      <c r="V633" s="136"/>
      <c r="W633" s="136"/>
      <c r="X633" s="136"/>
      <c r="Y633" s="136"/>
      <c r="Z633" s="136"/>
      <c r="AA633" s="136"/>
    </row>
    <row r="634" spans="2:27" ht="14" x14ac:dyDescent="0.2">
      <c r="B634" s="136"/>
      <c r="C634" s="160"/>
      <c r="D634" s="161"/>
      <c r="E634" s="161"/>
      <c r="F634" s="161"/>
      <c r="G634" s="161"/>
      <c r="H634" s="161"/>
      <c r="I634" s="161"/>
      <c r="J634" s="161"/>
      <c r="K634" s="161"/>
      <c r="L634" s="136"/>
      <c r="M634" s="136"/>
      <c r="N634" s="136"/>
      <c r="O634" s="136"/>
      <c r="P634" s="136"/>
      <c r="Q634" s="136"/>
      <c r="R634" s="136"/>
      <c r="S634" s="136"/>
      <c r="T634" s="136"/>
      <c r="U634" s="136"/>
      <c r="V634" s="136"/>
      <c r="W634" s="136"/>
      <c r="X634" s="136"/>
      <c r="Y634" s="136"/>
      <c r="Z634" s="136"/>
      <c r="AA634" s="136"/>
    </row>
    <row r="635" spans="2:27" ht="14" x14ac:dyDescent="0.2">
      <c r="B635" s="136"/>
      <c r="C635" s="160"/>
      <c r="D635" s="161"/>
      <c r="E635" s="161"/>
      <c r="F635" s="161"/>
      <c r="G635" s="161"/>
      <c r="H635" s="161"/>
      <c r="I635" s="161"/>
      <c r="J635" s="161"/>
      <c r="K635" s="161"/>
      <c r="L635" s="136"/>
      <c r="M635" s="136"/>
      <c r="N635" s="136"/>
      <c r="O635" s="136"/>
      <c r="P635" s="136"/>
      <c r="Q635" s="136"/>
      <c r="R635" s="136"/>
      <c r="S635" s="136"/>
      <c r="T635" s="136"/>
      <c r="U635" s="136"/>
      <c r="V635" s="136"/>
      <c r="W635" s="136"/>
      <c r="X635" s="136"/>
      <c r="Y635" s="136"/>
      <c r="Z635" s="136"/>
      <c r="AA635" s="136"/>
    </row>
    <row r="636" spans="2:27" ht="14" x14ac:dyDescent="0.2">
      <c r="B636" s="136"/>
      <c r="C636" s="160"/>
      <c r="D636" s="161"/>
      <c r="E636" s="161"/>
      <c r="F636" s="161"/>
      <c r="G636" s="161"/>
      <c r="H636" s="161"/>
      <c r="I636" s="161"/>
      <c r="J636" s="161"/>
      <c r="K636" s="161"/>
      <c r="L636" s="136"/>
      <c r="M636" s="136"/>
      <c r="N636" s="136"/>
      <c r="O636" s="136"/>
      <c r="P636" s="136"/>
      <c r="Q636" s="136"/>
      <c r="R636" s="136"/>
      <c r="S636" s="136"/>
      <c r="T636" s="136"/>
      <c r="U636" s="136"/>
      <c r="V636" s="136"/>
      <c r="W636" s="136"/>
      <c r="X636" s="136"/>
      <c r="Y636" s="136"/>
      <c r="Z636" s="136"/>
      <c r="AA636" s="136"/>
    </row>
    <row r="637" spans="2:27" ht="14" x14ac:dyDescent="0.2">
      <c r="B637" s="136"/>
      <c r="C637" s="160"/>
      <c r="D637" s="161"/>
      <c r="E637" s="161"/>
      <c r="F637" s="161"/>
      <c r="G637" s="161"/>
      <c r="H637" s="161"/>
      <c r="I637" s="161"/>
      <c r="J637" s="161"/>
      <c r="K637" s="161"/>
      <c r="L637" s="136"/>
      <c r="M637" s="136"/>
      <c r="N637" s="136"/>
      <c r="O637" s="136"/>
      <c r="P637" s="136"/>
      <c r="Q637" s="136"/>
      <c r="R637" s="136"/>
      <c r="S637" s="136"/>
      <c r="T637" s="136"/>
      <c r="U637" s="136"/>
      <c r="V637" s="136"/>
      <c r="W637" s="136"/>
      <c r="X637" s="136"/>
      <c r="Y637" s="136"/>
      <c r="Z637" s="136"/>
      <c r="AA637" s="136"/>
    </row>
    <row r="638" spans="2:27" ht="14" x14ac:dyDescent="0.2">
      <c r="B638" s="136"/>
      <c r="C638" s="160"/>
      <c r="D638" s="161"/>
      <c r="E638" s="161"/>
      <c r="F638" s="161"/>
      <c r="G638" s="161"/>
      <c r="H638" s="161"/>
      <c r="I638" s="161"/>
      <c r="J638" s="161"/>
      <c r="K638" s="161"/>
      <c r="L638" s="136"/>
      <c r="M638" s="136"/>
      <c r="N638" s="136"/>
      <c r="O638" s="136"/>
      <c r="P638" s="136"/>
      <c r="Q638" s="136"/>
      <c r="R638" s="136"/>
      <c r="S638" s="136"/>
      <c r="T638" s="136"/>
      <c r="U638" s="136"/>
      <c r="V638" s="136"/>
      <c r="W638" s="136"/>
      <c r="X638" s="136"/>
      <c r="Y638" s="136"/>
      <c r="Z638" s="136"/>
      <c r="AA638" s="136"/>
    </row>
    <row r="639" spans="2:27" ht="14" x14ac:dyDescent="0.2">
      <c r="B639" s="136"/>
      <c r="C639" s="160"/>
      <c r="D639" s="161"/>
      <c r="E639" s="161"/>
      <c r="F639" s="161"/>
      <c r="G639" s="161"/>
      <c r="H639" s="161"/>
      <c r="I639" s="161"/>
      <c r="J639" s="161"/>
      <c r="K639" s="161"/>
      <c r="L639" s="136"/>
      <c r="M639" s="136"/>
      <c r="N639" s="136"/>
      <c r="O639" s="136"/>
      <c r="P639" s="136"/>
      <c r="Q639" s="136"/>
      <c r="R639" s="136"/>
      <c r="S639" s="136"/>
      <c r="T639" s="136"/>
      <c r="U639" s="136"/>
      <c r="V639" s="136"/>
      <c r="W639" s="136"/>
      <c r="X639" s="136"/>
      <c r="Y639" s="136"/>
      <c r="Z639" s="136"/>
      <c r="AA639" s="136"/>
    </row>
    <row r="640" spans="2:27" ht="14" x14ac:dyDescent="0.2">
      <c r="B640" s="136"/>
      <c r="C640" s="160"/>
      <c r="D640" s="161"/>
      <c r="E640" s="161"/>
      <c r="F640" s="161"/>
      <c r="G640" s="161"/>
      <c r="H640" s="161"/>
      <c r="I640" s="161"/>
      <c r="J640" s="161"/>
      <c r="K640" s="161"/>
      <c r="L640" s="136"/>
      <c r="M640" s="136"/>
      <c r="N640" s="136"/>
      <c r="O640" s="136"/>
      <c r="P640" s="136"/>
      <c r="Q640" s="136"/>
      <c r="R640" s="136"/>
      <c r="S640" s="136"/>
      <c r="T640" s="136"/>
      <c r="U640" s="136"/>
      <c r="V640" s="136"/>
      <c r="W640" s="136"/>
      <c r="X640" s="136"/>
      <c r="Y640" s="136"/>
      <c r="Z640" s="136"/>
      <c r="AA640" s="136"/>
    </row>
    <row r="641" spans="2:27" ht="14" x14ac:dyDescent="0.2">
      <c r="B641" s="136"/>
      <c r="C641" s="160"/>
      <c r="D641" s="161"/>
      <c r="E641" s="161"/>
      <c r="F641" s="161"/>
      <c r="G641" s="161"/>
      <c r="H641" s="161"/>
      <c r="I641" s="161"/>
      <c r="J641" s="161"/>
      <c r="K641" s="161"/>
      <c r="L641" s="136"/>
      <c r="M641" s="136"/>
      <c r="N641" s="136"/>
      <c r="O641" s="136"/>
      <c r="P641" s="136"/>
      <c r="Q641" s="136"/>
      <c r="R641" s="136"/>
      <c r="S641" s="136"/>
      <c r="T641" s="136"/>
      <c r="U641" s="136"/>
      <c r="V641" s="136"/>
      <c r="W641" s="136"/>
      <c r="X641" s="136"/>
      <c r="Y641" s="136"/>
      <c r="Z641" s="136"/>
      <c r="AA641" s="136"/>
    </row>
    <row r="642" spans="2:27" ht="14" x14ac:dyDescent="0.2">
      <c r="B642" s="136"/>
      <c r="C642" s="160"/>
      <c r="D642" s="161"/>
      <c r="E642" s="161"/>
      <c r="F642" s="161"/>
      <c r="G642" s="161"/>
      <c r="H642" s="161"/>
      <c r="I642" s="161"/>
      <c r="J642" s="161"/>
      <c r="K642" s="161"/>
      <c r="L642" s="136"/>
      <c r="M642" s="136"/>
      <c r="N642" s="136"/>
      <c r="O642" s="136"/>
      <c r="P642" s="136"/>
      <c r="Q642" s="136"/>
      <c r="R642" s="136"/>
      <c r="S642" s="136"/>
      <c r="T642" s="136"/>
      <c r="U642" s="136"/>
      <c r="V642" s="136"/>
      <c r="W642" s="136"/>
      <c r="X642" s="136"/>
      <c r="Y642" s="136"/>
      <c r="Z642" s="136"/>
      <c r="AA642" s="136"/>
    </row>
    <row r="643" spans="2:27" ht="14" x14ac:dyDescent="0.2">
      <c r="B643" s="136"/>
      <c r="C643" s="160"/>
      <c r="D643" s="161"/>
      <c r="E643" s="161"/>
      <c r="F643" s="161"/>
      <c r="G643" s="161"/>
      <c r="H643" s="161"/>
      <c r="I643" s="161"/>
      <c r="J643" s="161"/>
      <c r="K643" s="161"/>
      <c r="L643" s="136"/>
      <c r="M643" s="136"/>
      <c r="N643" s="136"/>
      <c r="O643" s="136"/>
      <c r="P643" s="136"/>
      <c r="Q643" s="136"/>
      <c r="R643" s="136"/>
      <c r="S643" s="136"/>
      <c r="T643" s="136"/>
      <c r="U643" s="136"/>
      <c r="V643" s="136"/>
      <c r="W643" s="136"/>
      <c r="X643" s="136"/>
      <c r="Y643" s="136"/>
      <c r="Z643" s="136"/>
      <c r="AA643" s="136"/>
    </row>
    <row r="644" spans="2:27" ht="14" x14ac:dyDescent="0.2">
      <c r="B644" s="136"/>
      <c r="C644" s="160"/>
      <c r="D644" s="161"/>
      <c r="E644" s="161"/>
      <c r="F644" s="161"/>
      <c r="G644" s="161"/>
      <c r="H644" s="161"/>
      <c r="I644" s="161"/>
      <c r="J644" s="161"/>
      <c r="K644" s="161"/>
      <c r="L644" s="136"/>
      <c r="M644" s="136"/>
      <c r="N644" s="136"/>
      <c r="O644" s="136"/>
      <c r="P644" s="136"/>
      <c r="Q644" s="136"/>
      <c r="R644" s="136"/>
      <c r="S644" s="136"/>
      <c r="T644" s="136"/>
      <c r="U644" s="136"/>
      <c r="V644" s="136"/>
      <c r="W644" s="136"/>
      <c r="X644" s="136"/>
      <c r="Y644" s="136"/>
      <c r="Z644" s="136"/>
      <c r="AA644" s="136"/>
    </row>
    <row r="645" spans="2:27" ht="14" x14ac:dyDescent="0.2">
      <c r="B645" s="136"/>
      <c r="C645" s="160"/>
      <c r="D645" s="161"/>
      <c r="E645" s="161"/>
      <c r="F645" s="161"/>
      <c r="G645" s="161"/>
      <c r="H645" s="161"/>
      <c r="I645" s="161"/>
      <c r="J645" s="161"/>
      <c r="K645" s="161"/>
      <c r="L645" s="136"/>
      <c r="M645" s="136"/>
      <c r="N645" s="136"/>
      <c r="O645" s="136"/>
      <c r="P645" s="136"/>
      <c r="Q645" s="136"/>
      <c r="R645" s="136"/>
      <c r="S645" s="136"/>
      <c r="T645" s="136"/>
      <c r="U645" s="136"/>
      <c r="V645" s="136"/>
      <c r="W645" s="136"/>
      <c r="X645" s="136"/>
      <c r="Y645" s="136"/>
      <c r="Z645" s="136"/>
      <c r="AA645" s="136"/>
    </row>
    <row r="646" spans="2:27" ht="14" x14ac:dyDescent="0.2">
      <c r="B646" s="136"/>
      <c r="C646" s="160"/>
      <c r="D646" s="161"/>
      <c r="E646" s="161"/>
      <c r="F646" s="161"/>
      <c r="G646" s="161"/>
      <c r="H646" s="161"/>
      <c r="I646" s="161"/>
      <c r="J646" s="161"/>
      <c r="K646" s="161"/>
      <c r="L646" s="136"/>
      <c r="M646" s="136"/>
      <c r="N646" s="136"/>
      <c r="O646" s="136"/>
      <c r="P646" s="136"/>
      <c r="Q646" s="136"/>
      <c r="R646" s="136"/>
      <c r="S646" s="136"/>
      <c r="T646" s="136"/>
      <c r="U646" s="136"/>
      <c r="V646" s="136"/>
      <c r="W646" s="136"/>
      <c r="X646" s="136"/>
      <c r="Y646" s="136"/>
      <c r="Z646" s="136"/>
      <c r="AA646" s="136"/>
    </row>
    <row r="647" spans="2:27" ht="14" x14ac:dyDescent="0.2">
      <c r="B647" s="136"/>
      <c r="C647" s="160"/>
      <c r="D647" s="161"/>
      <c r="E647" s="161"/>
      <c r="F647" s="161"/>
      <c r="G647" s="161"/>
      <c r="H647" s="161"/>
      <c r="I647" s="161"/>
      <c r="J647" s="161"/>
      <c r="K647" s="161"/>
      <c r="L647" s="136"/>
      <c r="M647" s="136"/>
      <c r="N647" s="136"/>
      <c r="O647" s="136"/>
      <c r="P647" s="136"/>
      <c r="Q647" s="136"/>
      <c r="R647" s="136"/>
      <c r="S647" s="136"/>
      <c r="T647" s="136"/>
      <c r="U647" s="136"/>
      <c r="V647" s="136"/>
      <c r="W647" s="136"/>
      <c r="X647" s="136"/>
      <c r="Y647" s="136"/>
      <c r="Z647" s="136"/>
      <c r="AA647" s="136"/>
    </row>
    <row r="648" spans="2:27" ht="14" x14ac:dyDescent="0.2">
      <c r="B648" s="136"/>
      <c r="C648" s="160"/>
      <c r="D648" s="161"/>
      <c r="E648" s="161"/>
      <c r="F648" s="161"/>
      <c r="G648" s="161"/>
      <c r="H648" s="161"/>
      <c r="I648" s="161"/>
      <c r="J648" s="161"/>
      <c r="K648" s="161"/>
      <c r="L648" s="136"/>
      <c r="M648" s="136"/>
      <c r="N648" s="136"/>
      <c r="O648" s="136"/>
      <c r="P648" s="136"/>
      <c r="Q648" s="136"/>
      <c r="R648" s="136"/>
      <c r="S648" s="136"/>
      <c r="T648" s="136"/>
      <c r="U648" s="136"/>
      <c r="V648" s="136"/>
      <c r="W648" s="136"/>
      <c r="X648" s="136"/>
      <c r="Y648" s="136"/>
      <c r="Z648" s="136"/>
      <c r="AA648" s="136"/>
    </row>
    <row r="649" spans="2:27" ht="14" x14ac:dyDescent="0.2">
      <c r="B649" s="136"/>
      <c r="C649" s="160"/>
      <c r="D649" s="161"/>
      <c r="E649" s="161"/>
      <c r="F649" s="161"/>
      <c r="G649" s="161"/>
      <c r="H649" s="161"/>
      <c r="I649" s="161"/>
      <c r="J649" s="161"/>
      <c r="K649" s="161"/>
      <c r="L649" s="136"/>
      <c r="M649" s="136"/>
      <c r="N649" s="136"/>
      <c r="O649" s="136"/>
      <c r="P649" s="136"/>
      <c r="Q649" s="136"/>
      <c r="R649" s="136"/>
      <c r="S649" s="136"/>
      <c r="T649" s="136"/>
      <c r="U649" s="136"/>
      <c r="V649" s="136"/>
      <c r="W649" s="136"/>
      <c r="X649" s="136"/>
      <c r="Y649" s="136"/>
      <c r="Z649" s="136"/>
      <c r="AA649" s="136"/>
    </row>
    <row r="650" spans="2:27" ht="14" x14ac:dyDescent="0.2">
      <c r="B650" s="136"/>
      <c r="C650" s="160"/>
      <c r="D650" s="161"/>
      <c r="E650" s="161"/>
      <c r="F650" s="161"/>
      <c r="G650" s="161"/>
      <c r="H650" s="161"/>
      <c r="I650" s="161"/>
      <c r="J650" s="161"/>
      <c r="K650" s="161"/>
      <c r="L650" s="136"/>
      <c r="M650" s="136"/>
      <c r="N650" s="136"/>
      <c r="O650" s="136"/>
      <c r="P650" s="136"/>
      <c r="Q650" s="136"/>
      <c r="R650" s="136"/>
      <c r="S650" s="136"/>
      <c r="T650" s="136"/>
      <c r="U650" s="136"/>
      <c r="V650" s="136"/>
      <c r="W650" s="136"/>
      <c r="X650" s="136"/>
      <c r="Y650" s="136"/>
      <c r="Z650" s="136"/>
      <c r="AA650" s="136"/>
    </row>
    <row r="651" spans="2:27" ht="14" x14ac:dyDescent="0.2">
      <c r="B651" s="136"/>
      <c r="C651" s="160"/>
      <c r="D651" s="161"/>
      <c r="E651" s="161"/>
      <c r="F651" s="161"/>
      <c r="G651" s="161"/>
      <c r="H651" s="161"/>
      <c r="I651" s="161"/>
      <c r="J651" s="161"/>
      <c r="K651" s="161"/>
      <c r="L651" s="136"/>
      <c r="M651" s="136"/>
      <c r="N651" s="136"/>
      <c r="O651" s="136"/>
      <c r="P651" s="136"/>
      <c r="Q651" s="136"/>
      <c r="R651" s="136"/>
      <c r="S651" s="136"/>
      <c r="T651" s="136"/>
      <c r="U651" s="136"/>
      <c r="V651" s="136"/>
      <c r="W651" s="136"/>
      <c r="X651" s="136"/>
      <c r="Y651" s="136"/>
      <c r="Z651" s="136"/>
      <c r="AA651" s="136"/>
    </row>
    <row r="652" spans="2:27" ht="14" x14ac:dyDescent="0.2">
      <c r="B652" s="136"/>
      <c r="C652" s="160"/>
      <c r="D652" s="161"/>
      <c r="E652" s="161"/>
      <c r="F652" s="161"/>
      <c r="G652" s="161"/>
      <c r="H652" s="161"/>
      <c r="I652" s="161"/>
      <c r="J652" s="161"/>
      <c r="K652" s="161"/>
      <c r="L652" s="136"/>
      <c r="M652" s="136"/>
      <c r="N652" s="136"/>
      <c r="O652" s="136"/>
      <c r="P652" s="136"/>
      <c r="Q652" s="136"/>
      <c r="R652" s="136"/>
      <c r="S652" s="136"/>
      <c r="T652" s="136"/>
      <c r="U652" s="136"/>
      <c r="V652" s="136"/>
      <c r="W652" s="136"/>
      <c r="X652" s="136"/>
      <c r="Y652" s="136"/>
      <c r="Z652" s="136"/>
      <c r="AA652" s="136"/>
    </row>
    <row r="653" spans="2:27" ht="14" x14ac:dyDescent="0.2">
      <c r="B653" s="136"/>
      <c r="C653" s="160"/>
      <c r="D653" s="161"/>
      <c r="E653" s="161"/>
      <c r="F653" s="161"/>
      <c r="G653" s="161"/>
      <c r="H653" s="161"/>
      <c r="I653" s="161"/>
      <c r="J653" s="161"/>
      <c r="K653" s="161"/>
      <c r="L653" s="136"/>
      <c r="M653" s="136"/>
      <c r="N653" s="136"/>
      <c r="O653" s="136"/>
      <c r="P653" s="136"/>
      <c r="Q653" s="136"/>
      <c r="R653" s="136"/>
      <c r="S653" s="136"/>
      <c r="T653" s="136"/>
      <c r="U653" s="136"/>
      <c r="V653" s="136"/>
      <c r="W653" s="136"/>
      <c r="X653" s="136"/>
      <c r="Y653" s="136"/>
      <c r="Z653" s="136"/>
      <c r="AA653" s="136"/>
    </row>
    <row r="654" spans="2:27" ht="14" x14ac:dyDescent="0.2">
      <c r="B654" s="136"/>
      <c r="C654" s="160"/>
      <c r="D654" s="161"/>
      <c r="E654" s="161"/>
      <c r="F654" s="161"/>
      <c r="G654" s="161"/>
      <c r="H654" s="161"/>
      <c r="I654" s="161"/>
      <c r="J654" s="161"/>
      <c r="K654" s="161"/>
      <c r="L654" s="136"/>
      <c r="M654" s="136"/>
      <c r="N654" s="136"/>
      <c r="O654" s="136"/>
      <c r="P654" s="136"/>
      <c r="Q654" s="136"/>
      <c r="R654" s="136"/>
      <c r="S654" s="136"/>
      <c r="T654" s="136"/>
      <c r="U654" s="136"/>
      <c r="V654" s="136"/>
      <c r="W654" s="136"/>
      <c r="X654" s="136"/>
      <c r="Y654" s="136"/>
      <c r="Z654" s="136"/>
      <c r="AA654" s="136"/>
    </row>
    <row r="655" spans="2:27" ht="14" x14ac:dyDescent="0.2">
      <c r="B655" s="136"/>
      <c r="C655" s="160"/>
      <c r="D655" s="161"/>
      <c r="E655" s="161"/>
      <c r="F655" s="161"/>
      <c r="G655" s="161"/>
      <c r="H655" s="161"/>
      <c r="I655" s="161"/>
      <c r="J655" s="161"/>
      <c r="K655" s="161"/>
      <c r="L655" s="136"/>
      <c r="M655" s="136"/>
      <c r="N655" s="136"/>
      <c r="O655" s="136"/>
      <c r="P655" s="136"/>
      <c r="Q655" s="136"/>
      <c r="R655" s="136"/>
      <c r="S655" s="136"/>
      <c r="T655" s="136"/>
      <c r="U655" s="136"/>
      <c r="V655" s="136"/>
      <c r="W655" s="136"/>
      <c r="X655" s="136"/>
      <c r="Y655" s="136"/>
      <c r="Z655" s="136"/>
      <c r="AA655" s="136"/>
    </row>
    <row r="656" spans="2:27" ht="14" x14ac:dyDescent="0.2">
      <c r="B656" s="136"/>
      <c r="C656" s="160"/>
      <c r="D656" s="161"/>
      <c r="E656" s="161"/>
      <c r="F656" s="161"/>
      <c r="G656" s="161"/>
      <c r="H656" s="161"/>
      <c r="I656" s="161"/>
      <c r="J656" s="161"/>
      <c r="K656" s="161"/>
      <c r="L656" s="136"/>
      <c r="M656" s="136"/>
      <c r="N656" s="136"/>
      <c r="O656" s="136"/>
      <c r="P656" s="136"/>
      <c r="Q656" s="136"/>
      <c r="R656" s="136"/>
      <c r="S656" s="136"/>
      <c r="T656" s="136"/>
      <c r="U656" s="136"/>
      <c r="V656" s="136"/>
      <c r="W656" s="136"/>
      <c r="X656" s="136"/>
      <c r="Y656" s="136"/>
      <c r="Z656" s="136"/>
      <c r="AA656" s="136"/>
    </row>
    <row r="657" spans="2:27" ht="14" x14ac:dyDescent="0.2">
      <c r="B657" s="136"/>
      <c r="C657" s="160"/>
      <c r="D657" s="161"/>
      <c r="E657" s="161"/>
      <c r="F657" s="161"/>
      <c r="G657" s="161"/>
      <c r="H657" s="161"/>
      <c r="I657" s="161"/>
      <c r="J657" s="161"/>
      <c r="K657" s="161"/>
      <c r="L657" s="136"/>
      <c r="M657" s="136"/>
      <c r="N657" s="136"/>
      <c r="O657" s="136"/>
      <c r="P657" s="136"/>
      <c r="Q657" s="136"/>
      <c r="R657" s="136"/>
      <c r="S657" s="136"/>
      <c r="T657" s="136"/>
      <c r="U657" s="136"/>
      <c r="V657" s="136"/>
      <c r="W657" s="136"/>
      <c r="X657" s="136"/>
      <c r="Y657" s="136"/>
      <c r="Z657" s="136"/>
      <c r="AA657" s="136"/>
    </row>
    <row r="658" spans="2:27" ht="14" x14ac:dyDescent="0.2">
      <c r="B658" s="136"/>
      <c r="C658" s="160"/>
      <c r="D658" s="161"/>
      <c r="E658" s="161"/>
      <c r="F658" s="161"/>
      <c r="G658" s="161"/>
      <c r="H658" s="161"/>
      <c r="I658" s="161"/>
      <c r="J658" s="161"/>
      <c r="K658" s="161"/>
      <c r="L658" s="136"/>
      <c r="M658" s="136"/>
      <c r="N658" s="136"/>
      <c r="O658" s="136"/>
      <c r="P658" s="136"/>
      <c r="Q658" s="136"/>
      <c r="R658" s="136"/>
      <c r="S658" s="136"/>
      <c r="T658" s="136"/>
      <c r="U658" s="136"/>
      <c r="V658" s="136"/>
      <c r="W658" s="136"/>
      <c r="X658" s="136"/>
      <c r="Y658" s="136"/>
      <c r="Z658" s="136"/>
      <c r="AA658" s="136"/>
    </row>
    <row r="659" spans="2:27" ht="14" x14ac:dyDescent="0.2">
      <c r="B659" s="136"/>
      <c r="C659" s="160"/>
      <c r="D659" s="161"/>
      <c r="E659" s="161"/>
      <c r="F659" s="161"/>
      <c r="G659" s="161"/>
      <c r="H659" s="161"/>
      <c r="I659" s="161"/>
      <c r="J659" s="161"/>
      <c r="K659" s="161"/>
      <c r="L659" s="136"/>
      <c r="M659" s="136"/>
      <c r="N659" s="136"/>
      <c r="O659" s="136"/>
      <c r="P659" s="136"/>
      <c r="Q659" s="136"/>
      <c r="R659" s="136"/>
      <c r="S659" s="136"/>
      <c r="T659" s="136"/>
      <c r="U659" s="136"/>
      <c r="V659" s="136"/>
      <c r="W659" s="136"/>
      <c r="X659" s="136"/>
      <c r="Y659" s="136"/>
      <c r="Z659" s="136"/>
      <c r="AA659" s="136"/>
    </row>
    <row r="660" spans="2:27" ht="14" x14ac:dyDescent="0.2">
      <c r="B660" s="136"/>
      <c r="C660" s="160"/>
      <c r="D660" s="161"/>
      <c r="E660" s="161"/>
      <c r="F660" s="161"/>
      <c r="G660" s="161"/>
      <c r="H660" s="161"/>
      <c r="I660" s="161"/>
      <c r="J660" s="161"/>
      <c r="K660" s="161"/>
      <c r="L660" s="136"/>
      <c r="M660" s="136"/>
      <c r="N660" s="136"/>
      <c r="O660" s="136"/>
      <c r="P660" s="136"/>
      <c r="Q660" s="136"/>
      <c r="R660" s="136"/>
      <c r="S660" s="136"/>
      <c r="T660" s="136"/>
      <c r="U660" s="136"/>
      <c r="V660" s="136"/>
      <c r="W660" s="136"/>
      <c r="X660" s="136"/>
      <c r="Y660" s="136"/>
      <c r="Z660" s="136"/>
      <c r="AA660" s="136"/>
    </row>
    <row r="661" spans="2:27" ht="14" x14ac:dyDescent="0.2">
      <c r="B661" s="136"/>
      <c r="C661" s="160"/>
      <c r="D661" s="161"/>
      <c r="E661" s="161"/>
      <c r="F661" s="161"/>
      <c r="G661" s="161"/>
      <c r="H661" s="161"/>
      <c r="I661" s="161"/>
      <c r="J661" s="161"/>
      <c r="K661" s="161"/>
      <c r="L661" s="136"/>
      <c r="M661" s="136"/>
      <c r="N661" s="136"/>
      <c r="O661" s="136"/>
      <c r="P661" s="136"/>
      <c r="Q661" s="136"/>
      <c r="R661" s="136"/>
      <c r="S661" s="136"/>
      <c r="T661" s="136"/>
      <c r="U661" s="136"/>
      <c r="V661" s="136"/>
      <c r="W661" s="136"/>
      <c r="X661" s="136"/>
      <c r="Y661" s="136"/>
      <c r="Z661" s="136"/>
      <c r="AA661" s="136"/>
    </row>
    <row r="662" spans="2:27" ht="14" x14ac:dyDescent="0.2">
      <c r="B662" s="136"/>
      <c r="C662" s="160"/>
      <c r="D662" s="161"/>
      <c r="E662" s="161"/>
      <c r="F662" s="161"/>
      <c r="G662" s="161"/>
      <c r="H662" s="161"/>
      <c r="I662" s="161"/>
      <c r="J662" s="161"/>
      <c r="K662" s="161"/>
      <c r="L662" s="136"/>
      <c r="M662" s="136"/>
      <c r="N662" s="136"/>
      <c r="O662" s="136"/>
      <c r="P662" s="136"/>
      <c r="Q662" s="136"/>
      <c r="R662" s="136"/>
      <c r="S662" s="136"/>
      <c r="T662" s="136"/>
      <c r="U662" s="136"/>
      <c r="V662" s="136"/>
      <c r="W662" s="136"/>
      <c r="X662" s="136"/>
      <c r="Y662" s="136"/>
      <c r="Z662" s="136"/>
      <c r="AA662" s="136"/>
    </row>
    <row r="663" spans="2:27" ht="14" x14ac:dyDescent="0.2">
      <c r="B663" s="136"/>
      <c r="C663" s="160"/>
      <c r="D663" s="161"/>
      <c r="E663" s="161"/>
      <c r="F663" s="161"/>
      <c r="G663" s="161"/>
      <c r="H663" s="161"/>
      <c r="I663" s="161"/>
      <c r="J663" s="161"/>
      <c r="K663" s="161"/>
      <c r="L663" s="136"/>
      <c r="M663" s="136"/>
      <c r="N663" s="136"/>
      <c r="O663" s="136"/>
      <c r="P663" s="136"/>
      <c r="Q663" s="136"/>
      <c r="R663" s="136"/>
      <c r="S663" s="136"/>
      <c r="T663" s="136"/>
      <c r="U663" s="136"/>
      <c r="V663" s="136"/>
      <c r="W663" s="136"/>
      <c r="X663" s="136"/>
      <c r="Y663" s="136"/>
      <c r="Z663" s="136"/>
      <c r="AA663" s="136"/>
    </row>
    <row r="664" spans="2:27" ht="14" x14ac:dyDescent="0.2">
      <c r="B664" s="136"/>
      <c r="C664" s="160"/>
      <c r="D664" s="161"/>
      <c r="E664" s="161"/>
      <c r="F664" s="161"/>
      <c r="G664" s="161"/>
      <c r="H664" s="161"/>
      <c r="I664" s="161"/>
      <c r="J664" s="161"/>
      <c r="K664" s="161"/>
      <c r="L664" s="136"/>
      <c r="M664" s="136"/>
      <c r="N664" s="136"/>
      <c r="O664" s="136"/>
      <c r="P664" s="136"/>
      <c r="Q664" s="136"/>
      <c r="R664" s="136"/>
      <c r="S664" s="136"/>
      <c r="T664" s="136"/>
      <c r="U664" s="136"/>
      <c r="V664" s="136"/>
      <c r="W664" s="136"/>
      <c r="X664" s="136"/>
      <c r="Y664" s="136"/>
      <c r="Z664" s="136"/>
      <c r="AA664" s="136"/>
    </row>
    <row r="665" spans="2:27" ht="14" x14ac:dyDescent="0.2">
      <c r="B665" s="136"/>
      <c r="C665" s="160"/>
      <c r="D665" s="161"/>
      <c r="E665" s="161"/>
      <c r="F665" s="161"/>
      <c r="G665" s="161"/>
      <c r="H665" s="161"/>
      <c r="I665" s="161"/>
      <c r="J665" s="161"/>
      <c r="K665" s="161"/>
      <c r="L665" s="136"/>
      <c r="M665" s="136"/>
      <c r="N665" s="136"/>
      <c r="O665" s="136"/>
      <c r="P665" s="136"/>
      <c r="Q665" s="136"/>
      <c r="R665" s="136"/>
      <c r="S665" s="136"/>
      <c r="T665" s="136"/>
      <c r="U665" s="136"/>
      <c r="V665" s="136"/>
      <c r="W665" s="136"/>
      <c r="X665" s="136"/>
      <c r="Y665" s="136"/>
      <c r="Z665" s="136"/>
      <c r="AA665" s="136"/>
    </row>
    <row r="666" spans="2:27" ht="14" x14ac:dyDescent="0.2">
      <c r="B666" s="136"/>
      <c r="C666" s="160"/>
      <c r="D666" s="161"/>
      <c r="E666" s="161"/>
      <c r="F666" s="161"/>
      <c r="G666" s="161"/>
      <c r="H666" s="161"/>
      <c r="I666" s="161"/>
      <c r="J666" s="161"/>
      <c r="K666" s="161"/>
      <c r="L666" s="136"/>
      <c r="M666" s="136"/>
      <c r="N666" s="136"/>
      <c r="O666" s="136"/>
      <c r="P666" s="136"/>
      <c r="Q666" s="136"/>
      <c r="R666" s="136"/>
      <c r="S666" s="136"/>
      <c r="T666" s="136"/>
      <c r="U666" s="136"/>
      <c r="V666" s="136"/>
      <c r="W666" s="136"/>
      <c r="X666" s="136"/>
      <c r="Y666" s="136"/>
      <c r="Z666" s="136"/>
      <c r="AA666" s="136"/>
    </row>
    <row r="667" spans="2:27" ht="14" x14ac:dyDescent="0.2">
      <c r="B667" s="136"/>
      <c r="C667" s="160"/>
      <c r="D667" s="161"/>
      <c r="E667" s="161"/>
      <c r="F667" s="161"/>
      <c r="G667" s="161"/>
      <c r="H667" s="161"/>
      <c r="I667" s="161"/>
      <c r="J667" s="161"/>
      <c r="K667" s="161"/>
      <c r="L667" s="136"/>
      <c r="M667" s="136"/>
      <c r="N667" s="136"/>
      <c r="O667" s="136"/>
      <c r="P667" s="136"/>
      <c r="Q667" s="136"/>
      <c r="R667" s="136"/>
      <c r="S667" s="136"/>
      <c r="T667" s="136"/>
      <c r="U667" s="136"/>
      <c r="V667" s="136"/>
      <c r="W667" s="136"/>
      <c r="X667" s="136"/>
      <c r="Y667" s="136"/>
      <c r="Z667" s="136"/>
      <c r="AA667" s="136"/>
    </row>
    <row r="668" spans="2:27" ht="14" x14ac:dyDescent="0.2">
      <c r="B668" s="136"/>
      <c r="C668" s="160"/>
      <c r="D668" s="161"/>
      <c r="E668" s="161"/>
      <c r="F668" s="161"/>
      <c r="G668" s="161"/>
      <c r="H668" s="161"/>
      <c r="I668" s="161"/>
      <c r="J668" s="161"/>
      <c r="K668" s="161"/>
      <c r="L668" s="136"/>
      <c r="M668" s="136"/>
      <c r="N668" s="136"/>
      <c r="O668" s="136"/>
      <c r="P668" s="136"/>
      <c r="Q668" s="136"/>
      <c r="R668" s="136"/>
      <c r="S668" s="136"/>
      <c r="T668" s="136"/>
      <c r="U668" s="136"/>
      <c r="V668" s="136"/>
      <c r="W668" s="136"/>
      <c r="X668" s="136"/>
      <c r="Y668" s="136"/>
      <c r="Z668" s="136"/>
      <c r="AA668" s="136"/>
    </row>
    <row r="669" spans="2:27" ht="14" x14ac:dyDescent="0.2">
      <c r="B669" s="136"/>
      <c r="C669" s="160"/>
      <c r="D669" s="161"/>
      <c r="E669" s="161"/>
      <c r="F669" s="161"/>
      <c r="G669" s="161"/>
      <c r="H669" s="161"/>
      <c r="I669" s="161"/>
      <c r="J669" s="161"/>
      <c r="K669" s="161"/>
      <c r="L669" s="136"/>
      <c r="M669" s="136"/>
      <c r="N669" s="136"/>
      <c r="O669" s="136"/>
      <c r="P669" s="136"/>
      <c r="Q669" s="136"/>
      <c r="R669" s="136"/>
      <c r="S669" s="136"/>
      <c r="T669" s="136"/>
      <c r="U669" s="136"/>
      <c r="V669" s="136"/>
      <c r="W669" s="136"/>
      <c r="X669" s="136"/>
      <c r="Y669" s="136"/>
      <c r="Z669" s="136"/>
      <c r="AA669" s="136"/>
    </row>
    <row r="670" spans="2:27" ht="14" x14ac:dyDescent="0.2">
      <c r="B670" s="136"/>
      <c r="C670" s="160"/>
      <c r="D670" s="161"/>
      <c r="E670" s="161"/>
      <c r="F670" s="161"/>
      <c r="G670" s="161"/>
      <c r="H670" s="161"/>
      <c r="I670" s="161"/>
      <c r="J670" s="161"/>
      <c r="K670" s="161"/>
      <c r="L670" s="136"/>
      <c r="M670" s="136"/>
      <c r="N670" s="136"/>
      <c r="O670" s="136"/>
      <c r="P670" s="136"/>
      <c r="Q670" s="136"/>
      <c r="R670" s="136"/>
      <c r="S670" s="136"/>
      <c r="T670" s="136"/>
      <c r="U670" s="136"/>
      <c r="V670" s="136"/>
      <c r="W670" s="136"/>
      <c r="X670" s="136"/>
      <c r="Y670" s="136"/>
      <c r="Z670" s="136"/>
      <c r="AA670" s="136"/>
    </row>
    <row r="671" spans="2:27" ht="14" x14ac:dyDescent="0.2">
      <c r="B671" s="136"/>
      <c r="C671" s="160"/>
      <c r="D671" s="161"/>
      <c r="E671" s="161"/>
      <c r="F671" s="161"/>
      <c r="G671" s="161"/>
      <c r="H671" s="161"/>
      <c r="I671" s="161"/>
      <c r="J671" s="161"/>
      <c r="K671" s="161"/>
      <c r="L671" s="136"/>
      <c r="M671" s="136"/>
      <c r="N671" s="136"/>
      <c r="O671" s="136"/>
      <c r="P671" s="136"/>
      <c r="Q671" s="136"/>
      <c r="R671" s="136"/>
      <c r="S671" s="136"/>
      <c r="T671" s="136"/>
      <c r="U671" s="136"/>
      <c r="V671" s="136"/>
      <c r="W671" s="136"/>
      <c r="X671" s="136"/>
      <c r="Y671" s="136"/>
      <c r="Z671" s="136"/>
      <c r="AA671" s="136"/>
    </row>
    <row r="672" spans="2:27" ht="14" x14ac:dyDescent="0.2">
      <c r="B672" s="136"/>
      <c r="C672" s="160"/>
      <c r="D672" s="161"/>
      <c r="E672" s="161"/>
      <c r="F672" s="161"/>
      <c r="G672" s="161"/>
      <c r="H672" s="161"/>
      <c r="I672" s="161"/>
      <c r="J672" s="161"/>
      <c r="K672" s="161"/>
      <c r="L672" s="136"/>
      <c r="M672" s="136"/>
      <c r="N672" s="136"/>
      <c r="O672" s="136"/>
      <c r="P672" s="136"/>
      <c r="Q672" s="136"/>
      <c r="R672" s="136"/>
      <c r="S672" s="136"/>
      <c r="T672" s="136"/>
      <c r="U672" s="136"/>
      <c r="V672" s="136"/>
      <c r="W672" s="136"/>
      <c r="X672" s="136"/>
      <c r="Y672" s="136"/>
      <c r="Z672" s="136"/>
      <c r="AA672" s="136"/>
    </row>
    <row r="673" spans="2:27" ht="14" x14ac:dyDescent="0.2">
      <c r="B673" s="136"/>
      <c r="C673" s="160"/>
      <c r="D673" s="161"/>
      <c r="E673" s="161"/>
      <c r="F673" s="161"/>
      <c r="G673" s="161"/>
      <c r="H673" s="161"/>
      <c r="I673" s="161"/>
      <c r="J673" s="161"/>
      <c r="K673" s="161"/>
      <c r="L673" s="136"/>
      <c r="M673" s="136"/>
      <c r="N673" s="136"/>
      <c r="O673" s="136"/>
      <c r="P673" s="136"/>
      <c r="Q673" s="136"/>
      <c r="R673" s="136"/>
      <c r="S673" s="136"/>
      <c r="T673" s="136"/>
      <c r="U673" s="136"/>
      <c r="V673" s="136"/>
      <c r="W673" s="136"/>
      <c r="X673" s="136"/>
      <c r="Y673" s="136"/>
      <c r="Z673" s="136"/>
      <c r="AA673" s="136"/>
    </row>
    <row r="674" spans="2:27" ht="14" x14ac:dyDescent="0.2">
      <c r="B674" s="136"/>
      <c r="C674" s="160"/>
      <c r="D674" s="161"/>
      <c r="E674" s="161"/>
      <c r="F674" s="161"/>
      <c r="G674" s="161"/>
      <c r="H674" s="161"/>
      <c r="I674" s="161"/>
      <c r="J674" s="161"/>
      <c r="K674" s="161"/>
      <c r="L674" s="136"/>
      <c r="M674" s="136"/>
      <c r="N674" s="136"/>
      <c r="O674" s="136"/>
      <c r="P674" s="136"/>
      <c r="Q674" s="136"/>
      <c r="R674" s="136"/>
      <c r="S674" s="136"/>
      <c r="T674" s="136"/>
      <c r="U674" s="136"/>
      <c r="V674" s="136"/>
      <c r="W674" s="136"/>
      <c r="X674" s="136"/>
      <c r="Y674" s="136"/>
      <c r="Z674" s="136"/>
      <c r="AA674" s="136"/>
    </row>
    <row r="675" spans="2:27" ht="14" x14ac:dyDescent="0.2">
      <c r="B675" s="136"/>
      <c r="C675" s="160"/>
      <c r="D675" s="161"/>
      <c r="E675" s="161"/>
      <c r="F675" s="161"/>
      <c r="G675" s="161"/>
      <c r="H675" s="161"/>
      <c r="I675" s="161"/>
      <c r="J675" s="161"/>
      <c r="K675" s="161"/>
      <c r="L675" s="136"/>
      <c r="M675" s="136"/>
      <c r="N675" s="136"/>
      <c r="O675" s="136"/>
      <c r="P675" s="136"/>
      <c r="Q675" s="136"/>
      <c r="R675" s="136"/>
      <c r="S675" s="136"/>
      <c r="T675" s="136"/>
      <c r="U675" s="136"/>
      <c r="V675" s="136"/>
      <c r="W675" s="136"/>
      <c r="X675" s="136"/>
      <c r="Y675" s="136"/>
      <c r="Z675" s="136"/>
      <c r="AA675" s="136"/>
    </row>
    <row r="676" spans="2:27" ht="14" x14ac:dyDescent="0.2">
      <c r="B676" s="136"/>
      <c r="C676" s="160"/>
      <c r="D676" s="161"/>
      <c r="E676" s="161"/>
      <c r="F676" s="161"/>
      <c r="G676" s="161"/>
      <c r="H676" s="161"/>
      <c r="I676" s="161"/>
      <c r="J676" s="161"/>
      <c r="K676" s="161"/>
      <c r="L676" s="136"/>
      <c r="M676" s="136"/>
      <c r="N676" s="136"/>
      <c r="O676" s="136"/>
      <c r="P676" s="136"/>
      <c r="Q676" s="136"/>
      <c r="R676" s="136"/>
      <c r="S676" s="136"/>
      <c r="T676" s="136"/>
      <c r="U676" s="136"/>
      <c r="V676" s="136"/>
      <c r="W676" s="136"/>
      <c r="X676" s="136"/>
      <c r="Y676" s="136"/>
      <c r="Z676" s="136"/>
      <c r="AA676" s="136"/>
    </row>
    <row r="677" spans="2:27" ht="14" x14ac:dyDescent="0.2">
      <c r="B677" s="136"/>
      <c r="C677" s="160"/>
      <c r="D677" s="161"/>
      <c r="E677" s="161"/>
      <c r="F677" s="161"/>
      <c r="G677" s="161"/>
      <c r="H677" s="161"/>
      <c r="I677" s="161"/>
      <c r="J677" s="161"/>
      <c r="K677" s="161"/>
      <c r="L677" s="136"/>
      <c r="M677" s="136"/>
      <c r="N677" s="136"/>
      <c r="O677" s="136"/>
      <c r="P677" s="136"/>
      <c r="Q677" s="136"/>
      <c r="R677" s="136"/>
      <c r="S677" s="136"/>
      <c r="T677" s="136"/>
      <c r="U677" s="136"/>
      <c r="V677" s="136"/>
      <c r="W677" s="136"/>
      <c r="X677" s="136"/>
      <c r="Y677" s="136"/>
      <c r="Z677" s="136"/>
      <c r="AA677" s="136"/>
    </row>
    <row r="678" spans="2:27" ht="14" x14ac:dyDescent="0.2">
      <c r="B678" s="136"/>
      <c r="C678" s="160"/>
      <c r="D678" s="161"/>
      <c r="E678" s="161"/>
      <c r="F678" s="161"/>
      <c r="G678" s="161"/>
      <c r="H678" s="161"/>
      <c r="I678" s="161"/>
      <c r="J678" s="161"/>
      <c r="K678" s="161"/>
      <c r="L678" s="136"/>
      <c r="M678" s="136"/>
      <c r="N678" s="136"/>
      <c r="O678" s="136"/>
      <c r="P678" s="136"/>
      <c r="Q678" s="136"/>
      <c r="R678" s="136"/>
      <c r="S678" s="136"/>
      <c r="T678" s="136"/>
      <c r="U678" s="136"/>
      <c r="V678" s="136"/>
      <c r="W678" s="136"/>
      <c r="X678" s="136"/>
      <c r="Y678" s="136"/>
      <c r="Z678" s="136"/>
      <c r="AA678" s="136"/>
    </row>
    <row r="679" spans="2:27" ht="14" x14ac:dyDescent="0.2">
      <c r="B679" s="136"/>
      <c r="C679" s="160"/>
      <c r="D679" s="161"/>
      <c r="E679" s="161"/>
      <c r="F679" s="161"/>
      <c r="G679" s="161"/>
      <c r="H679" s="161"/>
      <c r="I679" s="161"/>
      <c r="J679" s="161"/>
      <c r="K679" s="161"/>
      <c r="L679" s="136"/>
      <c r="M679" s="136"/>
      <c r="N679" s="136"/>
      <c r="O679" s="136"/>
      <c r="P679" s="136"/>
      <c r="Q679" s="136"/>
      <c r="R679" s="136"/>
      <c r="S679" s="136"/>
      <c r="T679" s="136"/>
      <c r="U679" s="136"/>
      <c r="V679" s="136"/>
      <c r="W679" s="136"/>
      <c r="X679" s="136"/>
      <c r="Y679" s="136"/>
      <c r="Z679" s="136"/>
      <c r="AA679" s="136"/>
    </row>
    <row r="680" spans="2:27" ht="14" x14ac:dyDescent="0.2">
      <c r="B680" s="136"/>
      <c r="C680" s="160"/>
      <c r="D680" s="161"/>
      <c r="E680" s="161"/>
      <c r="F680" s="161"/>
      <c r="G680" s="161"/>
      <c r="H680" s="161"/>
      <c r="I680" s="161"/>
      <c r="J680" s="161"/>
      <c r="K680" s="161"/>
      <c r="L680" s="136"/>
      <c r="M680" s="136"/>
      <c r="N680" s="136"/>
      <c r="O680" s="136"/>
      <c r="P680" s="136"/>
      <c r="Q680" s="136"/>
      <c r="R680" s="136"/>
      <c r="S680" s="136"/>
      <c r="T680" s="136"/>
      <c r="U680" s="136"/>
      <c r="V680" s="136"/>
      <c r="W680" s="136"/>
      <c r="X680" s="136"/>
      <c r="Y680" s="136"/>
      <c r="Z680" s="136"/>
      <c r="AA680" s="136"/>
    </row>
    <row r="681" spans="2:27" ht="14" x14ac:dyDescent="0.2">
      <c r="B681" s="136"/>
      <c r="C681" s="160"/>
      <c r="D681" s="161"/>
      <c r="E681" s="161"/>
      <c r="F681" s="161"/>
      <c r="G681" s="161"/>
      <c r="H681" s="161"/>
      <c r="I681" s="161"/>
      <c r="J681" s="161"/>
      <c r="K681" s="161"/>
      <c r="L681" s="136"/>
      <c r="M681" s="136"/>
      <c r="N681" s="136"/>
      <c r="O681" s="136"/>
      <c r="P681" s="136"/>
      <c r="Q681" s="136"/>
      <c r="R681" s="136"/>
      <c r="S681" s="136"/>
      <c r="T681" s="136"/>
      <c r="U681" s="136"/>
      <c r="V681" s="136"/>
      <c r="W681" s="136"/>
      <c r="X681" s="136"/>
      <c r="Y681" s="136"/>
      <c r="Z681" s="136"/>
      <c r="AA681" s="136"/>
    </row>
    <row r="682" spans="2:27" ht="14" x14ac:dyDescent="0.2">
      <c r="B682" s="136"/>
      <c r="C682" s="160"/>
      <c r="D682" s="161"/>
      <c r="E682" s="161"/>
      <c r="F682" s="161"/>
      <c r="G682" s="161"/>
      <c r="H682" s="161"/>
      <c r="I682" s="161"/>
      <c r="J682" s="161"/>
      <c r="K682" s="161"/>
      <c r="L682" s="136"/>
      <c r="M682" s="136"/>
      <c r="N682" s="136"/>
      <c r="O682" s="136"/>
      <c r="P682" s="136"/>
      <c r="Q682" s="136"/>
      <c r="R682" s="136"/>
      <c r="S682" s="136"/>
      <c r="T682" s="136"/>
      <c r="U682" s="136"/>
      <c r="V682" s="136"/>
      <c r="W682" s="136"/>
      <c r="X682" s="136"/>
      <c r="Y682" s="136"/>
      <c r="Z682" s="136"/>
      <c r="AA682" s="136"/>
    </row>
    <row r="683" spans="2:27" ht="14" x14ac:dyDescent="0.2">
      <c r="B683" s="136"/>
      <c r="C683" s="160"/>
      <c r="D683" s="161"/>
      <c r="E683" s="161"/>
      <c r="F683" s="161"/>
      <c r="G683" s="161"/>
      <c r="H683" s="161"/>
      <c r="I683" s="161"/>
      <c r="J683" s="161"/>
      <c r="K683" s="161"/>
      <c r="L683" s="136"/>
      <c r="M683" s="136"/>
      <c r="N683" s="136"/>
      <c r="O683" s="136"/>
      <c r="P683" s="136"/>
      <c r="Q683" s="136"/>
      <c r="R683" s="136"/>
      <c r="S683" s="136"/>
      <c r="T683" s="136"/>
      <c r="U683" s="136"/>
      <c r="V683" s="136"/>
      <c r="W683" s="136"/>
      <c r="X683" s="136"/>
      <c r="Y683" s="136"/>
      <c r="Z683" s="136"/>
      <c r="AA683" s="136"/>
    </row>
    <row r="684" spans="2:27" ht="14" x14ac:dyDescent="0.2">
      <c r="B684" s="136"/>
      <c r="C684" s="160"/>
      <c r="D684" s="161"/>
      <c r="E684" s="161"/>
      <c r="F684" s="161"/>
      <c r="G684" s="161"/>
      <c r="H684" s="161"/>
      <c r="I684" s="161"/>
      <c r="J684" s="161"/>
      <c r="K684" s="161"/>
      <c r="L684" s="136"/>
      <c r="M684" s="136"/>
      <c r="N684" s="136"/>
      <c r="O684" s="136"/>
      <c r="P684" s="136"/>
      <c r="Q684" s="136"/>
      <c r="R684" s="136"/>
      <c r="S684" s="136"/>
      <c r="T684" s="136"/>
      <c r="U684" s="136"/>
      <c r="V684" s="136"/>
      <c r="W684" s="136"/>
      <c r="X684" s="136"/>
      <c r="Y684" s="136"/>
      <c r="Z684" s="136"/>
      <c r="AA684" s="136"/>
    </row>
    <row r="685" spans="2:27" ht="14" x14ac:dyDescent="0.2">
      <c r="B685" s="136"/>
      <c r="C685" s="160"/>
      <c r="D685" s="161"/>
      <c r="E685" s="161"/>
      <c r="F685" s="161"/>
      <c r="G685" s="161"/>
      <c r="H685" s="161"/>
      <c r="I685" s="161"/>
      <c r="J685" s="161"/>
      <c r="K685" s="161"/>
      <c r="L685" s="136"/>
      <c r="M685" s="136"/>
      <c r="N685" s="136"/>
      <c r="O685" s="136"/>
      <c r="P685" s="136"/>
      <c r="Q685" s="136"/>
      <c r="R685" s="136"/>
      <c r="S685" s="136"/>
      <c r="T685" s="136"/>
      <c r="U685" s="136"/>
      <c r="V685" s="136"/>
      <c r="W685" s="136"/>
      <c r="X685" s="136"/>
      <c r="Y685" s="136"/>
      <c r="Z685" s="136"/>
      <c r="AA685" s="136"/>
    </row>
    <row r="686" spans="2:27" ht="14" x14ac:dyDescent="0.2">
      <c r="B686" s="136"/>
      <c r="C686" s="160"/>
      <c r="D686" s="161"/>
      <c r="E686" s="161"/>
      <c r="F686" s="161"/>
      <c r="G686" s="161"/>
      <c r="H686" s="161"/>
      <c r="I686" s="161"/>
      <c r="J686" s="161"/>
      <c r="K686" s="161"/>
      <c r="L686" s="136"/>
      <c r="M686" s="136"/>
      <c r="N686" s="136"/>
      <c r="O686" s="136"/>
      <c r="P686" s="136"/>
      <c r="Q686" s="136"/>
      <c r="R686" s="136"/>
      <c r="S686" s="136"/>
      <c r="T686" s="136"/>
      <c r="U686" s="136"/>
      <c r="V686" s="136"/>
      <c r="W686" s="136"/>
      <c r="X686" s="136"/>
      <c r="Y686" s="136"/>
      <c r="Z686" s="136"/>
      <c r="AA686" s="136"/>
    </row>
    <row r="687" spans="2:27" ht="14" x14ac:dyDescent="0.2">
      <c r="B687" s="136"/>
      <c r="C687" s="160"/>
      <c r="D687" s="161"/>
      <c r="E687" s="161"/>
      <c r="F687" s="161"/>
      <c r="G687" s="161"/>
      <c r="H687" s="161"/>
      <c r="I687" s="161"/>
      <c r="J687" s="161"/>
      <c r="K687" s="161"/>
      <c r="L687" s="136"/>
      <c r="M687" s="136"/>
      <c r="N687" s="136"/>
      <c r="O687" s="136"/>
      <c r="P687" s="136"/>
      <c r="Q687" s="136"/>
      <c r="R687" s="136"/>
      <c r="S687" s="136"/>
      <c r="T687" s="136"/>
      <c r="U687" s="136"/>
      <c r="V687" s="136"/>
      <c r="W687" s="136"/>
      <c r="X687" s="136"/>
      <c r="Y687" s="136"/>
      <c r="Z687" s="136"/>
      <c r="AA687" s="136"/>
    </row>
    <row r="688" spans="2:27" ht="14" x14ac:dyDescent="0.2">
      <c r="B688" s="136"/>
      <c r="C688" s="160"/>
      <c r="D688" s="161"/>
      <c r="E688" s="161"/>
      <c r="F688" s="161"/>
      <c r="G688" s="161"/>
      <c r="H688" s="161"/>
      <c r="I688" s="161"/>
      <c r="J688" s="161"/>
      <c r="K688" s="161"/>
      <c r="L688" s="136"/>
      <c r="M688" s="136"/>
      <c r="N688" s="136"/>
      <c r="O688" s="136"/>
      <c r="P688" s="136"/>
      <c r="Q688" s="136"/>
      <c r="R688" s="136"/>
      <c r="S688" s="136"/>
      <c r="T688" s="136"/>
      <c r="U688" s="136"/>
      <c r="V688" s="136"/>
      <c r="W688" s="136"/>
      <c r="X688" s="136"/>
      <c r="Y688" s="136"/>
      <c r="Z688" s="136"/>
      <c r="AA688" s="136"/>
    </row>
    <row r="689" spans="2:27" ht="14" x14ac:dyDescent="0.2">
      <c r="B689" s="136"/>
      <c r="C689" s="160"/>
      <c r="D689" s="161"/>
      <c r="E689" s="161"/>
      <c r="F689" s="161"/>
      <c r="G689" s="161"/>
      <c r="H689" s="161"/>
      <c r="I689" s="161"/>
      <c r="J689" s="161"/>
      <c r="K689" s="161"/>
      <c r="L689" s="136"/>
      <c r="M689" s="136"/>
      <c r="N689" s="136"/>
      <c r="O689" s="136"/>
      <c r="P689" s="136"/>
      <c r="Q689" s="136"/>
      <c r="R689" s="136"/>
      <c r="S689" s="136"/>
      <c r="T689" s="136"/>
      <c r="U689" s="136"/>
      <c r="V689" s="136"/>
      <c r="W689" s="136"/>
      <c r="X689" s="136"/>
      <c r="Y689" s="136"/>
      <c r="Z689" s="136"/>
      <c r="AA689" s="136"/>
    </row>
    <row r="690" spans="2:27" ht="14" x14ac:dyDescent="0.2">
      <c r="B690" s="136"/>
      <c r="C690" s="160"/>
      <c r="D690" s="161"/>
      <c r="E690" s="161"/>
      <c r="F690" s="161"/>
      <c r="G690" s="161"/>
      <c r="H690" s="161"/>
      <c r="I690" s="161"/>
      <c r="J690" s="161"/>
      <c r="K690" s="161"/>
      <c r="L690" s="136"/>
      <c r="M690" s="136"/>
      <c r="N690" s="136"/>
      <c r="O690" s="136"/>
      <c r="P690" s="136"/>
      <c r="Q690" s="136"/>
      <c r="R690" s="136"/>
      <c r="S690" s="136"/>
      <c r="T690" s="136"/>
      <c r="U690" s="136"/>
      <c r="V690" s="136"/>
      <c r="W690" s="136"/>
      <c r="X690" s="136"/>
      <c r="Y690" s="136"/>
      <c r="Z690" s="136"/>
      <c r="AA690" s="136"/>
    </row>
    <row r="691" spans="2:27" ht="14" x14ac:dyDescent="0.2">
      <c r="B691" s="136"/>
      <c r="C691" s="160"/>
      <c r="D691" s="161"/>
      <c r="E691" s="161"/>
      <c r="F691" s="161"/>
      <c r="G691" s="161"/>
      <c r="H691" s="161"/>
      <c r="I691" s="161"/>
      <c r="J691" s="161"/>
      <c r="K691" s="161"/>
      <c r="L691" s="136"/>
      <c r="M691" s="136"/>
      <c r="N691" s="136"/>
      <c r="O691" s="136"/>
      <c r="P691" s="136"/>
      <c r="Q691" s="136"/>
      <c r="R691" s="136"/>
      <c r="S691" s="136"/>
      <c r="T691" s="136"/>
      <c r="U691" s="136"/>
      <c r="V691" s="136"/>
      <c r="W691" s="136"/>
      <c r="X691" s="136"/>
      <c r="Y691" s="136"/>
      <c r="Z691" s="136"/>
      <c r="AA691" s="136"/>
    </row>
    <row r="692" spans="2:27" ht="14" x14ac:dyDescent="0.2">
      <c r="B692" s="136"/>
      <c r="C692" s="160"/>
      <c r="D692" s="161"/>
      <c r="E692" s="161"/>
      <c r="F692" s="161"/>
      <c r="G692" s="161"/>
      <c r="H692" s="161"/>
      <c r="I692" s="161"/>
      <c r="J692" s="161"/>
      <c r="K692" s="161"/>
      <c r="L692" s="136"/>
      <c r="M692" s="136"/>
      <c r="N692" s="136"/>
      <c r="O692" s="136"/>
      <c r="P692" s="136"/>
      <c r="Q692" s="136"/>
      <c r="R692" s="136"/>
      <c r="S692" s="136"/>
      <c r="T692" s="136"/>
      <c r="U692" s="136"/>
      <c r="V692" s="136"/>
      <c r="W692" s="136"/>
      <c r="X692" s="136"/>
      <c r="Y692" s="136"/>
      <c r="Z692" s="136"/>
      <c r="AA692" s="136"/>
    </row>
    <row r="693" spans="2:27" ht="14" x14ac:dyDescent="0.2">
      <c r="B693" s="136"/>
      <c r="C693" s="160"/>
      <c r="D693" s="161"/>
      <c r="E693" s="161"/>
      <c r="F693" s="161"/>
      <c r="G693" s="161"/>
      <c r="H693" s="161"/>
      <c r="I693" s="161"/>
      <c r="J693" s="161"/>
      <c r="K693" s="161"/>
      <c r="L693" s="136"/>
      <c r="M693" s="136"/>
      <c r="N693" s="136"/>
      <c r="O693" s="136"/>
      <c r="P693" s="136"/>
      <c r="Q693" s="136"/>
      <c r="R693" s="136"/>
      <c r="S693" s="136"/>
      <c r="T693" s="136"/>
      <c r="U693" s="136"/>
      <c r="V693" s="136"/>
      <c r="W693" s="136"/>
      <c r="X693" s="136"/>
      <c r="Y693" s="136"/>
      <c r="Z693" s="136"/>
      <c r="AA693" s="136"/>
    </row>
    <row r="694" spans="2:27" ht="14" x14ac:dyDescent="0.2">
      <c r="B694" s="136"/>
      <c r="C694" s="160"/>
      <c r="D694" s="161"/>
      <c r="E694" s="161"/>
      <c r="F694" s="161"/>
      <c r="G694" s="161"/>
      <c r="H694" s="161"/>
      <c r="I694" s="161"/>
      <c r="J694" s="161"/>
      <c r="K694" s="161"/>
      <c r="L694" s="136"/>
      <c r="M694" s="136"/>
      <c r="N694" s="136"/>
      <c r="O694" s="136"/>
      <c r="P694" s="136"/>
      <c r="Q694" s="136"/>
      <c r="R694" s="136"/>
      <c r="S694" s="136"/>
      <c r="T694" s="136"/>
      <c r="U694" s="136"/>
      <c r="V694" s="136"/>
      <c r="W694" s="136"/>
      <c r="X694" s="136"/>
      <c r="Y694" s="136"/>
      <c r="Z694" s="136"/>
      <c r="AA694" s="136"/>
    </row>
    <row r="695" spans="2:27" ht="14" x14ac:dyDescent="0.2">
      <c r="B695" s="136"/>
      <c r="C695" s="160"/>
      <c r="D695" s="161"/>
      <c r="E695" s="161"/>
      <c r="F695" s="161"/>
      <c r="G695" s="161"/>
      <c r="H695" s="161"/>
      <c r="I695" s="161"/>
      <c r="J695" s="161"/>
      <c r="K695" s="161"/>
      <c r="L695" s="136"/>
      <c r="M695" s="136"/>
      <c r="N695" s="136"/>
      <c r="O695" s="136"/>
      <c r="P695" s="136"/>
      <c r="Q695" s="136"/>
      <c r="R695" s="136"/>
      <c r="S695" s="136"/>
      <c r="T695" s="136"/>
      <c r="U695" s="136"/>
      <c r="V695" s="136"/>
      <c r="W695" s="136"/>
      <c r="X695" s="136"/>
      <c r="Y695" s="136"/>
      <c r="Z695" s="136"/>
      <c r="AA695" s="136"/>
    </row>
    <row r="696" spans="2:27" ht="14" x14ac:dyDescent="0.2">
      <c r="B696" s="136"/>
      <c r="C696" s="160"/>
      <c r="D696" s="161"/>
      <c r="E696" s="161"/>
      <c r="F696" s="161"/>
      <c r="G696" s="161"/>
      <c r="H696" s="161"/>
      <c r="I696" s="161"/>
      <c r="J696" s="161"/>
      <c r="K696" s="161"/>
      <c r="L696" s="136"/>
      <c r="M696" s="136"/>
      <c r="N696" s="136"/>
      <c r="O696" s="136"/>
      <c r="P696" s="136"/>
      <c r="Q696" s="136"/>
      <c r="R696" s="136"/>
      <c r="S696" s="136"/>
      <c r="T696" s="136"/>
      <c r="U696" s="136"/>
      <c r="V696" s="136"/>
      <c r="W696" s="136"/>
      <c r="X696" s="136"/>
      <c r="Y696" s="136"/>
      <c r="Z696" s="136"/>
      <c r="AA696" s="136"/>
    </row>
    <row r="697" spans="2:27" ht="14" x14ac:dyDescent="0.2">
      <c r="B697" s="136"/>
      <c r="C697" s="160"/>
      <c r="D697" s="161"/>
      <c r="E697" s="161"/>
      <c r="F697" s="161"/>
      <c r="G697" s="161"/>
      <c r="H697" s="161"/>
      <c r="I697" s="161"/>
      <c r="J697" s="161"/>
      <c r="K697" s="161"/>
      <c r="L697" s="136"/>
      <c r="M697" s="136"/>
      <c r="N697" s="136"/>
      <c r="O697" s="136"/>
      <c r="P697" s="136"/>
      <c r="Q697" s="136"/>
      <c r="R697" s="136"/>
      <c r="S697" s="136"/>
      <c r="T697" s="136"/>
      <c r="U697" s="136"/>
      <c r="V697" s="136"/>
      <c r="W697" s="136"/>
      <c r="X697" s="136"/>
      <c r="Y697" s="136"/>
      <c r="Z697" s="136"/>
      <c r="AA697" s="136"/>
    </row>
    <row r="698" spans="2:27" ht="14" x14ac:dyDescent="0.2">
      <c r="B698" s="136"/>
      <c r="C698" s="160"/>
      <c r="D698" s="161"/>
      <c r="E698" s="161"/>
      <c r="F698" s="161"/>
      <c r="G698" s="161"/>
      <c r="H698" s="161"/>
      <c r="I698" s="161"/>
      <c r="J698" s="161"/>
      <c r="K698" s="161"/>
      <c r="L698" s="136"/>
      <c r="M698" s="136"/>
      <c r="N698" s="136"/>
      <c r="O698" s="136"/>
      <c r="P698" s="136"/>
      <c r="Q698" s="136"/>
      <c r="R698" s="136"/>
      <c r="S698" s="136"/>
      <c r="T698" s="136"/>
      <c r="U698" s="136"/>
      <c r="V698" s="136"/>
      <c r="W698" s="136"/>
      <c r="X698" s="136"/>
      <c r="Y698" s="136"/>
      <c r="Z698" s="136"/>
      <c r="AA698" s="136"/>
    </row>
    <row r="699" spans="2:27" ht="14" x14ac:dyDescent="0.2">
      <c r="B699" s="136"/>
      <c r="C699" s="160"/>
      <c r="D699" s="161"/>
      <c r="E699" s="161"/>
      <c r="F699" s="161"/>
      <c r="G699" s="161"/>
      <c r="H699" s="161"/>
      <c r="I699" s="161"/>
      <c r="J699" s="161"/>
      <c r="K699" s="161"/>
      <c r="L699" s="136"/>
      <c r="M699" s="136"/>
      <c r="N699" s="136"/>
      <c r="O699" s="136"/>
      <c r="P699" s="136"/>
      <c r="Q699" s="136"/>
      <c r="R699" s="136"/>
      <c r="S699" s="136"/>
      <c r="T699" s="136"/>
      <c r="U699" s="136"/>
      <c r="V699" s="136"/>
      <c r="W699" s="136"/>
      <c r="X699" s="136"/>
      <c r="Y699" s="136"/>
      <c r="Z699" s="136"/>
      <c r="AA699" s="136"/>
    </row>
    <row r="700" spans="2:27" ht="14" x14ac:dyDescent="0.2">
      <c r="B700" s="136"/>
      <c r="C700" s="160"/>
      <c r="D700" s="161"/>
      <c r="E700" s="161"/>
      <c r="F700" s="161"/>
      <c r="G700" s="161"/>
      <c r="H700" s="161"/>
      <c r="I700" s="161"/>
      <c r="J700" s="161"/>
      <c r="K700" s="161"/>
      <c r="L700" s="136"/>
      <c r="M700" s="136"/>
      <c r="N700" s="136"/>
      <c r="O700" s="136"/>
      <c r="P700" s="136"/>
      <c r="Q700" s="136"/>
      <c r="R700" s="136"/>
      <c r="S700" s="136"/>
      <c r="T700" s="136"/>
      <c r="U700" s="136"/>
      <c r="V700" s="136"/>
      <c r="W700" s="136"/>
      <c r="X700" s="136"/>
      <c r="Y700" s="136"/>
      <c r="Z700" s="136"/>
      <c r="AA700" s="136"/>
    </row>
    <row r="701" spans="2:27" ht="14" x14ac:dyDescent="0.2">
      <c r="B701" s="136"/>
      <c r="C701" s="160"/>
      <c r="D701" s="161"/>
      <c r="E701" s="161"/>
      <c r="F701" s="161"/>
      <c r="G701" s="161"/>
      <c r="H701" s="161"/>
      <c r="I701" s="161"/>
      <c r="J701" s="161"/>
      <c r="K701" s="161"/>
      <c r="L701" s="136"/>
      <c r="M701" s="136"/>
      <c r="N701" s="136"/>
      <c r="O701" s="136"/>
      <c r="P701" s="136"/>
      <c r="Q701" s="136"/>
      <c r="R701" s="136"/>
      <c r="S701" s="136"/>
      <c r="T701" s="136"/>
      <c r="U701" s="136"/>
      <c r="V701" s="136"/>
      <c r="W701" s="136"/>
      <c r="X701" s="136"/>
      <c r="Y701" s="136"/>
      <c r="Z701" s="136"/>
      <c r="AA701" s="136"/>
    </row>
    <row r="702" spans="2:27" ht="14" x14ac:dyDescent="0.2">
      <c r="B702" s="136"/>
      <c r="C702" s="160"/>
      <c r="D702" s="161"/>
      <c r="E702" s="161"/>
      <c r="F702" s="161"/>
      <c r="G702" s="161"/>
      <c r="H702" s="161"/>
      <c r="I702" s="161"/>
      <c r="J702" s="161"/>
      <c r="K702" s="161"/>
      <c r="L702" s="136"/>
      <c r="M702" s="136"/>
      <c r="N702" s="136"/>
      <c r="O702" s="136"/>
      <c r="P702" s="136"/>
      <c r="Q702" s="136"/>
      <c r="R702" s="136"/>
      <c r="S702" s="136"/>
      <c r="T702" s="136"/>
      <c r="U702" s="136"/>
      <c r="V702" s="136"/>
      <c r="W702" s="136"/>
      <c r="X702" s="136"/>
      <c r="Y702" s="136"/>
      <c r="Z702" s="136"/>
      <c r="AA702" s="136"/>
    </row>
    <row r="703" spans="2:27" ht="14" x14ac:dyDescent="0.2">
      <c r="B703" s="136"/>
      <c r="C703" s="160"/>
      <c r="D703" s="161"/>
      <c r="E703" s="161"/>
      <c r="F703" s="161"/>
      <c r="G703" s="161"/>
      <c r="H703" s="161"/>
      <c r="I703" s="161"/>
      <c r="J703" s="161"/>
      <c r="K703" s="161"/>
      <c r="L703" s="136"/>
      <c r="M703" s="136"/>
      <c r="N703" s="136"/>
      <c r="O703" s="136"/>
      <c r="P703" s="136"/>
      <c r="Q703" s="136"/>
      <c r="R703" s="136"/>
      <c r="S703" s="136"/>
      <c r="T703" s="136"/>
      <c r="U703" s="136"/>
      <c r="V703" s="136"/>
      <c r="W703" s="136"/>
      <c r="X703" s="136"/>
      <c r="Y703" s="136"/>
      <c r="Z703" s="136"/>
      <c r="AA703" s="136"/>
    </row>
    <row r="704" spans="2:27" ht="14" x14ac:dyDescent="0.2">
      <c r="B704" s="136"/>
      <c r="C704" s="160"/>
      <c r="D704" s="161"/>
      <c r="E704" s="161"/>
      <c r="F704" s="161"/>
      <c r="G704" s="161"/>
      <c r="H704" s="161"/>
      <c r="I704" s="161"/>
      <c r="J704" s="161"/>
      <c r="K704" s="161"/>
      <c r="L704" s="136"/>
      <c r="M704" s="136"/>
      <c r="N704" s="136"/>
      <c r="O704" s="136"/>
      <c r="P704" s="136"/>
      <c r="Q704" s="136"/>
      <c r="R704" s="136"/>
      <c r="S704" s="136"/>
      <c r="T704" s="136"/>
      <c r="U704" s="136"/>
      <c r="V704" s="136"/>
      <c r="W704" s="136"/>
      <c r="X704" s="136"/>
      <c r="Y704" s="136"/>
      <c r="Z704" s="136"/>
      <c r="AA704" s="136"/>
    </row>
    <row r="705" spans="2:27" ht="14" x14ac:dyDescent="0.2">
      <c r="B705" s="136"/>
      <c r="C705" s="160"/>
      <c r="D705" s="161"/>
      <c r="E705" s="161"/>
      <c r="F705" s="161"/>
      <c r="G705" s="161"/>
      <c r="H705" s="161"/>
      <c r="I705" s="161"/>
      <c r="J705" s="161"/>
      <c r="K705" s="161"/>
      <c r="L705" s="136"/>
      <c r="M705" s="136"/>
      <c r="N705" s="136"/>
      <c r="O705" s="136"/>
      <c r="P705" s="136"/>
      <c r="Q705" s="136"/>
      <c r="R705" s="136"/>
      <c r="S705" s="136"/>
      <c r="T705" s="136"/>
      <c r="U705" s="136"/>
      <c r="V705" s="136"/>
      <c r="W705" s="136"/>
      <c r="X705" s="136"/>
      <c r="Y705" s="136"/>
      <c r="Z705" s="136"/>
      <c r="AA705" s="136"/>
    </row>
    <row r="706" spans="2:27" ht="14" x14ac:dyDescent="0.2">
      <c r="B706" s="136"/>
      <c r="C706" s="160"/>
      <c r="D706" s="161"/>
      <c r="E706" s="161"/>
      <c r="F706" s="161"/>
      <c r="G706" s="161"/>
      <c r="H706" s="161"/>
      <c r="I706" s="161"/>
      <c r="J706" s="161"/>
      <c r="K706" s="161"/>
      <c r="L706" s="136"/>
      <c r="M706" s="136"/>
      <c r="N706" s="136"/>
      <c r="O706" s="136"/>
      <c r="P706" s="136"/>
      <c r="Q706" s="136"/>
      <c r="R706" s="136"/>
      <c r="S706" s="136"/>
      <c r="T706" s="136"/>
      <c r="U706" s="136"/>
      <c r="V706" s="136"/>
      <c r="W706" s="136"/>
      <c r="X706" s="136"/>
      <c r="Y706" s="136"/>
      <c r="Z706" s="136"/>
      <c r="AA706" s="136"/>
    </row>
    <row r="707" spans="2:27" ht="14" x14ac:dyDescent="0.2">
      <c r="B707" s="136"/>
      <c r="C707" s="160"/>
      <c r="D707" s="161"/>
      <c r="E707" s="161"/>
      <c r="F707" s="161"/>
      <c r="G707" s="161"/>
      <c r="H707" s="161"/>
      <c r="I707" s="161"/>
      <c r="J707" s="161"/>
      <c r="K707" s="161"/>
      <c r="L707" s="136"/>
      <c r="M707" s="136"/>
      <c r="N707" s="136"/>
      <c r="O707" s="136"/>
      <c r="P707" s="136"/>
      <c r="Q707" s="136"/>
      <c r="R707" s="136"/>
      <c r="S707" s="136"/>
      <c r="T707" s="136"/>
      <c r="U707" s="136"/>
      <c r="V707" s="136"/>
      <c r="W707" s="136"/>
      <c r="X707" s="136"/>
      <c r="Y707" s="136"/>
      <c r="Z707" s="136"/>
      <c r="AA707" s="136"/>
    </row>
    <row r="708" spans="2:27" ht="14" x14ac:dyDescent="0.2">
      <c r="B708" s="136"/>
      <c r="C708" s="160"/>
      <c r="D708" s="161"/>
      <c r="E708" s="161"/>
      <c r="F708" s="161"/>
      <c r="G708" s="161"/>
      <c r="H708" s="161"/>
      <c r="I708" s="161"/>
      <c r="J708" s="161"/>
      <c r="K708" s="161"/>
      <c r="L708" s="136"/>
      <c r="M708" s="136"/>
      <c r="N708" s="136"/>
      <c r="O708" s="136"/>
      <c r="P708" s="136"/>
      <c r="Q708" s="136"/>
      <c r="R708" s="136"/>
      <c r="S708" s="136"/>
      <c r="T708" s="136"/>
      <c r="U708" s="136"/>
      <c r="V708" s="136"/>
      <c r="W708" s="136"/>
      <c r="X708" s="136"/>
      <c r="Y708" s="136"/>
      <c r="Z708" s="136"/>
      <c r="AA708" s="136"/>
    </row>
    <row r="709" spans="2:27" ht="14" x14ac:dyDescent="0.2">
      <c r="B709" s="136"/>
      <c r="C709" s="160"/>
      <c r="D709" s="161"/>
      <c r="E709" s="161"/>
      <c r="F709" s="161"/>
      <c r="G709" s="161"/>
      <c r="H709" s="161"/>
      <c r="I709" s="161"/>
      <c r="J709" s="161"/>
      <c r="K709" s="161"/>
      <c r="L709" s="136"/>
      <c r="M709" s="136"/>
      <c r="N709" s="136"/>
      <c r="O709" s="136"/>
      <c r="P709" s="136"/>
      <c r="Q709" s="136"/>
      <c r="R709" s="136"/>
      <c r="S709" s="136"/>
      <c r="T709" s="136"/>
      <c r="U709" s="136"/>
      <c r="V709" s="136"/>
      <c r="W709" s="136"/>
      <c r="X709" s="136"/>
      <c r="Y709" s="136"/>
      <c r="Z709" s="136"/>
      <c r="AA709" s="136"/>
    </row>
    <row r="710" spans="2:27" ht="14" x14ac:dyDescent="0.2">
      <c r="B710" s="136"/>
      <c r="C710" s="160"/>
      <c r="D710" s="161"/>
      <c r="E710" s="161"/>
      <c r="F710" s="161"/>
      <c r="G710" s="161"/>
      <c r="H710" s="161"/>
      <c r="I710" s="161"/>
      <c r="J710" s="161"/>
      <c r="K710" s="161"/>
      <c r="L710" s="136"/>
      <c r="M710" s="136"/>
      <c r="N710" s="136"/>
      <c r="O710" s="136"/>
      <c r="P710" s="136"/>
      <c r="Q710" s="136"/>
      <c r="R710" s="136"/>
      <c r="S710" s="136"/>
      <c r="T710" s="136"/>
      <c r="U710" s="136"/>
      <c r="V710" s="136"/>
      <c r="W710" s="136"/>
      <c r="X710" s="136"/>
      <c r="Y710" s="136"/>
      <c r="Z710" s="136"/>
      <c r="AA710" s="136"/>
    </row>
    <row r="711" spans="2:27" ht="14" x14ac:dyDescent="0.2">
      <c r="B711" s="136"/>
      <c r="C711" s="160"/>
      <c r="D711" s="161"/>
      <c r="E711" s="161"/>
      <c r="F711" s="161"/>
      <c r="G711" s="161"/>
      <c r="H711" s="161"/>
      <c r="I711" s="161"/>
      <c r="J711" s="161"/>
      <c r="K711" s="161"/>
      <c r="L711" s="136"/>
      <c r="M711" s="136"/>
      <c r="N711" s="136"/>
      <c r="O711" s="136"/>
      <c r="P711" s="136"/>
      <c r="Q711" s="136"/>
      <c r="R711" s="136"/>
      <c r="S711" s="136"/>
      <c r="T711" s="136"/>
      <c r="U711" s="136"/>
      <c r="V711" s="136"/>
      <c r="W711" s="136"/>
      <c r="X711" s="136"/>
      <c r="Y711" s="136"/>
      <c r="Z711" s="136"/>
      <c r="AA711" s="136"/>
    </row>
    <row r="712" spans="2:27" ht="14" x14ac:dyDescent="0.2">
      <c r="B712" s="136"/>
      <c r="C712" s="160"/>
      <c r="D712" s="161"/>
      <c r="E712" s="161"/>
      <c r="F712" s="161"/>
      <c r="G712" s="161"/>
      <c r="H712" s="161"/>
      <c r="I712" s="161"/>
      <c r="J712" s="161"/>
      <c r="K712" s="161"/>
      <c r="L712" s="136"/>
      <c r="M712" s="136"/>
      <c r="N712" s="136"/>
      <c r="O712" s="136"/>
      <c r="P712" s="136"/>
      <c r="Q712" s="136"/>
      <c r="R712" s="136"/>
      <c r="S712" s="136"/>
      <c r="T712" s="136"/>
      <c r="U712" s="136"/>
      <c r="V712" s="136"/>
      <c r="W712" s="136"/>
      <c r="X712" s="136"/>
      <c r="Y712" s="136"/>
      <c r="Z712" s="136"/>
      <c r="AA712" s="136"/>
    </row>
    <row r="713" spans="2:27" ht="14" x14ac:dyDescent="0.2">
      <c r="B713" s="136"/>
      <c r="C713" s="160"/>
      <c r="D713" s="161"/>
      <c r="E713" s="161"/>
      <c r="F713" s="161"/>
      <c r="G713" s="161"/>
      <c r="H713" s="161"/>
      <c r="I713" s="161"/>
      <c r="J713" s="161"/>
      <c r="K713" s="161"/>
      <c r="L713" s="136"/>
      <c r="M713" s="136"/>
      <c r="N713" s="136"/>
      <c r="O713" s="136"/>
      <c r="P713" s="136"/>
      <c r="Q713" s="136"/>
      <c r="R713" s="136"/>
      <c r="S713" s="136"/>
      <c r="T713" s="136"/>
      <c r="U713" s="136"/>
      <c r="V713" s="136"/>
      <c r="W713" s="136"/>
      <c r="X713" s="136"/>
      <c r="Y713" s="136"/>
      <c r="Z713" s="136"/>
      <c r="AA713" s="136"/>
    </row>
    <row r="714" spans="2:27" ht="14" x14ac:dyDescent="0.2">
      <c r="B714" s="136"/>
      <c r="C714" s="160"/>
      <c r="D714" s="161"/>
      <c r="E714" s="161"/>
      <c r="F714" s="161"/>
      <c r="G714" s="161"/>
      <c r="H714" s="161"/>
      <c r="I714" s="161"/>
      <c r="J714" s="161"/>
      <c r="K714" s="161"/>
      <c r="L714" s="136"/>
      <c r="M714" s="136"/>
      <c r="N714" s="136"/>
      <c r="O714" s="136"/>
      <c r="P714" s="136"/>
      <c r="Q714" s="136"/>
      <c r="R714" s="136"/>
      <c r="S714" s="136"/>
      <c r="T714" s="136"/>
      <c r="U714" s="136"/>
      <c r="V714" s="136"/>
      <c r="W714" s="136"/>
      <c r="X714" s="136"/>
      <c r="Y714" s="136"/>
      <c r="Z714" s="136"/>
      <c r="AA714" s="136"/>
    </row>
    <row r="715" spans="2:27" ht="14" x14ac:dyDescent="0.2">
      <c r="B715" s="136"/>
      <c r="C715" s="160"/>
      <c r="D715" s="161"/>
      <c r="E715" s="161"/>
      <c r="F715" s="161"/>
      <c r="G715" s="161"/>
      <c r="H715" s="161"/>
      <c r="I715" s="161"/>
      <c r="J715" s="161"/>
      <c r="K715" s="161"/>
      <c r="L715" s="136"/>
      <c r="M715" s="136"/>
      <c r="N715" s="136"/>
      <c r="O715" s="136"/>
      <c r="P715" s="136"/>
      <c r="Q715" s="136"/>
      <c r="R715" s="136"/>
      <c r="S715" s="136"/>
      <c r="T715" s="136"/>
      <c r="U715" s="136"/>
      <c r="V715" s="136"/>
      <c r="W715" s="136"/>
      <c r="X715" s="136"/>
      <c r="Y715" s="136"/>
      <c r="Z715" s="136"/>
      <c r="AA715" s="136"/>
    </row>
    <row r="716" spans="2:27" ht="14" x14ac:dyDescent="0.2">
      <c r="B716" s="136"/>
      <c r="C716" s="160"/>
      <c r="D716" s="161"/>
      <c r="E716" s="161"/>
      <c r="F716" s="161"/>
      <c r="G716" s="161"/>
      <c r="H716" s="161"/>
      <c r="I716" s="161"/>
      <c r="J716" s="161"/>
      <c r="K716" s="161"/>
      <c r="L716" s="136"/>
      <c r="M716" s="136"/>
      <c r="N716" s="136"/>
      <c r="O716" s="136"/>
      <c r="P716" s="136"/>
      <c r="Q716" s="136"/>
      <c r="R716" s="136"/>
      <c r="S716" s="136"/>
      <c r="T716" s="136"/>
      <c r="U716" s="136"/>
      <c r="V716" s="136"/>
      <c r="W716" s="136"/>
      <c r="X716" s="136"/>
      <c r="Y716" s="136"/>
      <c r="Z716" s="136"/>
      <c r="AA716" s="136"/>
    </row>
    <row r="717" spans="2:27" ht="14" x14ac:dyDescent="0.2">
      <c r="B717" s="136"/>
      <c r="C717" s="160"/>
      <c r="D717" s="161"/>
      <c r="E717" s="161"/>
      <c r="F717" s="161"/>
      <c r="G717" s="161"/>
      <c r="H717" s="161"/>
      <c r="I717" s="161"/>
      <c r="J717" s="161"/>
      <c r="K717" s="161"/>
      <c r="L717" s="136"/>
      <c r="M717" s="136"/>
      <c r="N717" s="136"/>
      <c r="O717" s="136"/>
      <c r="P717" s="136"/>
      <c r="Q717" s="136"/>
      <c r="R717" s="136"/>
      <c r="S717" s="136"/>
      <c r="T717" s="136"/>
      <c r="U717" s="136"/>
      <c r="V717" s="136"/>
      <c r="W717" s="136"/>
      <c r="X717" s="136"/>
      <c r="Y717" s="136"/>
      <c r="Z717" s="136"/>
      <c r="AA717" s="136"/>
    </row>
    <row r="718" spans="2:27" ht="14" x14ac:dyDescent="0.2">
      <c r="B718" s="136"/>
      <c r="C718" s="160"/>
      <c r="D718" s="161"/>
      <c r="E718" s="161"/>
      <c r="F718" s="161"/>
      <c r="G718" s="161"/>
      <c r="H718" s="161"/>
      <c r="I718" s="161"/>
      <c r="J718" s="161"/>
      <c r="K718" s="161"/>
      <c r="L718" s="136"/>
      <c r="M718" s="136"/>
      <c r="N718" s="136"/>
      <c r="O718" s="136"/>
      <c r="P718" s="136"/>
      <c r="Q718" s="136"/>
      <c r="R718" s="136"/>
      <c r="S718" s="136"/>
      <c r="T718" s="136"/>
      <c r="U718" s="136"/>
      <c r="V718" s="136"/>
      <c r="W718" s="136"/>
      <c r="X718" s="136"/>
      <c r="Y718" s="136"/>
      <c r="Z718" s="136"/>
      <c r="AA718" s="136"/>
    </row>
    <row r="719" spans="2:27" ht="14" x14ac:dyDescent="0.2">
      <c r="B719" s="136"/>
      <c r="C719" s="160"/>
      <c r="D719" s="161"/>
      <c r="E719" s="161"/>
      <c r="F719" s="161"/>
      <c r="G719" s="161"/>
      <c r="H719" s="161"/>
      <c r="I719" s="161"/>
      <c r="J719" s="161"/>
      <c r="K719" s="161"/>
      <c r="L719" s="136"/>
      <c r="M719" s="136"/>
      <c r="N719" s="136"/>
      <c r="O719" s="136"/>
      <c r="P719" s="136"/>
      <c r="Q719" s="136"/>
      <c r="R719" s="136"/>
      <c r="S719" s="136"/>
      <c r="T719" s="136"/>
      <c r="U719" s="136"/>
      <c r="V719" s="136"/>
      <c r="W719" s="136"/>
      <c r="X719" s="136"/>
      <c r="Y719" s="136"/>
      <c r="Z719" s="136"/>
      <c r="AA719" s="136"/>
    </row>
    <row r="720" spans="2:27" ht="14" x14ac:dyDescent="0.2">
      <c r="B720" s="136"/>
      <c r="C720" s="160"/>
      <c r="D720" s="161"/>
      <c r="E720" s="161"/>
      <c r="F720" s="161"/>
      <c r="G720" s="161"/>
      <c r="H720" s="161"/>
      <c r="I720" s="161"/>
      <c r="J720" s="161"/>
      <c r="K720" s="161"/>
      <c r="L720" s="136"/>
      <c r="M720" s="136"/>
      <c r="N720" s="136"/>
      <c r="O720" s="136"/>
      <c r="P720" s="136"/>
      <c r="Q720" s="136"/>
      <c r="R720" s="136"/>
      <c r="S720" s="136"/>
      <c r="T720" s="136"/>
      <c r="U720" s="136"/>
      <c r="V720" s="136"/>
      <c r="W720" s="136"/>
      <c r="X720" s="136"/>
      <c r="Y720" s="136"/>
      <c r="Z720" s="136"/>
      <c r="AA720" s="136"/>
    </row>
    <row r="721" spans="2:27" ht="14" x14ac:dyDescent="0.2">
      <c r="B721" s="136"/>
      <c r="C721" s="160"/>
      <c r="D721" s="161"/>
      <c r="E721" s="161"/>
      <c r="F721" s="161"/>
      <c r="G721" s="161"/>
      <c r="H721" s="161"/>
      <c r="I721" s="161"/>
      <c r="J721" s="161"/>
      <c r="K721" s="161"/>
      <c r="L721" s="136"/>
      <c r="M721" s="136"/>
      <c r="N721" s="136"/>
      <c r="O721" s="136"/>
      <c r="P721" s="136"/>
      <c r="Q721" s="136"/>
      <c r="R721" s="136"/>
      <c r="S721" s="136"/>
      <c r="T721" s="136"/>
      <c r="U721" s="136"/>
      <c r="V721" s="136"/>
      <c r="W721" s="136"/>
      <c r="X721" s="136"/>
      <c r="Y721" s="136"/>
      <c r="Z721" s="136"/>
      <c r="AA721" s="136"/>
    </row>
    <row r="722" spans="2:27" ht="14" x14ac:dyDescent="0.2">
      <c r="B722" s="136"/>
      <c r="C722" s="160"/>
      <c r="D722" s="161"/>
      <c r="E722" s="161"/>
      <c r="F722" s="161"/>
      <c r="G722" s="161"/>
      <c r="H722" s="161"/>
      <c r="I722" s="161"/>
      <c r="J722" s="161"/>
      <c r="K722" s="161"/>
      <c r="L722" s="136"/>
      <c r="M722" s="136"/>
      <c r="N722" s="136"/>
      <c r="O722" s="136"/>
      <c r="P722" s="136"/>
      <c r="Q722" s="136"/>
      <c r="R722" s="136"/>
      <c r="S722" s="136"/>
      <c r="T722" s="136"/>
      <c r="U722" s="136"/>
      <c r="V722" s="136"/>
      <c r="W722" s="136"/>
      <c r="X722" s="136"/>
      <c r="Y722" s="136"/>
      <c r="Z722" s="136"/>
      <c r="AA722" s="136"/>
    </row>
    <row r="723" spans="2:27" ht="14" x14ac:dyDescent="0.2">
      <c r="B723" s="136"/>
      <c r="C723" s="160"/>
      <c r="D723" s="161"/>
      <c r="E723" s="161"/>
      <c r="F723" s="161"/>
      <c r="G723" s="161"/>
      <c r="H723" s="161"/>
      <c r="I723" s="161"/>
      <c r="J723" s="161"/>
      <c r="K723" s="161"/>
      <c r="L723" s="136"/>
      <c r="M723" s="136"/>
      <c r="N723" s="136"/>
      <c r="O723" s="136"/>
      <c r="P723" s="136"/>
      <c r="Q723" s="136"/>
      <c r="R723" s="136"/>
      <c r="S723" s="136"/>
      <c r="T723" s="136"/>
      <c r="U723" s="136"/>
      <c r="V723" s="136"/>
      <c r="W723" s="136"/>
      <c r="X723" s="136"/>
      <c r="Y723" s="136"/>
      <c r="Z723" s="136"/>
      <c r="AA723" s="136"/>
    </row>
    <row r="724" spans="2:27" ht="14" x14ac:dyDescent="0.2">
      <c r="B724" s="136"/>
      <c r="C724" s="160"/>
      <c r="D724" s="161"/>
      <c r="E724" s="161"/>
      <c r="F724" s="161"/>
      <c r="G724" s="161"/>
      <c r="H724" s="161"/>
      <c r="I724" s="161"/>
      <c r="J724" s="161"/>
      <c r="K724" s="161"/>
      <c r="L724" s="136"/>
      <c r="M724" s="136"/>
      <c r="N724" s="136"/>
      <c r="O724" s="136"/>
      <c r="P724" s="136"/>
      <c r="Q724" s="136"/>
      <c r="R724" s="136"/>
      <c r="S724" s="136"/>
      <c r="T724" s="136"/>
      <c r="U724" s="136"/>
      <c r="V724" s="136"/>
      <c r="W724" s="136"/>
      <c r="X724" s="136"/>
      <c r="Y724" s="136"/>
      <c r="Z724" s="136"/>
      <c r="AA724" s="136"/>
    </row>
    <row r="725" spans="2:27" ht="14" x14ac:dyDescent="0.2">
      <c r="B725" s="136"/>
      <c r="C725" s="160"/>
      <c r="D725" s="161"/>
      <c r="E725" s="161"/>
      <c r="F725" s="161"/>
      <c r="G725" s="161"/>
      <c r="H725" s="161"/>
      <c r="I725" s="161"/>
      <c r="J725" s="161"/>
      <c r="K725" s="161"/>
      <c r="L725" s="136"/>
      <c r="M725" s="136"/>
      <c r="N725" s="136"/>
      <c r="O725" s="136"/>
      <c r="P725" s="136"/>
      <c r="Q725" s="136"/>
      <c r="R725" s="136"/>
      <c r="S725" s="136"/>
      <c r="T725" s="136"/>
      <c r="U725" s="136"/>
      <c r="V725" s="136"/>
      <c r="W725" s="136"/>
      <c r="X725" s="136"/>
      <c r="Y725" s="136"/>
      <c r="Z725" s="136"/>
      <c r="AA725" s="136"/>
    </row>
    <row r="726" spans="2:27" ht="14" x14ac:dyDescent="0.2">
      <c r="B726" s="136"/>
      <c r="C726" s="160"/>
      <c r="D726" s="161"/>
      <c r="E726" s="161"/>
      <c r="F726" s="161"/>
      <c r="G726" s="161"/>
      <c r="H726" s="161"/>
      <c r="I726" s="161"/>
      <c r="J726" s="161"/>
      <c r="K726" s="161"/>
      <c r="L726" s="136"/>
      <c r="M726" s="136"/>
      <c r="N726" s="136"/>
      <c r="O726" s="136"/>
      <c r="P726" s="136"/>
      <c r="Q726" s="136"/>
      <c r="R726" s="136"/>
      <c r="S726" s="136"/>
      <c r="T726" s="136"/>
      <c r="U726" s="136"/>
      <c r="V726" s="136"/>
      <c r="W726" s="136"/>
      <c r="X726" s="136"/>
      <c r="Y726" s="136"/>
      <c r="Z726" s="136"/>
      <c r="AA726" s="136"/>
    </row>
    <row r="727" spans="2:27" ht="14" x14ac:dyDescent="0.2">
      <c r="B727" s="136"/>
      <c r="C727" s="160"/>
      <c r="D727" s="161"/>
      <c r="E727" s="161"/>
      <c r="F727" s="161"/>
      <c r="G727" s="161"/>
      <c r="H727" s="161"/>
      <c r="I727" s="161"/>
      <c r="J727" s="161"/>
      <c r="K727" s="161"/>
      <c r="L727" s="136"/>
      <c r="M727" s="136"/>
      <c r="N727" s="136"/>
      <c r="O727" s="136"/>
      <c r="P727" s="136"/>
      <c r="Q727" s="136"/>
      <c r="R727" s="136"/>
      <c r="S727" s="136"/>
      <c r="T727" s="136"/>
      <c r="U727" s="136"/>
      <c r="V727" s="136"/>
      <c r="W727" s="136"/>
      <c r="X727" s="136"/>
      <c r="Y727" s="136"/>
      <c r="Z727" s="136"/>
      <c r="AA727" s="136"/>
    </row>
    <row r="728" spans="2:27" ht="14" x14ac:dyDescent="0.2">
      <c r="B728" s="136"/>
      <c r="C728" s="160"/>
      <c r="D728" s="161"/>
      <c r="E728" s="161"/>
      <c r="F728" s="161"/>
      <c r="G728" s="161"/>
      <c r="H728" s="161"/>
      <c r="I728" s="161"/>
      <c r="J728" s="161"/>
      <c r="K728" s="161"/>
      <c r="L728" s="136"/>
      <c r="M728" s="136"/>
      <c r="N728" s="136"/>
      <c r="O728" s="136"/>
      <c r="P728" s="136"/>
      <c r="Q728" s="136"/>
      <c r="R728" s="136"/>
      <c r="S728" s="136"/>
      <c r="T728" s="136"/>
      <c r="U728" s="136"/>
      <c r="V728" s="136"/>
      <c r="W728" s="136"/>
      <c r="X728" s="136"/>
      <c r="Y728" s="136"/>
      <c r="Z728" s="136"/>
      <c r="AA728" s="136"/>
    </row>
    <row r="729" spans="2:27" ht="14" x14ac:dyDescent="0.2">
      <c r="B729" s="136"/>
      <c r="C729" s="160"/>
      <c r="D729" s="161"/>
      <c r="E729" s="161"/>
      <c r="F729" s="161"/>
      <c r="G729" s="161"/>
      <c r="H729" s="161"/>
      <c r="I729" s="161"/>
      <c r="J729" s="161"/>
      <c r="K729" s="161"/>
      <c r="L729" s="136"/>
      <c r="M729" s="136"/>
      <c r="N729" s="136"/>
      <c r="O729" s="136"/>
      <c r="P729" s="136"/>
      <c r="Q729" s="136"/>
      <c r="R729" s="136"/>
      <c r="S729" s="136"/>
      <c r="T729" s="136"/>
      <c r="U729" s="136"/>
      <c r="V729" s="136"/>
      <c r="W729" s="136"/>
      <c r="X729" s="136"/>
      <c r="Y729" s="136"/>
      <c r="Z729" s="136"/>
      <c r="AA729" s="136"/>
    </row>
    <row r="730" spans="2:27" ht="14" x14ac:dyDescent="0.2">
      <c r="B730" s="136"/>
      <c r="C730" s="160"/>
      <c r="D730" s="161"/>
      <c r="E730" s="161"/>
      <c r="F730" s="161"/>
      <c r="G730" s="161"/>
      <c r="H730" s="161"/>
      <c r="I730" s="161"/>
      <c r="J730" s="161"/>
      <c r="K730" s="161"/>
      <c r="L730" s="136"/>
      <c r="M730" s="136"/>
      <c r="N730" s="136"/>
      <c r="O730" s="136"/>
      <c r="P730" s="136"/>
      <c r="Q730" s="136"/>
      <c r="R730" s="136"/>
      <c r="S730" s="136"/>
      <c r="T730" s="136"/>
      <c r="U730" s="136"/>
      <c r="V730" s="136"/>
      <c r="W730" s="136"/>
      <c r="X730" s="136"/>
      <c r="Y730" s="136"/>
      <c r="Z730" s="136"/>
      <c r="AA730" s="136"/>
    </row>
    <row r="731" spans="2:27" ht="14" x14ac:dyDescent="0.2">
      <c r="B731" s="136"/>
      <c r="C731" s="160"/>
      <c r="D731" s="161"/>
      <c r="E731" s="161"/>
      <c r="F731" s="161"/>
      <c r="G731" s="161"/>
      <c r="H731" s="161"/>
      <c r="I731" s="161"/>
      <c r="J731" s="161"/>
      <c r="K731" s="161"/>
      <c r="L731" s="136"/>
      <c r="M731" s="136"/>
      <c r="N731" s="136"/>
      <c r="O731" s="136"/>
      <c r="P731" s="136"/>
      <c r="Q731" s="136"/>
      <c r="R731" s="136"/>
      <c r="S731" s="136"/>
      <c r="T731" s="136"/>
      <c r="U731" s="136"/>
      <c r="V731" s="136"/>
      <c r="W731" s="136"/>
      <c r="X731" s="136"/>
      <c r="Y731" s="136"/>
      <c r="Z731" s="136"/>
      <c r="AA731" s="136"/>
    </row>
    <row r="732" spans="2:27" ht="14" x14ac:dyDescent="0.2">
      <c r="B732" s="136"/>
      <c r="C732" s="160"/>
      <c r="D732" s="161"/>
      <c r="E732" s="161"/>
      <c r="F732" s="161"/>
      <c r="G732" s="161"/>
      <c r="H732" s="161"/>
      <c r="I732" s="161"/>
      <c r="J732" s="161"/>
      <c r="K732" s="161"/>
      <c r="L732" s="136"/>
      <c r="M732" s="136"/>
      <c r="N732" s="136"/>
      <c r="O732" s="136"/>
      <c r="P732" s="136"/>
      <c r="Q732" s="136"/>
      <c r="R732" s="136"/>
      <c r="S732" s="136"/>
      <c r="T732" s="136"/>
      <c r="U732" s="136"/>
      <c r="V732" s="136"/>
      <c r="W732" s="136"/>
      <c r="X732" s="136"/>
      <c r="Y732" s="136"/>
      <c r="Z732" s="136"/>
      <c r="AA732" s="136"/>
    </row>
    <row r="733" spans="2:27" ht="14" x14ac:dyDescent="0.2">
      <c r="B733" s="136"/>
      <c r="C733" s="160"/>
      <c r="D733" s="161"/>
      <c r="E733" s="161"/>
      <c r="F733" s="161"/>
      <c r="G733" s="161"/>
      <c r="H733" s="161"/>
      <c r="I733" s="161"/>
      <c r="J733" s="161"/>
      <c r="K733" s="161"/>
      <c r="L733" s="136"/>
      <c r="M733" s="136"/>
      <c r="N733" s="136"/>
      <c r="O733" s="136"/>
      <c r="P733" s="136"/>
      <c r="Q733" s="136"/>
      <c r="R733" s="136"/>
      <c r="S733" s="136"/>
      <c r="T733" s="136"/>
      <c r="U733" s="136"/>
      <c r="V733" s="136"/>
      <c r="W733" s="136"/>
      <c r="X733" s="136"/>
      <c r="Y733" s="136"/>
      <c r="Z733" s="136"/>
      <c r="AA733" s="136"/>
    </row>
    <row r="734" spans="2:27" ht="14" x14ac:dyDescent="0.2">
      <c r="B734" s="136"/>
      <c r="C734" s="160"/>
      <c r="D734" s="161"/>
      <c r="E734" s="161"/>
      <c r="F734" s="161"/>
      <c r="G734" s="161"/>
      <c r="H734" s="161"/>
      <c r="I734" s="161"/>
      <c r="J734" s="161"/>
      <c r="K734" s="161"/>
      <c r="L734" s="136"/>
      <c r="M734" s="136"/>
      <c r="N734" s="136"/>
      <c r="O734" s="136"/>
      <c r="P734" s="136"/>
      <c r="Q734" s="136"/>
      <c r="R734" s="136"/>
      <c r="S734" s="136"/>
      <c r="T734" s="136"/>
      <c r="U734" s="136"/>
      <c r="V734" s="136"/>
      <c r="W734" s="136"/>
      <c r="X734" s="136"/>
      <c r="Y734" s="136"/>
      <c r="Z734" s="136"/>
      <c r="AA734" s="136"/>
    </row>
    <row r="735" spans="2:27" ht="14" x14ac:dyDescent="0.2">
      <c r="B735" s="136"/>
      <c r="C735" s="160"/>
      <c r="D735" s="161"/>
      <c r="E735" s="161"/>
      <c r="F735" s="161"/>
      <c r="G735" s="161"/>
      <c r="H735" s="161"/>
      <c r="I735" s="161"/>
      <c r="J735" s="161"/>
      <c r="K735" s="161"/>
      <c r="L735" s="136"/>
      <c r="M735" s="136"/>
      <c r="N735" s="136"/>
      <c r="O735" s="136"/>
      <c r="P735" s="136"/>
      <c r="Q735" s="136"/>
      <c r="R735" s="136"/>
      <c r="S735" s="136"/>
      <c r="T735" s="136"/>
      <c r="U735" s="136"/>
      <c r="V735" s="136"/>
      <c r="W735" s="136"/>
      <c r="X735" s="136"/>
      <c r="Y735" s="136"/>
      <c r="Z735" s="136"/>
      <c r="AA735" s="136"/>
    </row>
    <row r="736" spans="2:27" ht="14" x14ac:dyDescent="0.2">
      <c r="B736" s="136"/>
      <c r="C736" s="160"/>
      <c r="D736" s="161"/>
      <c r="E736" s="161"/>
      <c r="F736" s="161"/>
      <c r="G736" s="161"/>
      <c r="H736" s="161"/>
      <c r="I736" s="161"/>
      <c r="J736" s="161"/>
      <c r="K736" s="161"/>
      <c r="L736" s="136"/>
      <c r="M736" s="136"/>
      <c r="N736" s="136"/>
      <c r="O736" s="136"/>
      <c r="P736" s="136"/>
      <c r="Q736" s="136"/>
      <c r="R736" s="136"/>
      <c r="S736" s="136"/>
      <c r="T736" s="136"/>
      <c r="U736" s="136"/>
      <c r="V736" s="136"/>
      <c r="W736" s="136"/>
      <c r="X736" s="136"/>
      <c r="Y736" s="136"/>
      <c r="Z736" s="136"/>
      <c r="AA736" s="136"/>
    </row>
    <row r="737" spans="2:27" ht="14" x14ac:dyDescent="0.2">
      <c r="B737" s="136"/>
      <c r="C737" s="160"/>
      <c r="D737" s="161"/>
      <c r="E737" s="161"/>
      <c r="F737" s="161"/>
      <c r="G737" s="161"/>
      <c r="H737" s="161"/>
      <c r="I737" s="161"/>
      <c r="J737" s="161"/>
      <c r="K737" s="161"/>
      <c r="L737" s="136"/>
      <c r="M737" s="136"/>
      <c r="N737" s="136"/>
      <c r="O737" s="136"/>
      <c r="P737" s="136"/>
      <c r="Q737" s="136"/>
      <c r="R737" s="136"/>
      <c r="S737" s="136"/>
      <c r="T737" s="136"/>
      <c r="U737" s="136"/>
      <c r="V737" s="136"/>
      <c r="W737" s="136"/>
      <c r="X737" s="136"/>
      <c r="Y737" s="136"/>
      <c r="Z737" s="136"/>
      <c r="AA737" s="136"/>
    </row>
    <row r="738" spans="2:27" ht="14" x14ac:dyDescent="0.2">
      <c r="B738" s="136"/>
      <c r="C738" s="160"/>
      <c r="D738" s="161"/>
      <c r="E738" s="161"/>
      <c r="F738" s="161"/>
      <c r="G738" s="161"/>
      <c r="H738" s="161"/>
      <c r="I738" s="161"/>
      <c r="J738" s="161"/>
      <c r="K738" s="161"/>
      <c r="L738" s="136"/>
      <c r="M738" s="136"/>
      <c r="N738" s="136"/>
      <c r="O738" s="136"/>
      <c r="P738" s="136"/>
      <c r="Q738" s="136"/>
      <c r="R738" s="136"/>
      <c r="S738" s="136"/>
      <c r="T738" s="136"/>
      <c r="U738" s="136"/>
      <c r="V738" s="136"/>
      <c r="W738" s="136"/>
      <c r="X738" s="136"/>
      <c r="Y738" s="136"/>
      <c r="Z738" s="136"/>
      <c r="AA738" s="136"/>
    </row>
    <row r="739" spans="2:27" ht="14" x14ac:dyDescent="0.2">
      <c r="B739" s="136"/>
      <c r="C739" s="160"/>
      <c r="D739" s="161"/>
      <c r="E739" s="161"/>
      <c r="F739" s="161"/>
      <c r="G739" s="161"/>
      <c r="H739" s="161"/>
      <c r="I739" s="161"/>
      <c r="J739" s="161"/>
      <c r="K739" s="161"/>
      <c r="L739" s="136"/>
      <c r="M739" s="136"/>
      <c r="N739" s="136"/>
      <c r="O739" s="136"/>
      <c r="P739" s="136"/>
      <c r="Q739" s="136"/>
      <c r="R739" s="136"/>
      <c r="S739" s="136"/>
      <c r="T739" s="136"/>
      <c r="U739" s="136"/>
      <c r="V739" s="136"/>
      <c r="W739" s="136"/>
      <c r="X739" s="136"/>
      <c r="Y739" s="136"/>
      <c r="Z739" s="136"/>
      <c r="AA739" s="136"/>
    </row>
    <row r="740" spans="2:27" ht="14" x14ac:dyDescent="0.2">
      <c r="B740" s="136"/>
      <c r="C740" s="160"/>
      <c r="D740" s="161"/>
      <c r="E740" s="161"/>
      <c r="F740" s="161"/>
      <c r="G740" s="161"/>
      <c r="H740" s="161"/>
      <c r="I740" s="161"/>
      <c r="J740" s="161"/>
      <c r="K740" s="161"/>
      <c r="L740" s="136"/>
      <c r="M740" s="136"/>
      <c r="N740" s="136"/>
      <c r="O740" s="136"/>
      <c r="P740" s="136"/>
      <c r="Q740" s="136"/>
      <c r="R740" s="136"/>
      <c r="S740" s="136"/>
      <c r="T740" s="136"/>
      <c r="U740" s="136"/>
      <c r="V740" s="136"/>
      <c r="W740" s="136"/>
      <c r="X740" s="136"/>
      <c r="Y740" s="136"/>
      <c r="Z740" s="136"/>
      <c r="AA740" s="136"/>
    </row>
    <row r="741" spans="2:27" ht="14" x14ac:dyDescent="0.2">
      <c r="B741" s="136"/>
      <c r="C741" s="160"/>
      <c r="D741" s="161"/>
      <c r="E741" s="161"/>
      <c r="F741" s="161"/>
      <c r="G741" s="161"/>
      <c r="H741" s="161"/>
      <c r="I741" s="161"/>
      <c r="J741" s="161"/>
      <c r="K741" s="161"/>
      <c r="L741" s="136"/>
      <c r="M741" s="136"/>
      <c r="N741" s="136"/>
      <c r="O741" s="136"/>
      <c r="P741" s="136"/>
      <c r="Q741" s="136"/>
      <c r="R741" s="136"/>
      <c r="S741" s="136"/>
      <c r="T741" s="136"/>
      <c r="U741" s="136"/>
      <c r="V741" s="136"/>
      <c r="W741" s="136"/>
      <c r="X741" s="136"/>
      <c r="Y741" s="136"/>
      <c r="Z741" s="136"/>
      <c r="AA741" s="136"/>
    </row>
    <row r="742" spans="2:27" ht="14" x14ac:dyDescent="0.2">
      <c r="B742" s="136"/>
      <c r="C742" s="160"/>
      <c r="D742" s="161"/>
      <c r="E742" s="161"/>
      <c r="F742" s="161"/>
      <c r="G742" s="161"/>
      <c r="H742" s="161"/>
      <c r="I742" s="161"/>
      <c r="J742" s="161"/>
      <c r="K742" s="161"/>
      <c r="L742" s="136"/>
      <c r="M742" s="136"/>
      <c r="N742" s="136"/>
      <c r="O742" s="136"/>
      <c r="P742" s="136"/>
      <c r="Q742" s="136"/>
      <c r="R742" s="136"/>
      <c r="S742" s="136"/>
      <c r="T742" s="136"/>
      <c r="U742" s="136"/>
      <c r="V742" s="136"/>
      <c r="W742" s="136"/>
      <c r="X742" s="136"/>
      <c r="Y742" s="136"/>
      <c r="Z742" s="136"/>
      <c r="AA742" s="136"/>
    </row>
    <row r="743" spans="2:27" ht="14" x14ac:dyDescent="0.2">
      <c r="B743" s="136"/>
      <c r="C743" s="160"/>
      <c r="D743" s="161"/>
      <c r="E743" s="161"/>
      <c r="F743" s="161"/>
      <c r="G743" s="161"/>
      <c r="H743" s="161"/>
      <c r="I743" s="161"/>
      <c r="J743" s="161"/>
      <c r="K743" s="161"/>
      <c r="L743" s="136"/>
      <c r="M743" s="136"/>
      <c r="N743" s="136"/>
      <c r="O743" s="136"/>
      <c r="P743" s="136"/>
      <c r="Q743" s="136"/>
      <c r="R743" s="136"/>
      <c r="S743" s="136"/>
      <c r="T743" s="136"/>
      <c r="U743" s="136"/>
      <c r="V743" s="136"/>
      <c r="W743" s="136"/>
      <c r="X743" s="136"/>
      <c r="Y743" s="136"/>
      <c r="Z743" s="136"/>
      <c r="AA743" s="136"/>
    </row>
    <row r="744" spans="2:27" ht="14" x14ac:dyDescent="0.2">
      <c r="B744" s="136"/>
      <c r="C744" s="160"/>
      <c r="D744" s="161"/>
      <c r="E744" s="161"/>
      <c r="F744" s="161"/>
      <c r="G744" s="161"/>
      <c r="H744" s="161"/>
      <c r="I744" s="161"/>
      <c r="J744" s="161"/>
      <c r="K744" s="161"/>
      <c r="L744" s="136"/>
      <c r="M744" s="136"/>
      <c r="N744" s="136"/>
      <c r="O744" s="136"/>
      <c r="P744" s="136"/>
      <c r="Q744" s="136"/>
      <c r="R744" s="136"/>
      <c r="S744" s="136"/>
      <c r="T744" s="136"/>
      <c r="U744" s="136"/>
      <c r="V744" s="136"/>
      <c r="W744" s="136"/>
      <c r="X744" s="136"/>
      <c r="Y744" s="136"/>
      <c r="Z744" s="136"/>
      <c r="AA744" s="136"/>
    </row>
    <row r="745" spans="2:27" ht="14" x14ac:dyDescent="0.2">
      <c r="B745" s="136"/>
      <c r="C745" s="160"/>
      <c r="D745" s="161"/>
      <c r="E745" s="161"/>
      <c r="F745" s="161"/>
      <c r="G745" s="161"/>
      <c r="H745" s="161"/>
      <c r="I745" s="161"/>
      <c r="J745" s="161"/>
      <c r="K745" s="161"/>
      <c r="L745" s="136"/>
      <c r="M745" s="136"/>
      <c r="N745" s="136"/>
      <c r="O745" s="136"/>
      <c r="P745" s="136"/>
      <c r="Q745" s="136"/>
      <c r="R745" s="136"/>
      <c r="S745" s="136"/>
      <c r="T745" s="136"/>
      <c r="U745" s="136"/>
      <c r="V745" s="136"/>
      <c r="W745" s="136"/>
      <c r="X745" s="136"/>
      <c r="Y745" s="136"/>
      <c r="Z745" s="136"/>
      <c r="AA745" s="136"/>
    </row>
    <row r="746" spans="2:27" ht="14" x14ac:dyDescent="0.2">
      <c r="B746" s="136"/>
      <c r="C746" s="160"/>
      <c r="D746" s="161"/>
      <c r="E746" s="161"/>
      <c r="F746" s="161"/>
      <c r="G746" s="161"/>
      <c r="H746" s="161"/>
      <c r="I746" s="161"/>
      <c r="J746" s="161"/>
      <c r="K746" s="161"/>
      <c r="L746" s="136"/>
      <c r="M746" s="136"/>
      <c r="N746" s="136"/>
      <c r="O746" s="136"/>
      <c r="P746" s="136"/>
      <c r="Q746" s="136"/>
      <c r="R746" s="136"/>
      <c r="S746" s="136"/>
      <c r="T746" s="136"/>
      <c r="U746" s="136"/>
      <c r="V746" s="136"/>
      <c r="W746" s="136"/>
      <c r="X746" s="136"/>
      <c r="Y746" s="136"/>
      <c r="Z746" s="136"/>
      <c r="AA746" s="136"/>
    </row>
    <row r="747" spans="2:27" ht="14" x14ac:dyDescent="0.2">
      <c r="B747" s="136"/>
      <c r="C747" s="160"/>
      <c r="D747" s="161"/>
      <c r="E747" s="161"/>
      <c r="F747" s="161"/>
      <c r="G747" s="161"/>
      <c r="H747" s="161"/>
      <c r="I747" s="161"/>
      <c r="J747" s="161"/>
      <c r="K747" s="161"/>
      <c r="L747" s="136"/>
      <c r="M747" s="136"/>
      <c r="N747" s="136"/>
      <c r="O747" s="136"/>
      <c r="P747" s="136"/>
      <c r="Q747" s="136"/>
      <c r="R747" s="136"/>
      <c r="S747" s="136"/>
      <c r="T747" s="136"/>
      <c r="U747" s="136"/>
      <c r="V747" s="136"/>
      <c r="W747" s="136"/>
      <c r="X747" s="136"/>
      <c r="Y747" s="136"/>
      <c r="Z747" s="136"/>
      <c r="AA747" s="136"/>
    </row>
    <row r="748" spans="2:27" ht="14" x14ac:dyDescent="0.2">
      <c r="B748" s="136"/>
      <c r="C748" s="160"/>
      <c r="D748" s="161"/>
      <c r="E748" s="161"/>
      <c r="F748" s="161"/>
      <c r="G748" s="161"/>
      <c r="H748" s="161"/>
      <c r="I748" s="161"/>
      <c r="J748" s="161"/>
      <c r="K748" s="161"/>
      <c r="L748" s="136"/>
      <c r="M748" s="136"/>
      <c r="N748" s="136"/>
      <c r="O748" s="136"/>
      <c r="P748" s="136"/>
      <c r="Q748" s="136"/>
      <c r="R748" s="136"/>
      <c r="S748" s="136"/>
      <c r="T748" s="136"/>
      <c r="U748" s="136"/>
      <c r="V748" s="136"/>
      <c r="W748" s="136"/>
      <c r="X748" s="136"/>
      <c r="Y748" s="136"/>
      <c r="Z748" s="136"/>
      <c r="AA748" s="136"/>
    </row>
    <row r="749" spans="2:27" ht="14" x14ac:dyDescent="0.2">
      <c r="B749" s="136"/>
      <c r="C749" s="160"/>
      <c r="D749" s="161"/>
      <c r="E749" s="161"/>
      <c r="F749" s="161"/>
      <c r="G749" s="161"/>
      <c r="H749" s="161"/>
      <c r="I749" s="161"/>
      <c r="J749" s="161"/>
      <c r="K749" s="161"/>
      <c r="L749" s="136"/>
      <c r="M749" s="136"/>
      <c r="N749" s="136"/>
      <c r="O749" s="136"/>
      <c r="P749" s="136"/>
      <c r="Q749" s="136"/>
      <c r="R749" s="136"/>
      <c r="S749" s="136"/>
      <c r="T749" s="136"/>
      <c r="U749" s="136"/>
      <c r="V749" s="136"/>
      <c r="W749" s="136"/>
      <c r="X749" s="136"/>
      <c r="Y749" s="136"/>
      <c r="Z749" s="136"/>
      <c r="AA749" s="136"/>
    </row>
    <row r="750" spans="2:27" ht="14" x14ac:dyDescent="0.2">
      <c r="B750" s="136"/>
      <c r="C750" s="160"/>
      <c r="D750" s="161"/>
      <c r="E750" s="161"/>
      <c r="F750" s="161"/>
      <c r="G750" s="161"/>
      <c r="H750" s="161"/>
      <c r="I750" s="161"/>
      <c r="J750" s="161"/>
      <c r="K750" s="161"/>
      <c r="L750" s="136"/>
      <c r="M750" s="136"/>
      <c r="N750" s="136"/>
      <c r="O750" s="136"/>
      <c r="P750" s="136"/>
      <c r="Q750" s="136"/>
      <c r="R750" s="136"/>
      <c r="S750" s="136"/>
      <c r="T750" s="136"/>
      <c r="U750" s="136"/>
      <c r="V750" s="136"/>
      <c r="W750" s="136"/>
      <c r="X750" s="136"/>
      <c r="Y750" s="136"/>
      <c r="Z750" s="136"/>
      <c r="AA750" s="136"/>
    </row>
    <row r="751" spans="2:27" ht="14" x14ac:dyDescent="0.2">
      <c r="B751" s="136"/>
      <c r="C751" s="160"/>
      <c r="D751" s="161"/>
      <c r="E751" s="161"/>
      <c r="F751" s="161"/>
      <c r="G751" s="161"/>
      <c r="H751" s="161"/>
      <c r="I751" s="161"/>
      <c r="J751" s="161"/>
      <c r="K751" s="161"/>
      <c r="L751" s="136"/>
      <c r="M751" s="136"/>
      <c r="N751" s="136"/>
      <c r="O751" s="136"/>
      <c r="P751" s="136"/>
      <c r="Q751" s="136"/>
      <c r="R751" s="136"/>
      <c r="S751" s="136"/>
      <c r="T751" s="136"/>
      <c r="U751" s="136"/>
      <c r="V751" s="136"/>
      <c r="W751" s="136"/>
      <c r="X751" s="136"/>
      <c r="Y751" s="136"/>
      <c r="Z751" s="136"/>
      <c r="AA751" s="136"/>
    </row>
    <row r="752" spans="2:27" ht="14" x14ac:dyDescent="0.2">
      <c r="B752" s="136"/>
      <c r="C752" s="160"/>
      <c r="D752" s="161"/>
      <c r="E752" s="161"/>
      <c r="F752" s="161"/>
      <c r="G752" s="161"/>
      <c r="H752" s="161"/>
      <c r="I752" s="161"/>
      <c r="J752" s="161"/>
      <c r="K752" s="161"/>
      <c r="L752" s="136"/>
      <c r="M752" s="136"/>
      <c r="N752" s="136"/>
      <c r="O752" s="136"/>
      <c r="P752" s="136"/>
      <c r="Q752" s="136"/>
      <c r="R752" s="136"/>
      <c r="S752" s="136"/>
      <c r="T752" s="136"/>
      <c r="U752" s="136"/>
      <c r="V752" s="136"/>
      <c r="W752" s="136"/>
      <c r="X752" s="136"/>
      <c r="Y752" s="136"/>
      <c r="Z752" s="136"/>
      <c r="AA752" s="136"/>
    </row>
    <row r="753" spans="2:27" ht="14" x14ac:dyDescent="0.2">
      <c r="B753" s="136"/>
      <c r="C753" s="160"/>
      <c r="D753" s="161"/>
      <c r="E753" s="161"/>
      <c r="F753" s="161"/>
      <c r="G753" s="161"/>
      <c r="H753" s="161"/>
      <c r="I753" s="161"/>
      <c r="J753" s="161"/>
      <c r="K753" s="161"/>
      <c r="L753" s="136"/>
      <c r="M753" s="136"/>
      <c r="N753" s="136"/>
      <c r="O753" s="136"/>
      <c r="P753" s="136"/>
      <c r="Q753" s="136"/>
      <c r="R753" s="136"/>
      <c r="S753" s="136"/>
      <c r="T753" s="136"/>
      <c r="U753" s="136"/>
      <c r="V753" s="136"/>
      <c r="W753" s="136"/>
      <c r="X753" s="136"/>
      <c r="Y753" s="136"/>
      <c r="Z753" s="136"/>
      <c r="AA753" s="136"/>
    </row>
    <row r="754" spans="2:27" ht="14" x14ac:dyDescent="0.2">
      <c r="B754" s="136"/>
      <c r="C754" s="160"/>
      <c r="D754" s="161"/>
      <c r="E754" s="161"/>
      <c r="F754" s="161"/>
      <c r="G754" s="161"/>
      <c r="H754" s="161"/>
      <c r="I754" s="161"/>
      <c r="J754" s="161"/>
      <c r="K754" s="161"/>
      <c r="L754" s="136"/>
      <c r="M754" s="136"/>
      <c r="N754" s="136"/>
      <c r="O754" s="136"/>
      <c r="P754" s="136"/>
      <c r="Q754" s="136"/>
      <c r="R754" s="136"/>
      <c r="S754" s="136"/>
      <c r="T754" s="136"/>
      <c r="U754" s="136"/>
      <c r="V754" s="136"/>
      <c r="W754" s="136"/>
      <c r="X754" s="136"/>
      <c r="Y754" s="136"/>
      <c r="Z754" s="136"/>
      <c r="AA754" s="136"/>
    </row>
    <row r="755" spans="2:27" ht="14" x14ac:dyDescent="0.2">
      <c r="B755" s="136"/>
      <c r="C755" s="160"/>
      <c r="D755" s="161"/>
      <c r="E755" s="161"/>
      <c r="F755" s="161"/>
      <c r="G755" s="161"/>
      <c r="H755" s="161"/>
      <c r="I755" s="161"/>
      <c r="J755" s="161"/>
      <c r="K755" s="161"/>
      <c r="L755" s="136"/>
      <c r="M755" s="136"/>
      <c r="N755" s="136"/>
      <c r="O755" s="136"/>
      <c r="P755" s="136"/>
      <c r="Q755" s="136"/>
      <c r="R755" s="136"/>
      <c r="S755" s="136"/>
      <c r="T755" s="136"/>
      <c r="U755" s="136"/>
      <c r="V755" s="136"/>
      <c r="W755" s="136"/>
      <c r="X755" s="136"/>
      <c r="Y755" s="136"/>
      <c r="Z755" s="136"/>
      <c r="AA755" s="136"/>
    </row>
    <row r="756" spans="2:27" ht="14" x14ac:dyDescent="0.2">
      <c r="B756" s="136"/>
      <c r="C756" s="160"/>
      <c r="D756" s="161"/>
      <c r="E756" s="161"/>
      <c r="F756" s="161"/>
      <c r="G756" s="161"/>
      <c r="H756" s="161"/>
      <c r="I756" s="161"/>
      <c r="J756" s="161"/>
      <c r="K756" s="161"/>
      <c r="L756" s="136"/>
      <c r="M756" s="136"/>
      <c r="N756" s="136"/>
      <c r="O756" s="136"/>
      <c r="P756" s="136"/>
      <c r="Q756" s="136"/>
      <c r="R756" s="136"/>
      <c r="S756" s="136"/>
      <c r="T756" s="136"/>
      <c r="U756" s="136"/>
      <c r="V756" s="136"/>
      <c r="W756" s="136"/>
      <c r="X756" s="136"/>
      <c r="Y756" s="136"/>
      <c r="Z756" s="136"/>
      <c r="AA756" s="136"/>
    </row>
    <row r="757" spans="2:27" ht="14" x14ac:dyDescent="0.2">
      <c r="B757" s="136"/>
      <c r="C757" s="160"/>
      <c r="D757" s="161"/>
      <c r="E757" s="161"/>
      <c r="F757" s="161"/>
      <c r="G757" s="161"/>
      <c r="H757" s="161"/>
      <c r="I757" s="161"/>
      <c r="J757" s="161"/>
      <c r="K757" s="161"/>
      <c r="L757" s="136"/>
      <c r="M757" s="136"/>
      <c r="N757" s="136"/>
      <c r="O757" s="136"/>
      <c r="P757" s="136"/>
      <c r="Q757" s="136"/>
      <c r="R757" s="136"/>
      <c r="S757" s="136"/>
      <c r="T757" s="136"/>
      <c r="U757" s="136"/>
      <c r="V757" s="136"/>
      <c r="W757" s="136"/>
      <c r="X757" s="136"/>
      <c r="Y757" s="136"/>
      <c r="Z757" s="136"/>
      <c r="AA757" s="136"/>
    </row>
    <row r="758" spans="2:27" ht="14" x14ac:dyDescent="0.2">
      <c r="B758" s="136"/>
      <c r="C758" s="160"/>
      <c r="D758" s="161"/>
      <c r="E758" s="161"/>
      <c r="F758" s="161"/>
      <c r="G758" s="161"/>
      <c r="H758" s="161"/>
      <c r="I758" s="161"/>
      <c r="J758" s="161"/>
      <c r="K758" s="161"/>
      <c r="L758" s="136"/>
      <c r="M758" s="136"/>
      <c r="N758" s="136"/>
      <c r="O758" s="136"/>
      <c r="P758" s="136"/>
      <c r="Q758" s="136"/>
      <c r="R758" s="136"/>
      <c r="S758" s="136"/>
      <c r="T758" s="136"/>
      <c r="U758" s="136"/>
      <c r="V758" s="136"/>
      <c r="W758" s="136"/>
      <c r="X758" s="136"/>
      <c r="Y758" s="136"/>
      <c r="Z758" s="136"/>
      <c r="AA758" s="136"/>
    </row>
    <row r="759" spans="2:27" ht="14" x14ac:dyDescent="0.2">
      <c r="B759" s="136"/>
      <c r="C759" s="160"/>
      <c r="D759" s="161"/>
      <c r="E759" s="161"/>
      <c r="F759" s="161"/>
      <c r="G759" s="161"/>
      <c r="H759" s="161"/>
      <c r="I759" s="161"/>
      <c r="J759" s="161"/>
      <c r="K759" s="161"/>
      <c r="L759" s="136"/>
      <c r="M759" s="136"/>
      <c r="N759" s="136"/>
      <c r="O759" s="136"/>
      <c r="P759" s="136"/>
      <c r="Q759" s="136"/>
      <c r="R759" s="136"/>
      <c r="S759" s="136"/>
      <c r="T759" s="136"/>
      <c r="U759" s="136"/>
      <c r="V759" s="136"/>
      <c r="W759" s="136"/>
      <c r="X759" s="136"/>
      <c r="Y759" s="136"/>
      <c r="Z759" s="136"/>
      <c r="AA759" s="136"/>
    </row>
    <row r="760" spans="2:27" ht="14" x14ac:dyDescent="0.2">
      <c r="B760" s="136"/>
      <c r="C760" s="160"/>
      <c r="D760" s="161"/>
      <c r="E760" s="161"/>
      <c r="F760" s="161"/>
      <c r="G760" s="161"/>
      <c r="H760" s="161"/>
      <c r="I760" s="161"/>
      <c r="J760" s="161"/>
      <c r="K760" s="161"/>
      <c r="L760" s="136"/>
      <c r="M760" s="136"/>
      <c r="N760" s="136"/>
      <c r="O760" s="136"/>
      <c r="P760" s="136"/>
      <c r="Q760" s="136"/>
      <c r="R760" s="136"/>
      <c r="S760" s="136"/>
      <c r="T760" s="136"/>
      <c r="U760" s="136"/>
      <c r="V760" s="136"/>
      <c r="W760" s="136"/>
      <c r="X760" s="136"/>
      <c r="Y760" s="136"/>
      <c r="Z760" s="136"/>
      <c r="AA760" s="136"/>
    </row>
    <row r="761" spans="2:27" ht="14" x14ac:dyDescent="0.2">
      <c r="B761" s="136"/>
      <c r="C761" s="160"/>
      <c r="D761" s="161"/>
      <c r="E761" s="161"/>
      <c r="F761" s="161"/>
      <c r="G761" s="161"/>
      <c r="H761" s="161"/>
      <c r="I761" s="161"/>
      <c r="J761" s="161"/>
      <c r="K761" s="161"/>
      <c r="L761" s="136"/>
      <c r="M761" s="136"/>
      <c r="N761" s="136"/>
      <c r="O761" s="136"/>
      <c r="P761" s="136"/>
      <c r="Q761" s="136"/>
      <c r="R761" s="136"/>
      <c r="S761" s="136"/>
      <c r="T761" s="136"/>
      <c r="U761" s="136"/>
      <c r="V761" s="136"/>
      <c r="W761" s="136"/>
      <c r="X761" s="136"/>
      <c r="Y761" s="136"/>
      <c r="Z761" s="136"/>
      <c r="AA761" s="136"/>
    </row>
    <row r="762" spans="2:27" ht="14" x14ac:dyDescent="0.2">
      <c r="B762" s="136"/>
      <c r="C762" s="160"/>
      <c r="D762" s="161"/>
      <c r="E762" s="161"/>
      <c r="F762" s="161"/>
      <c r="G762" s="161"/>
      <c r="H762" s="161"/>
      <c r="I762" s="161"/>
      <c r="J762" s="161"/>
      <c r="K762" s="161"/>
      <c r="L762" s="136"/>
      <c r="M762" s="136"/>
      <c r="N762" s="136"/>
      <c r="O762" s="136"/>
      <c r="P762" s="136"/>
      <c r="Q762" s="136"/>
      <c r="R762" s="136"/>
      <c r="S762" s="136"/>
      <c r="T762" s="136"/>
      <c r="U762" s="136"/>
      <c r="V762" s="136"/>
      <c r="W762" s="136"/>
      <c r="X762" s="136"/>
      <c r="Y762" s="136"/>
      <c r="Z762" s="136"/>
      <c r="AA762" s="136"/>
    </row>
    <row r="763" spans="2:27" ht="14" x14ac:dyDescent="0.2">
      <c r="B763" s="136"/>
      <c r="C763" s="160"/>
      <c r="D763" s="161"/>
      <c r="E763" s="161"/>
      <c r="F763" s="161"/>
      <c r="G763" s="161"/>
      <c r="H763" s="161"/>
      <c r="I763" s="161"/>
      <c r="J763" s="161"/>
      <c r="K763" s="161"/>
      <c r="L763" s="136"/>
      <c r="M763" s="136"/>
      <c r="N763" s="136"/>
      <c r="O763" s="136"/>
      <c r="P763" s="136"/>
      <c r="Q763" s="136"/>
      <c r="R763" s="136"/>
      <c r="S763" s="136"/>
      <c r="T763" s="136"/>
      <c r="U763" s="136"/>
      <c r="V763" s="136"/>
      <c r="W763" s="136"/>
      <c r="X763" s="136"/>
      <c r="Y763" s="136"/>
      <c r="Z763" s="136"/>
      <c r="AA763" s="136"/>
    </row>
    <row r="764" spans="2:27" ht="14" x14ac:dyDescent="0.2">
      <c r="B764" s="136"/>
      <c r="C764" s="160"/>
      <c r="D764" s="161"/>
      <c r="E764" s="161"/>
      <c r="F764" s="161"/>
      <c r="G764" s="161"/>
      <c r="H764" s="161"/>
      <c r="I764" s="161"/>
      <c r="J764" s="161"/>
      <c r="K764" s="161"/>
      <c r="L764" s="136"/>
      <c r="M764" s="136"/>
      <c r="N764" s="136"/>
      <c r="O764" s="136"/>
      <c r="P764" s="136"/>
      <c r="Q764" s="136"/>
      <c r="R764" s="136"/>
      <c r="S764" s="136"/>
      <c r="T764" s="136"/>
      <c r="U764" s="136"/>
      <c r="V764" s="136"/>
      <c r="W764" s="136"/>
      <c r="X764" s="136"/>
      <c r="Y764" s="136"/>
      <c r="Z764" s="136"/>
      <c r="AA764" s="136"/>
    </row>
    <row r="765" spans="2:27" ht="14" x14ac:dyDescent="0.2">
      <c r="B765" s="136"/>
      <c r="C765" s="160"/>
      <c r="D765" s="161"/>
      <c r="E765" s="161"/>
      <c r="F765" s="161"/>
      <c r="G765" s="161"/>
      <c r="H765" s="161"/>
      <c r="I765" s="161"/>
      <c r="J765" s="161"/>
      <c r="K765" s="161"/>
      <c r="L765" s="136"/>
      <c r="M765" s="136"/>
      <c r="N765" s="136"/>
      <c r="O765" s="136"/>
      <c r="P765" s="136"/>
      <c r="Q765" s="136"/>
      <c r="R765" s="136"/>
      <c r="S765" s="136"/>
      <c r="T765" s="136"/>
      <c r="U765" s="136"/>
      <c r="V765" s="136"/>
      <c r="W765" s="136"/>
      <c r="X765" s="136"/>
      <c r="Y765" s="136"/>
      <c r="Z765" s="136"/>
      <c r="AA765" s="136"/>
    </row>
    <row r="766" spans="2:27" ht="14" x14ac:dyDescent="0.2">
      <c r="B766" s="136"/>
      <c r="C766" s="160"/>
      <c r="D766" s="161"/>
      <c r="E766" s="161"/>
      <c r="F766" s="161"/>
      <c r="G766" s="161"/>
      <c r="H766" s="161"/>
      <c r="I766" s="161"/>
      <c r="J766" s="161"/>
      <c r="K766" s="161"/>
      <c r="L766" s="136"/>
      <c r="M766" s="136"/>
      <c r="N766" s="136"/>
      <c r="O766" s="136"/>
      <c r="P766" s="136"/>
      <c r="Q766" s="136"/>
      <c r="R766" s="136"/>
      <c r="S766" s="136"/>
      <c r="T766" s="136"/>
      <c r="U766" s="136"/>
      <c r="V766" s="136"/>
      <c r="W766" s="136"/>
      <c r="X766" s="136"/>
      <c r="Y766" s="136"/>
      <c r="Z766" s="136"/>
      <c r="AA766" s="136"/>
    </row>
    <row r="767" spans="2:27" ht="14" x14ac:dyDescent="0.2">
      <c r="B767" s="136"/>
      <c r="C767" s="160"/>
      <c r="D767" s="161"/>
      <c r="E767" s="161"/>
      <c r="F767" s="161"/>
      <c r="G767" s="161"/>
      <c r="H767" s="161"/>
      <c r="I767" s="161"/>
      <c r="J767" s="161"/>
      <c r="K767" s="161"/>
      <c r="L767" s="136"/>
      <c r="M767" s="136"/>
      <c r="N767" s="136"/>
      <c r="O767" s="136"/>
      <c r="P767" s="136"/>
      <c r="Q767" s="136"/>
      <c r="R767" s="136"/>
      <c r="S767" s="136"/>
      <c r="T767" s="136"/>
      <c r="U767" s="136"/>
      <c r="V767" s="136"/>
      <c r="W767" s="136"/>
      <c r="X767" s="136"/>
      <c r="Y767" s="136"/>
      <c r="Z767" s="136"/>
      <c r="AA767" s="136"/>
    </row>
    <row r="768" spans="2:27" ht="14" x14ac:dyDescent="0.2">
      <c r="B768" s="136"/>
      <c r="C768" s="160"/>
      <c r="D768" s="161"/>
      <c r="E768" s="161"/>
      <c r="F768" s="161"/>
      <c r="G768" s="161"/>
      <c r="H768" s="161"/>
      <c r="I768" s="161"/>
      <c r="J768" s="161"/>
      <c r="K768" s="161"/>
      <c r="L768" s="136"/>
      <c r="M768" s="136"/>
      <c r="N768" s="136"/>
      <c r="O768" s="136"/>
      <c r="P768" s="136"/>
      <c r="Q768" s="136"/>
      <c r="R768" s="136"/>
      <c r="S768" s="136"/>
      <c r="T768" s="136"/>
      <c r="U768" s="136"/>
      <c r="V768" s="136"/>
      <c r="W768" s="136"/>
      <c r="X768" s="136"/>
      <c r="Y768" s="136"/>
      <c r="Z768" s="136"/>
      <c r="AA768" s="136"/>
    </row>
    <row r="769" spans="2:27" ht="14" x14ac:dyDescent="0.2">
      <c r="B769" s="136"/>
      <c r="C769" s="160"/>
      <c r="D769" s="161"/>
      <c r="E769" s="161"/>
      <c r="F769" s="161"/>
      <c r="G769" s="161"/>
      <c r="H769" s="161"/>
      <c r="I769" s="161"/>
      <c r="J769" s="161"/>
      <c r="K769" s="161"/>
      <c r="L769" s="136"/>
      <c r="M769" s="136"/>
      <c r="N769" s="136"/>
      <c r="O769" s="136"/>
      <c r="P769" s="136"/>
      <c r="Q769" s="136"/>
      <c r="R769" s="136"/>
      <c r="S769" s="136"/>
      <c r="T769" s="136"/>
      <c r="U769" s="136"/>
      <c r="V769" s="136"/>
      <c r="W769" s="136"/>
      <c r="X769" s="136"/>
      <c r="Y769" s="136"/>
      <c r="Z769" s="136"/>
      <c r="AA769" s="136"/>
    </row>
    <row r="770" spans="2:27" ht="14" x14ac:dyDescent="0.2">
      <c r="B770" s="136"/>
      <c r="C770" s="160"/>
      <c r="D770" s="161"/>
      <c r="E770" s="161"/>
      <c r="F770" s="161"/>
      <c r="G770" s="161"/>
      <c r="H770" s="161"/>
      <c r="I770" s="161"/>
      <c r="J770" s="161"/>
      <c r="K770" s="161"/>
      <c r="L770" s="136"/>
      <c r="M770" s="136"/>
      <c r="N770" s="136"/>
      <c r="O770" s="136"/>
      <c r="P770" s="136"/>
      <c r="Q770" s="136"/>
      <c r="R770" s="136"/>
      <c r="S770" s="136"/>
      <c r="T770" s="136"/>
      <c r="U770" s="136"/>
      <c r="V770" s="136"/>
      <c r="W770" s="136"/>
      <c r="X770" s="136"/>
      <c r="Y770" s="136"/>
      <c r="Z770" s="136"/>
      <c r="AA770" s="136"/>
    </row>
    <row r="771" spans="2:27" ht="14" x14ac:dyDescent="0.2">
      <c r="B771" s="136"/>
      <c r="C771" s="160"/>
      <c r="D771" s="161"/>
      <c r="E771" s="161"/>
      <c r="F771" s="161"/>
      <c r="G771" s="161"/>
      <c r="H771" s="161"/>
      <c r="I771" s="161"/>
      <c r="J771" s="161"/>
      <c r="K771" s="161"/>
      <c r="L771" s="136"/>
      <c r="M771" s="136"/>
      <c r="N771" s="136"/>
      <c r="O771" s="136"/>
      <c r="P771" s="136"/>
      <c r="Q771" s="136"/>
      <c r="R771" s="136"/>
      <c r="S771" s="136"/>
      <c r="T771" s="136"/>
      <c r="U771" s="136"/>
      <c r="V771" s="136"/>
      <c r="W771" s="136"/>
      <c r="X771" s="136"/>
      <c r="Y771" s="136"/>
      <c r="Z771" s="136"/>
      <c r="AA771" s="136"/>
    </row>
    <row r="772" spans="2:27" ht="14" x14ac:dyDescent="0.2">
      <c r="B772" s="136"/>
      <c r="C772" s="160"/>
      <c r="D772" s="161"/>
      <c r="E772" s="161"/>
      <c r="F772" s="161"/>
      <c r="G772" s="161"/>
      <c r="H772" s="161"/>
      <c r="I772" s="161"/>
      <c r="J772" s="161"/>
      <c r="K772" s="161"/>
      <c r="L772" s="136"/>
      <c r="M772" s="136"/>
      <c r="N772" s="136"/>
      <c r="O772" s="136"/>
      <c r="P772" s="136"/>
      <c r="Q772" s="136"/>
      <c r="R772" s="136"/>
      <c r="S772" s="136"/>
      <c r="T772" s="136"/>
      <c r="U772" s="136"/>
      <c r="V772" s="136"/>
      <c r="W772" s="136"/>
      <c r="X772" s="136"/>
      <c r="Y772" s="136"/>
      <c r="Z772" s="136"/>
      <c r="AA772" s="136"/>
    </row>
    <row r="773" spans="2:27" ht="14" x14ac:dyDescent="0.2">
      <c r="B773" s="136"/>
      <c r="C773" s="160"/>
      <c r="D773" s="161"/>
      <c r="E773" s="161"/>
      <c r="F773" s="161"/>
      <c r="G773" s="161"/>
      <c r="H773" s="161"/>
      <c r="I773" s="161"/>
      <c r="J773" s="161"/>
      <c r="K773" s="161"/>
      <c r="L773" s="136"/>
      <c r="M773" s="136"/>
      <c r="N773" s="136"/>
      <c r="O773" s="136"/>
      <c r="P773" s="136"/>
      <c r="Q773" s="136"/>
      <c r="R773" s="136"/>
      <c r="S773" s="136"/>
      <c r="T773" s="136"/>
      <c r="U773" s="136"/>
      <c r="V773" s="136"/>
      <c r="W773" s="136"/>
      <c r="X773" s="136"/>
      <c r="Y773" s="136"/>
      <c r="Z773" s="136"/>
      <c r="AA773" s="136"/>
    </row>
    <row r="774" spans="2:27" ht="14" x14ac:dyDescent="0.2">
      <c r="B774" s="136"/>
      <c r="C774" s="160"/>
      <c r="D774" s="161"/>
      <c r="E774" s="161"/>
      <c r="F774" s="161"/>
      <c r="G774" s="161"/>
      <c r="H774" s="161"/>
      <c r="I774" s="161"/>
      <c r="J774" s="161"/>
      <c r="K774" s="161"/>
      <c r="L774" s="136"/>
      <c r="M774" s="136"/>
      <c r="N774" s="136"/>
      <c r="O774" s="136"/>
      <c r="P774" s="136"/>
      <c r="Q774" s="136"/>
      <c r="R774" s="136"/>
      <c r="S774" s="136"/>
      <c r="T774" s="136"/>
      <c r="U774" s="136"/>
      <c r="V774" s="136"/>
      <c r="W774" s="136"/>
      <c r="X774" s="136"/>
      <c r="Y774" s="136"/>
      <c r="Z774" s="136"/>
      <c r="AA774" s="136"/>
    </row>
    <row r="775" spans="2:27" ht="14" x14ac:dyDescent="0.2">
      <c r="B775" s="136"/>
      <c r="C775" s="160"/>
      <c r="D775" s="161"/>
      <c r="E775" s="161"/>
      <c r="F775" s="161"/>
      <c r="G775" s="161"/>
      <c r="H775" s="161"/>
      <c r="I775" s="161"/>
      <c r="J775" s="161"/>
      <c r="K775" s="161"/>
      <c r="L775" s="136"/>
      <c r="M775" s="136"/>
      <c r="N775" s="136"/>
      <c r="O775" s="136"/>
      <c r="P775" s="136"/>
      <c r="Q775" s="136"/>
      <c r="R775" s="136"/>
      <c r="S775" s="136"/>
      <c r="T775" s="136"/>
      <c r="U775" s="136"/>
      <c r="V775" s="136"/>
      <c r="W775" s="136"/>
      <c r="X775" s="136"/>
      <c r="Y775" s="136"/>
      <c r="Z775" s="136"/>
      <c r="AA775" s="136"/>
    </row>
    <row r="776" spans="2:27" ht="14" x14ac:dyDescent="0.2">
      <c r="B776" s="136"/>
      <c r="C776" s="160"/>
      <c r="D776" s="161"/>
      <c r="E776" s="161"/>
      <c r="F776" s="161"/>
      <c r="G776" s="161"/>
      <c r="H776" s="161"/>
      <c r="I776" s="161"/>
      <c r="J776" s="161"/>
      <c r="K776" s="161"/>
      <c r="L776" s="136"/>
      <c r="M776" s="136"/>
      <c r="N776" s="136"/>
      <c r="O776" s="136"/>
      <c r="P776" s="136"/>
      <c r="Q776" s="136"/>
      <c r="R776" s="136"/>
      <c r="S776" s="136"/>
      <c r="T776" s="136"/>
      <c r="U776" s="136"/>
      <c r="V776" s="136"/>
      <c r="W776" s="136"/>
      <c r="X776" s="136"/>
      <c r="Y776" s="136"/>
      <c r="Z776" s="136"/>
      <c r="AA776" s="136"/>
    </row>
    <row r="777" spans="2:27" ht="14" x14ac:dyDescent="0.2">
      <c r="B777" s="136"/>
      <c r="C777" s="160"/>
      <c r="D777" s="161"/>
      <c r="E777" s="161"/>
      <c r="F777" s="161"/>
      <c r="G777" s="161"/>
      <c r="H777" s="161"/>
      <c r="I777" s="161"/>
      <c r="J777" s="161"/>
      <c r="K777" s="161"/>
      <c r="L777" s="136"/>
      <c r="M777" s="136"/>
      <c r="N777" s="136"/>
      <c r="O777" s="136"/>
      <c r="P777" s="136"/>
      <c r="Q777" s="136"/>
      <c r="R777" s="136"/>
      <c r="S777" s="136"/>
      <c r="T777" s="136"/>
      <c r="U777" s="136"/>
      <c r="V777" s="136"/>
      <c r="W777" s="136"/>
      <c r="X777" s="136"/>
      <c r="Y777" s="136"/>
      <c r="Z777" s="136"/>
      <c r="AA777" s="136"/>
    </row>
    <row r="778" spans="2:27" ht="14" x14ac:dyDescent="0.2">
      <c r="B778" s="136"/>
      <c r="C778" s="160"/>
      <c r="D778" s="161"/>
      <c r="E778" s="161"/>
      <c r="F778" s="161"/>
      <c r="G778" s="161"/>
      <c r="H778" s="161"/>
      <c r="I778" s="161"/>
      <c r="J778" s="161"/>
      <c r="K778" s="161"/>
      <c r="L778" s="136"/>
      <c r="M778" s="136"/>
      <c r="N778" s="136"/>
      <c r="O778" s="136"/>
      <c r="P778" s="136"/>
      <c r="Q778" s="136"/>
      <c r="R778" s="136"/>
      <c r="S778" s="136"/>
      <c r="T778" s="136"/>
      <c r="U778" s="136"/>
      <c r="V778" s="136"/>
      <c r="W778" s="136"/>
      <c r="X778" s="136"/>
      <c r="Y778" s="136"/>
      <c r="Z778" s="136"/>
      <c r="AA778" s="136"/>
    </row>
    <row r="779" spans="2:27" ht="14" x14ac:dyDescent="0.2">
      <c r="B779" s="136"/>
      <c r="C779" s="160"/>
      <c r="D779" s="161"/>
      <c r="E779" s="161"/>
      <c r="F779" s="161"/>
      <c r="G779" s="161"/>
      <c r="H779" s="161"/>
      <c r="I779" s="161"/>
      <c r="J779" s="161"/>
      <c r="K779" s="161"/>
      <c r="L779" s="136"/>
      <c r="M779" s="136"/>
      <c r="N779" s="136"/>
      <c r="O779" s="136"/>
      <c r="P779" s="136"/>
      <c r="Q779" s="136"/>
      <c r="R779" s="136"/>
      <c r="S779" s="136"/>
      <c r="T779" s="136"/>
      <c r="U779" s="136"/>
      <c r="V779" s="136"/>
      <c r="W779" s="136"/>
      <c r="X779" s="136"/>
      <c r="Y779" s="136"/>
      <c r="Z779" s="136"/>
      <c r="AA779" s="136"/>
    </row>
    <row r="780" spans="2:27" ht="14" x14ac:dyDescent="0.2">
      <c r="B780" s="136"/>
      <c r="C780" s="160"/>
      <c r="D780" s="161"/>
      <c r="E780" s="161"/>
      <c r="F780" s="161"/>
      <c r="G780" s="161"/>
      <c r="H780" s="161"/>
      <c r="I780" s="161"/>
      <c r="J780" s="161"/>
      <c r="K780" s="161"/>
      <c r="L780" s="136"/>
      <c r="M780" s="136"/>
      <c r="N780" s="136"/>
      <c r="O780" s="136"/>
      <c r="P780" s="136"/>
      <c r="Q780" s="136"/>
      <c r="R780" s="136"/>
      <c r="S780" s="136"/>
      <c r="T780" s="136"/>
      <c r="U780" s="136"/>
      <c r="V780" s="136"/>
      <c r="W780" s="136"/>
      <c r="X780" s="136"/>
      <c r="Y780" s="136"/>
      <c r="Z780" s="136"/>
      <c r="AA780" s="136"/>
    </row>
    <row r="781" spans="2:27" ht="14" x14ac:dyDescent="0.2">
      <c r="B781" s="136"/>
      <c r="C781" s="160"/>
      <c r="D781" s="161"/>
      <c r="E781" s="161"/>
      <c r="F781" s="161"/>
      <c r="G781" s="161"/>
      <c r="H781" s="161"/>
      <c r="I781" s="161"/>
      <c r="J781" s="161"/>
      <c r="K781" s="161"/>
      <c r="L781" s="136"/>
      <c r="M781" s="136"/>
      <c r="N781" s="136"/>
      <c r="O781" s="136"/>
      <c r="P781" s="136"/>
      <c r="Q781" s="136"/>
      <c r="R781" s="136"/>
      <c r="S781" s="136"/>
      <c r="T781" s="136"/>
      <c r="U781" s="136"/>
      <c r="V781" s="136"/>
      <c r="W781" s="136"/>
      <c r="X781" s="136"/>
      <c r="Y781" s="136"/>
      <c r="Z781" s="136"/>
      <c r="AA781" s="136"/>
    </row>
    <row r="782" spans="2:27" ht="14" x14ac:dyDescent="0.2">
      <c r="B782" s="136"/>
      <c r="C782" s="160"/>
      <c r="D782" s="161"/>
      <c r="E782" s="161"/>
      <c r="F782" s="161"/>
      <c r="G782" s="161"/>
      <c r="H782" s="161"/>
      <c r="I782" s="161"/>
      <c r="J782" s="161"/>
      <c r="K782" s="161"/>
      <c r="L782" s="136"/>
      <c r="M782" s="136"/>
      <c r="N782" s="136"/>
      <c r="O782" s="136"/>
      <c r="P782" s="136"/>
      <c r="Q782" s="136"/>
      <c r="R782" s="136"/>
      <c r="S782" s="136"/>
      <c r="T782" s="136"/>
      <c r="U782" s="136"/>
      <c r="V782" s="136"/>
      <c r="W782" s="136"/>
      <c r="X782" s="136"/>
      <c r="Y782" s="136"/>
      <c r="Z782" s="136"/>
      <c r="AA782" s="136"/>
    </row>
    <row r="783" spans="2:27" ht="14" x14ac:dyDescent="0.2">
      <c r="B783" s="136"/>
      <c r="C783" s="160"/>
      <c r="D783" s="161"/>
      <c r="E783" s="161"/>
      <c r="F783" s="161"/>
      <c r="G783" s="161"/>
      <c r="H783" s="161"/>
      <c r="I783" s="161"/>
      <c r="J783" s="161"/>
      <c r="K783" s="161"/>
      <c r="L783" s="136"/>
      <c r="M783" s="136"/>
      <c r="N783" s="136"/>
      <c r="O783" s="136"/>
      <c r="P783" s="136"/>
      <c r="Q783" s="136"/>
      <c r="R783" s="136"/>
      <c r="S783" s="136"/>
      <c r="T783" s="136"/>
      <c r="U783" s="136"/>
      <c r="V783" s="136"/>
      <c r="W783" s="136"/>
      <c r="X783" s="136"/>
      <c r="Y783" s="136"/>
      <c r="Z783" s="136"/>
      <c r="AA783" s="136"/>
    </row>
    <row r="784" spans="2:27" ht="14" x14ac:dyDescent="0.2">
      <c r="B784" s="136"/>
      <c r="C784" s="160"/>
      <c r="D784" s="161"/>
      <c r="E784" s="161"/>
      <c r="F784" s="161"/>
      <c r="G784" s="161"/>
      <c r="H784" s="161"/>
      <c r="I784" s="161"/>
      <c r="J784" s="161"/>
      <c r="K784" s="161"/>
      <c r="L784" s="136"/>
      <c r="M784" s="136"/>
      <c r="N784" s="136"/>
      <c r="O784" s="136"/>
      <c r="P784" s="136"/>
      <c r="Q784" s="136"/>
      <c r="R784" s="136"/>
      <c r="S784" s="136"/>
      <c r="T784" s="136"/>
      <c r="U784" s="136"/>
      <c r="V784" s="136"/>
      <c r="W784" s="136"/>
      <c r="X784" s="136"/>
      <c r="Y784" s="136"/>
      <c r="Z784" s="136"/>
      <c r="AA784" s="136"/>
    </row>
    <row r="785" spans="2:27" ht="14" x14ac:dyDescent="0.2">
      <c r="B785" s="136"/>
      <c r="C785" s="160"/>
      <c r="D785" s="161"/>
      <c r="E785" s="161"/>
      <c r="F785" s="161"/>
      <c r="G785" s="161"/>
      <c r="H785" s="161"/>
      <c r="I785" s="161"/>
      <c r="J785" s="161"/>
      <c r="K785" s="161"/>
      <c r="L785" s="136"/>
      <c r="M785" s="136"/>
      <c r="N785" s="136"/>
      <c r="O785" s="136"/>
      <c r="P785" s="136"/>
      <c r="Q785" s="136"/>
      <c r="R785" s="136"/>
      <c r="S785" s="136"/>
      <c r="T785" s="136"/>
      <c r="U785" s="136"/>
      <c r="V785" s="136"/>
      <c r="W785" s="136"/>
      <c r="X785" s="136"/>
      <c r="Y785" s="136"/>
      <c r="Z785" s="136"/>
      <c r="AA785" s="136"/>
    </row>
    <row r="786" spans="2:27" ht="14" x14ac:dyDescent="0.2">
      <c r="B786" s="136"/>
      <c r="C786" s="160"/>
      <c r="D786" s="161"/>
      <c r="E786" s="161"/>
      <c r="F786" s="161"/>
      <c r="G786" s="161"/>
      <c r="H786" s="161"/>
      <c r="I786" s="161"/>
      <c r="J786" s="161"/>
      <c r="K786" s="161"/>
      <c r="L786" s="136"/>
      <c r="M786" s="136"/>
      <c r="N786" s="136"/>
      <c r="O786" s="136"/>
      <c r="P786" s="136"/>
      <c r="Q786" s="136"/>
      <c r="R786" s="136"/>
      <c r="S786" s="136"/>
      <c r="T786" s="136"/>
      <c r="U786" s="136"/>
      <c r="V786" s="136"/>
      <c r="W786" s="136"/>
      <c r="X786" s="136"/>
      <c r="Y786" s="136"/>
      <c r="Z786" s="136"/>
      <c r="AA786" s="136"/>
    </row>
    <row r="787" spans="2:27" ht="14" x14ac:dyDescent="0.2">
      <c r="B787" s="136"/>
      <c r="C787" s="160"/>
      <c r="D787" s="161"/>
      <c r="E787" s="161"/>
      <c r="F787" s="161"/>
      <c r="G787" s="161"/>
      <c r="H787" s="161"/>
      <c r="I787" s="161"/>
      <c r="J787" s="161"/>
      <c r="K787" s="161"/>
      <c r="L787" s="136"/>
      <c r="M787" s="136"/>
      <c r="N787" s="136"/>
      <c r="O787" s="136"/>
      <c r="P787" s="136"/>
      <c r="Q787" s="136"/>
      <c r="R787" s="136"/>
      <c r="S787" s="136"/>
      <c r="T787" s="136"/>
      <c r="U787" s="136"/>
      <c r="V787" s="136"/>
      <c r="W787" s="136"/>
      <c r="X787" s="136"/>
      <c r="Y787" s="136"/>
      <c r="Z787" s="136"/>
      <c r="AA787" s="136"/>
    </row>
    <row r="788" spans="2:27" ht="14" x14ac:dyDescent="0.2">
      <c r="B788" s="136"/>
      <c r="C788" s="160"/>
      <c r="D788" s="161"/>
      <c r="E788" s="161"/>
      <c r="F788" s="161"/>
      <c r="G788" s="161"/>
      <c r="H788" s="161"/>
      <c r="I788" s="161"/>
      <c r="J788" s="161"/>
      <c r="K788" s="161"/>
      <c r="L788" s="136"/>
      <c r="M788" s="136"/>
      <c r="N788" s="136"/>
      <c r="O788" s="136"/>
      <c r="P788" s="136"/>
      <c r="Q788" s="136"/>
      <c r="R788" s="136"/>
      <c r="S788" s="136"/>
      <c r="T788" s="136"/>
      <c r="U788" s="136"/>
      <c r="V788" s="136"/>
      <c r="W788" s="136"/>
      <c r="X788" s="136"/>
      <c r="Y788" s="136"/>
      <c r="Z788" s="136"/>
      <c r="AA788" s="136"/>
    </row>
    <row r="789" spans="2:27" ht="14" x14ac:dyDescent="0.2">
      <c r="B789" s="136"/>
      <c r="C789" s="160"/>
      <c r="D789" s="161"/>
      <c r="E789" s="161"/>
      <c r="F789" s="161"/>
      <c r="G789" s="161"/>
      <c r="H789" s="161"/>
      <c r="I789" s="161"/>
      <c r="J789" s="161"/>
      <c r="K789" s="161"/>
      <c r="L789" s="136"/>
      <c r="M789" s="136"/>
      <c r="N789" s="136"/>
      <c r="O789" s="136"/>
      <c r="P789" s="136"/>
      <c r="Q789" s="136"/>
      <c r="R789" s="136"/>
      <c r="S789" s="136"/>
      <c r="T789" s="136"/>
      <c r="U789" s="136"/>
      <c r="V789" s="136"/>
      <c r="W789" s="136"/>
      <c r="X789" s="136"/>
      <c r="Y789" s="136"/>
      <c r="Z789" s="136"/>
      <c r="AA789" s="136"/>
    </row>
    <row r="790" spans="2:27" ht="14" x14ac:dyDescent="0.2">
      <c r="B790" s="136"/>
      <c r="C790" s="160"/>
      <c r="D790" s="161"/>
      <c r="E790" s="161"/>
      <c r="F790" s="161"/>
      <c r="G790" s="161"/>
      <c r="H790" s="161"/>
      <c r="I790" s="161"/>
      <c r="J790" s="161"/>
      <c r="K790" s="161"/>
      <c r="L790" s="136"/>
      <c r="M790" s="136"/>
      <c r="N790" s="136"/>
      <c r="O790" s="136"/>
      <c r="P790" s="136"/>
      <c r="Q790" s="136"/>
      <c r="R790" s="136"/>
      <c r="S790" s="136"/>
      <c r="T790" s="136"/>
      <c r="U790" s="136"/>
      <c r="V790" s="136"/>
      <c r="W790" s="136"/>
      <c r="X790" s="136"/>
      <c r="Y790" s="136"/>
      <c r="Z790" s="136"/>
      <c r="AA790" s="136"/>
    </row>
    <row r="791" spans="2:27" ht="14" x14ac:dyDescent="0.2">
      <c r="B791" s="136"/>
      <c r="C791" s="160"/>
      <c r="D791" s="161"/>
      <c r="E791" s="161"/>
      <c r="F791" s="161"/>
      <c r="G791" s="161"/>
      <c r="H791" s="161"/>
      <c r="I791" s="161"/>
      <c r="J791" s="161"/>
      <c r="K791" s="161"/>
      <c r="L791" s="136"/>
      <c r="M791" s="136"/>
      <c r="N791" s="136"/>
      <c r="O791" s="136"/>
      <c r="P791" s="136"/>
      <c r="Q791" s="136"/>
      <c r="R791" s="136"/>
      <c r="S791" s="136"/>
      <c r="T791" s="136"/>
      <c r="U791" s="136"/>
      <c r="V791" s="136"/>
      <c r="W791" s="136"/>
      <c r="X791" s="136"/>
      <c r="Y791" s="136"/>
      <c r="Z791" s="136"/>
      <c r="AA791" s="136"/>
    </row>
    <row r="792" spans="2:27" ht="14" x14ac:dyDescent="0.2">
      <c r="B792" s="136"/>
      <c r="C792" s="160"/>
      <c r="D792" s="161"/>
      <c r="E792" s="161"/>
      <c r="F792" s="161"/>
      <c r="G792" s="161"/>
      <c r="H792" s="161"/>
      <c r="I792" s="161"/>
      <c r="J792" s="161"/>
      <c r="K792" s="161"/>
      <c r="L792" s="136"/>
      <c r="M792" s="136"/>
      <c r="N792" s="136"/>
      <c r="O792" s="136"/>
      <c r="P792" s="136"/>
      <c r="Q792" s="136"/>
      <c r="R792" s="136"/>
      <c r="S792" s="136"/>
      <c r="T792" s="136"/>
      <c r="U792" s="136"/>
      <c r="V792" s="136"/>
      <c r="W792" s="136"/>
      <c r="X792" s="136"/>
      <c r="Y792" s="136"/>
      <c r="Z792" s="136"/>
      <c r="AA792" s="136"/>
    </row>
    <row r="793" spans="2:27" ht="14" x14ac:dyDescent="0.2">
      <c r="B793" s="136"/>
      <c r="C793" s="160"/>
      <c r="D793" s="161"/>
      <c r="E793" s="161"/>
      <c r="F793" s="161"/>
      <c r="G793" s="161"/>
      <c r="H793" s="161"/>
      <c r="I793" s="161"/>
      <c r="J793" s="161"/>
      <c r="K793" s="161"/>
      <c r="L793" s="136"/>
      <c r="M793" s="136"/>
      <c r="N793" s="136"/>
      <c r="O793" s="136"/>
      <c r="P793" s="136"/>
      <c r="Q793" s="136"/>
      <c r="R793" s="136"/>
      <c r="S793" s="136"/>
      <c r="T793" s="136"/>
      <c r="U793" s="136"/>
      <c r="V793" s="136"/>
      <c r="W793" s="136"/>
      <c r="X793" s="136"/>
      <c r="Y793" s="136"/>
      <c r="Z793" s="136"/>
      <c r="AA793" s="136"/>
    </row>
    <row r="794" spans="2:27" ht="14" x14ac:dyDescent="0.2">
      <c r="B794" s="136"/>
      <c r="C794" s="160"/>
      <c r="D794" s="161"/>
      <c r="E794" s="161"/>
      <c r="F794" s="161"/>
      <c r="G794" s="161"/>
      <c r="H794" s="161"/>
      <c r="I794" s="161"/>
      <c r="J794" s="161"/>
      <c r="K794" s="161"/>
      <c r="L794" s="136"/>
      <c r="M794" s="136"/>
      <c r="N794" s="136"/>
      <c r="O794" s="136"/>
      <c r="P794" s="136"/>
      <c r="Q794" s="136"/>
      <c r="R794" s="136"/>
      <c r="S794" s="136"/>
      <c r="T794" s="136"/>
      <c r="U794" s="136"/>
      <c r="V794" s="136"/>
      <c r="W794" s="136"/>
      <c r="X794" s="136"/>
      <c r="Y794" s="136"/>
      <c r="Z794" s="136"/>
      <c r="AA794" s="136"/>
    </row>
    <row r="795" spans="2:27" ht="14" x14ac:dyDescent="0.2">
      <c r="B795" s="136"/>
      <c r="C795" s="160"/>
      <c r="D795" s="161"/>
      <c r="E795" s="161"/>
      <c r="F795" s="161"/>
      <c r="G795" s="161"/>
      <c r="H795" s="161"/>
      <c r="I795" s="161"/>
      <c r="J795" s="161"/>
      <c r="K795" s="161"/>
      <c r="L795" s="136"/>
      <c r="M795" s="136"/>
      <c r="N795" s="136"/>
      <c r="O795" s="136"/>
      <c r="P795" s="136"/>
      <c r="Q795" s="136"/>
      <c r="R795" s="136"/>
      <c r="S795" s="136"/>
      <c r="T795" s="136"/>
      <c r="U795" s="136"/>
      <c r="V795" s="136"/>
      <c r="W795" s="136"/>
      <c r="X795" s="136"/>
      <c r="Y795" s="136"/>
      <c r="Z795" s="136"/>
      <c r="AA795" s="136"/>
    </row>
    <row r="796" spans="2:27" ht="14" x14ac:dyDescent="0.2">
      <c r="B796" s="136"/>
      <c r="C796" s="160"/>
      <c r="D796" s="161"/>
      <c r="E796" s="161"/>
      <c r="F796" s="161"/>
      <c r="G796" s="161"/>
      <c r="H796" s="161"/>
      <c r="I796" s="161"/>
      <c r="J796" s="161"/>
      <c r="K796" s="161"/>
      <c r="L796" s="136"/>
      <c r="M796" s="136"/>
      <c r="N796" s="136"/>
      <c r="O796" s="136"/>
      <c r="P796" s="136"/>
      <c r="Q796" s="136"/>
      <c r="R796" s="136"/>
      <c r="S796" s="136"/>
      <c r="T796" s="136"/>
      <c r="U796" s="136"/>
      <c r="V796" s="136"/>
      <c r="W796" s="136"/>
      <c r="X796" s="136"/>
      <c r="Y796" s="136"/>
      <c r="Z796" s="136"/>
      <c r="AA796" s="136"/>
    </row>
    <row r="797" spans="2:27" ht="14" x14ac:dyDescent="0.2">
      <c r="B797" s="136"/>
      <c r="C797" s="160"/>
      <c r="D797" s="161"/>
      <c r="E797" s="161"/>
      <c r="F797" s="161"/>
      <c r="G797" s="161"/>
      <c r="H797" s="161"/>
      <c r="I797" s="161"/>
      <c r="J797" s="161"/>
      <c r="K797" s="161"/>
      <c r="L797" s="136"/>
      <c r="M797" s="136"/>
      <c r="N797" s="136"/>
      <c r="O797" s="136"/>
      <c r="P797" s="136"/>
      <c r="Q797" s="136"/>
      <c r="R797" s="136"/>
      <c r="S797" s="136"/>
      <c r="T797" s="136"/>
      <c r="U797" s="136"/>
      <c r="V797" s="136"/>
      <c r="W797" s="136"/>
      <c r="X797" s="136"/>
      <c r="Y797" s="136"/>
      <c r="Z797" s="136"/>
      <c r="AA797" s="136"/>
    </row>
    <row r="798" spans="2:27" ht="14" x14ac:dyDescent="0.2">
      <c r="B798" s="136"/>
      <c r="C798" s="160"/>
      <c r="D798" s="161"/>
      <c r="E798" s="161"/>
      <c r="F798" s="161"/>
      <c r="G798" s="161"/>
      <c r="H798" s="161"/>
      <c r="I798" s="161"/>
      <c r="J798" s="161"/>
      <c r="K798" s="161"/>
      <c r="L798" s="136"/>
      <c r="M798" s="136"/>
      <c r="N798" s="136"/>
      <c r="O798" s="136"/>
      <c r="P798" s="136"/>
      <c r="Q798" s="136"/>
      <c r="R798" s="136"/>
      <c r="S798" s="136"/>
      <c r="T798" s="136"/>
      <c r="U798" s="136"/>
      <c r="V798" s="136"/>
      <c r="W798" s="136"/>
      <c r="X798" s="136"/>
      <c r="Y798" s="136"/>
      <c r="Z798" s="136"/>
      <c r="AA798" s="136"/>
    </row>
    <row r="799" spans="2:27" ht="14" x14ac:dyDescent="0.2">
      <c r="B799" s="136"/>
      <c r="C799" s="160"/>
      <c r="D799" s="161"/>
      <c r="E799" s="161"/>
      <c r="F799" s="161"/>
      <c r="G799" s="161"/>
      <c r="H799" s="161"/>
      <c r="I799" s="161"/>
      <c r="J799" s="161"/>
      <c r="K799" s="161"/>
      <c r="L799" s="136"/>
      <c r="M799" s="136"/>
      <c r="N799" s="136"/>
      <c r="O799" s="136"/>
      <c r="P799" s="136"/>
      <c r="Q799" s="136"/>
      <c r="R799" s="136"/>
      <c r="S799" s="136"/>
      <c r="T799" s="136"/>
      <c r="U799" s="136"/>
      <c r="V799" s="136"/>
      <c r="W799" s="136"/>
      <c r="X799" s="136"/>
      <c r="Y799" s="136"/>
      <c r="Z799" s="136"/>
      <c r="AA799" s="136"/>
    </row>
    <row r="800" spans="2:27" ht="14" x14ac:dyDescent="0.2">
      <c r="B800" s="136"/>
      <c r="C800" s="160"/>
      <c r="D800" s="161"/>
      <c r="E800" s="161"/>
      <c r="F800" s="161"/>
      <c r="G800" s="161"/>
      <c r="H800" s="161"/>
      <c r="I800" s="161"/>
      <c r="J800" s="161"/>
      <c r="K800" s="161"/>
      <c r="L800" s="136"/>
      <c r="M800" s="136"/>
      <c r="N800" s="136"/>
      <c r="O800" s="136"/>
      <c r="P800" s="136"/>
      <c r="Q800" s="136"/>
      <c r="R800" s="136"/>
      <c r="S800" s="136"/>
      <c r="T800" s="136"/>
      <c r="U800" s="136"/>
      <c r="V800" s="136"/>
      <c r="W800" s="136"/>
      <c r="X800" s="136"/>
      <c r="Y800" s="136"/>
      <c r="Z800" s="136"/>
      <c r="AA800" s="136"/>
    </row>
    <row r="801" spans="2:27" ht="14" x14ac:dyDescent="0.2">
      <c r="B801" s="136"/>
      <c r="C801" s="160"/>
      <c r="D801" s="161"/>
      <c r="E801" s="161"/>
      <c r="F801" s="161"/>
      <c r="G801" s="161"/>
      <c r="H801" s="161"/>
      <c r="I801" s="161"/>
      <c r="J801" s="161"/>
      <c r="K801" s="161"/>
      <c r="L801" s="136"/>
      <c r="M801" s="136"/>
      <c r="N801" s="136"/>
      <c r="O801" s="136"/>
      <c r="P801" s="136"/>
      <c r="Q801" s="136"/>
      <c r="R801" s="136"/>
      <c r="S801" s="136"/>
      <c r="T801" s="136"/>
      <c r="U801" s="136"/>
      <c r="V801" s="136"/>
      <c r="W801" s="136"/>
      <c r="X801" s="136"/>
      <c r="Y801" s="136"/>
      <c r="Z801" s="136"/>
      <c r="AA801" s="136"/>
    </row>
    <row r="802" spans="2:27" ht="14" x14ac:dyDescent="0.2">
      <c r="B802" s="136"/>
      <c r="C802" s="160"/>
      <c r="D802" s="161"/>
      <c r="E802" s="161"/>
      <c r="F802" s="161"/>
      <c r="G802" s="161"/>
      <c r="H802" s="161"/>
      <c r="I802" s="161"/>
      <c r="J802" s="161"/>
      <c r="K802" s="161"/>
      <c r="L802" s="136"/>
      <c r="M802" s="136"/>
      <c r="N802" s="136"/>
      <c r="O802" s="136"/>
      <c r="P802" s="136"/>
      <c r="Q802" s="136"/>
      <c r="R802" s="136"/>
      <c r="S802" s="136"/>
      <c r="T802" s="136"/>
      <c r="U802" s="136"/>
      <c r="V802" s="136"/>
      <c r="W802" s="136"/>
      <c r="X802" s="136"/>
      <c r="Y802" s="136"/>
      <c r="Z802" s="136"/>
      <c r="AA802" s="136"/>
    </row>
    <row r="803" spans="2:27" ht="14" x14ac:dyDescent="0.2">
      <c r="B803" s="136"/>
      <c r="C803" s="160"/>
      <c r="D803" s="161"/>
      <c r="E803" s="161"/>
      <c r="F803" s="161"/>
      <c r="G803" s="161"/>
      <c r="H803" s="161"/>
      <c r="I803" s="161"/>
      <c r="J803" s="161"/>
      <c r="K803" s="161"/>
      <c r="L803" s="136"/>
      <c r="M803" s="136"/>
      <c r="N803" s="136"/>
      <c r="O803" s="136"/>
      <c r="P803" s="136"/>
      <c r="Q803" s="136"/>
      <c r="R803" s="136"/>
      <c r="S803" s="136"/>
      <c r="T803" s="136"/>
      <c r="U803" s="136"/>
      <c r="V803" s="136"/>
      <c r="W803" s="136"/>
      <c r="X803" s="136"/>
      <c r="Y803" s="136"/>
      <c r="Z803" s="136"/>
      <c r="AA803" s="136"/>
    </row>
    <row r="804" spans="2:27" ht="14" x14ac:dyDescent="0.2">
      <c r="B804" s="136"/>
      <c r="C804" s="160"/>
      <c r="D804" s="161"/>
      <c r="E804" s="161"/>
      <c r="F804" s="161"/>
      <c r="G804" s="161"/>
      <c r="H804" s="161"/>
      <c r="I804" s="161"/>
      <c r="J804" s="161"/>
      <c r="K804" s="161"/>
      <c r="L804" s="136"/>
      <c r="M804" s="136"/>
      <c r="N804" s="136"/>
      <c r="O804" s="136"/>
      <c r="P804" s="136"/>
      <c r="Q804" s="136"/>
      <c r="R804" s="136"/>
      <c r="S804" s="136"/>
      <c r="T804" s="136"/>
      <c r="U804" s="136"/>
      <c r="V804" s="136"/>
      <c r="W804" s="136"/>
      <c r="X804" s="136"/>
      <c r="Y804" s="136"/>
      <c r="Z804" s="136"/>
      <c r="AA804" s="136"/>
    </row>
    <row r="805" spans="2:27" ht="14" x14ac:dyDescent="0.2">
      <c r="B805" s="136"/>
      <c r="C805" s="160"/>
      <c r="D805" s="161"/>
      <c r="E805" s="161"/>
      <c r="F805" s="161"/>
      <c r="G805" s="161"/>
      <c r="H805" s="161"/>
      <c r="I805" s="161"/>
      <c r="J805" s="161"/>
      <c r="K805" s="161"/>
      <c r="L805" s="136"/>
      <c r="M805" s="136"/>
      <c r="N805" s="136"/>
      <c r="O805" s="136"/>
      <c r="P805" s="136"/>
      <c r="Q805" s="136"/>
      <c r="R805" s="136"/>
      <c r="S805" s="136"/>
      <c r="T805" s="136"/>
      <c r="U805" s="136"/>
      <c r="V805" s="136"/>
      <c r="W805" s="136"/>
      <c r="X805" s="136"/>
      <c r="Y805" s="136"/>
      <c r="Z805" s="136"/>
      <c r="AA805" s="136"/>
    </row>
    <row r="806" spans="2:27" ht="14" x14ac:dyDescent="0.2">
      <c r="B806" s="136"/>
      <c r="C806" s="160"/>
      <c r="D806" s="161"/>
      <c r="E806" s="161"/>
      <c r="F806" s="161"/>
      <c r="G806" s="161"/>
      <c r="H806" s="161"/>
      <c r="I806" s="161"/>
      <c r="J806" s="161"/>
      <c r="K806" s="161"/>
      <c r="L806" s="136"/>
      <c r="M806" s="136"/>
      <c r="N806" s="136"/>
      <c r="O806" s="136"/>
      <c r="P806" s="136"/>
      <c r="Q806" s="136"/>
      <c r="R806" s="136"/>
      <c r="S806" s="136"/>
      <c r="T806" s="136"/>
      <c r="U806" s="136"/>
      <c r="V806" s="136"/>
      <c r="W806" s="136"/>
      <c r="X806" s="136"/>
      <c r="Y806" s="136"/>
      <c r="Z806" s="136"/>
      <c r="AA806" s="136"/>
    </row>
    <row r="807" spans="2:27" ht="14" x14ac:dyDescent="0.2">
      <c r="B807" s="136"/>
      <c r="C807" s="160"/>
      <c r="D807" s="161"/>
      <c r="E807" s="161"/>
      <c r="F807" s="161"/>
      <c r="G807" s="161"/>
      <c r="H807" s="161"/>
      <c r="I807" s="161"/>
      <c r="J807" s="161"/>
      <c r="K807" s="161"/>
      <c r="L807" s="136"/>
      <c r="M807" s="136"/>
      <c r="N807" s="136"/>
      <c r="O807" s="136"/>
      <c r="P807" s="136"/>
      <c r="Q807" s="136"/>
      <c r="R807" s="136"/>
      <c r="S807" s="136"/>
      <c r="T807" s="136"/>
      <c r="U807" s="136"/>
      <c r="V807" s="136"/>
      <c r="W807" s="136"/>
      <c r="X807" s="136"/>
      <c r="Y807" s="136"/>
      <c r="Z807" s="136"/>
      <c r="AA807" s="136"/>
    </row>
    <row r="808" spans="2:27" ht="14" x14ac:dyDescent="0.2">
      <c r="B808" s="136"/>
      <c r="C808" s="160"/>
      <c r="D808" s="161"/>
      <c r="E808" s="161"/>
      <c r="F808" s="161"/>
      <c r="G808" s="161"/>
      <c r="H808" s="161"/>
      <c r="I808" s="161"/>
      <c r="J808" s="161"/>
      <c r="K808" s="161"/>
      <c r="L808" s="136"/>
      <c r="M808" s="136"/>
      <c r="N808" s="136"/>
      <c r="O808" s="136"/>
      <c r="P808" s="136"/>
      <c r="Q808" s="136"/>
      <c r="R808" s="136"/>
      <c r="S808" s="136"/>
      <c r="T808" s="136"/>
      <c r="U808" s="136"/>
      <c r="V808" s="136"/>
      <c r="W808" s="136"/>
      <c r="X808" s="136"/>
      <c r="Y808" s="136"/>
      <c r="Z808" s="136"/>
      <c r="AA808" s="136"/>
    </row>
    <row r="809" spans="2:27" ht="14" x14ac:dyDescent="0.2">
      <c r="B809" s="136"/>
      <c r="C809" s="160"/>
      <c r="D809" s="161"/>
      <c r="E809" s="161"/>
      <c r="F809" s="161"/>
      <c r="G809" s="161"/>
      <c r="H809" s="161"/>
      <c r="I809" s="161"/>
      <c r="J809" s="161"/>
      <c r="K809" s="161"/>
      <c r="L809" s="136"/>
      <c r="M809" s="136"/>
      <c r="N809" s="136"/>
      <c r="O809" s="136"/>
      <c r="P809" s="136"/>
      <c r="Q809" s="136"/>
      <c r="R809" s="136"/>
      <c r="S809" s="136"/>
      <c r="T809" s="136"/>
      <c r="U809" s="136"/>
      <c r="V809" s="136"/>
      <c r="W809" s="136"/>
      <c r="X809" s="136"/>
      <c r="Y809" s="136"/>
      <c r="Z809" s="136"/>
      <c r="AA809" s="136"/>
    </row>
    <row r="810" spans="2:27" ht="14" x14ac:dyDescent="0.2">
      <c r="B810" s="136"/>
      <c r="C810" s="160"/>
      <c r="D810" s="161"/>
      <c r="E810" s="161"/>
      <c r="F810" s="161"/>
      <c r="G810" s="161"/>
      <c r="H810" s="161"/>
      <c r="I810" s="161"/>
      <c r="J810" s="161"/>
      <c r="K810" s="161"/>
      <c r="L810" s="136"/>
      <c r="M810" s="136"/>
      <c r="N810" s="136"/>
      <c r="O810" s="136"/>
      <c r="P810" s="136"/>
      <c r="Q810" s="136"/>
      <c r="R810" s="136"/>
      <c r="S810" s="136"/>
      <c r="T810" s="136"/>
      <c r="U810" s="136"/>
      <c r="V810" s="136"/>
      <c r="W810" s="136"/>
      <c r="X810" s="136"/>
      <c r="Y810" s="136"/>
      <c r="Z810" s="136"/>
      <c r="AA810" s="136"/>
    </row>
    <row r="811" spans="2:27" ht="14" x14ac:dyDescent="0.2">
      <c r="B811" s="136"/>
      <c r="C811" s="160"/>
      <c r="D811" s="161"/>
      <c r="E811" s="161"/>
      <c r="F811" s="161"/>
      <c r="G811" s="161"/>
      <c r="H811" s="161"/>
      <c r="I811" s="161"/>
      <c r="J811" s="161"/>
      <c r="K811" s="161"/>
      <c r="L811" s="136"/>
      <c r="M811" s="136"/>
      <c r="N811" s="136"/>
      <c r="O811" s="136"/>
      <c r="P811" s="136"/>
      <c r="Q811" s="136"/>
      <c r="R811" s="136"/>
      <c r="S811" s="136"/>
      <c r="T811" s="136"/>
      <c r="U811" s="136"/>
      <c r="V811" s="136"/>
      <c r="W811" s="136"/>
      <c r="X811" s="136"/>
      <c r="Y811" s="136"/>
      <c r="Z811" s="136"/>
      <c r="AA811" s="136"/>
    </row>
    <row r="812" spans="2:27" ht="14" x14ac:dyDescent="0.2">
      <c r="B812" s="136"/>
      <c r="C812" s="160"/>
      <c r="D812" s="161"/>
      <c r="E812" s="161"/>
      <c r="F812" s="161"/>
      <c r="G812" s="161"/>
      <c r="H812" s="161"/>
      <c r="I812" s="161"/>
      <c r="J812" s="161"/>
      <c r="K812" s="161"/>
      <c r="L812" s="136"/>
      <c r="M812" s="136"/>
      <c r="N812" s="136"/>
      <c r="O812" s="136"/>
      <c r="P812" s="136"/>
      <c r="Q812" s="136"/>
      <c r="R812" s="136"/>
      <c r="S812" s="136"/>
      <c r="T812" s="136"/>
      <c r="U812" s="136"/>
      <c r="V812" s="136"/>
      <c r="W812" s="136"/>
      <c r="X812" s="136"/>
      <c r="Y812" s="136"/>
      <c r="Z812" s="136"/>
      <c r="AA812" s="136"/>
    </row>
    <row r="813" spans="2:27" ht="14" x14ac:dyDescent="0.2">
      <c r="B813" s="136"/>
      <c r="C813" s="160"/>
      <c r="D813" s="161"/>
      <c r="E813" s="161"/>
      <c r="F813" s="161"/>
      <c r="G813" s="161"/>
      <c r="H813" s="161"/>
      <c r="I813" s="161"/>
      <c r="J813" s="161"/>
      <c r="K813" s="161"/>
      <c r="L813" s="136"/>
      <c r="M813" s="136"/>
      <c r="N813" s="136"/>
      <c r="O813" s="136"/>
      <c r="P813" s="136"/>
      <c r="Q813" s="136"/>
      <c r="R813" s="136"/>
      <c r="S813" s="136"/>
      <c r="T813" s="136"/>
      <c r="U813" s="136"/>
      <c r="V813" s="136"/>
      <c r="W813" s="136"/>
      <c r="X813" s="136"/>
      <c r="Y813" s="136"/>
      <c r="Z813" s="136"/>
      <c r="AA813" s="136"/>
    </row>
    <row r="814" spans="2:27" ht="14" x14ac:dyDescent="0.2">
      <c r="B814" s="136"/>
      <c r="C814" s="160"/>
      <c r="D814" s="161"/>
      <c r="E814" s="161"/>
      <c r="F814" s="161"/>
      <c r="G814" s="161"/>
      <c r="H814" s="161"/>
      <c r="I814" s="161"/>
      <c r="J814" s="161"/>
      <c r="K814" s="161"/>
      <c r="L814" s="136"/>
      <c r="M814" s="136"/>
      <c r="N814" s="136"/>
      <c r="O814" s="136"/>
      <c r="P814" s="136"/>
      <c r="Q814" s="136"/>
      <c r="R814" s="136"/>
      <c r="S814" s="136"/>
      <c r="T814" s="136"/>
      <c r="U814" s="136"/>
      <c r="V814" s="136"/>
      <c r="W814" s="136"/>
      <c r="X814" s="136"/>
      <c r="Y814" s="136"/>
      <c r="Z814" s="136"/>
      <c r="AA814" s="136"/>
    </row>
    <row r="815" spans="2:27" ht="14" x14ac:dyDescent="0.2">
      <c r="B815" s="136"/>
      <c r="C815" s="160"/>
      <c r="D815" s="161"/>
      <c r="E815" s="161"/>
      <c r="F815" s="161"/>
      <c r="G815" s="161"/>
      <c r="H815" s="161"/>
      <c r="I815" s="161"/>
      <c r="J815" s="161"/>
      <c r="K815" s="161"/>
      <c r="L815" s="136"/>
      <c r="M815" s="136"/>
      <c r="N815" s="136"/>
      <c r="O815" s="136"/>
      <c r="P815" s="136"/>
      <c r="Q815" s="136"/>
      <c r="R815" s="136"/>
      <c r="S815" s="136"/>
      <c r="T815" s="136"/>
      <c r="U815" s="136"/>
      <c r="V815" s="136"/>
      <c r="W815" s="136"/>
      <c r="X815" s="136"/>
      <c r="Y815" s="136"/>
      <c r="Z815" s="136"/>
      <c r="AA815" s="136"/>
    </row>
    <row r="816" spans="2:27" ht="14" x14ac:dyDescent="0.2">
      <c r="B816" s="136"/>
      <c r="C816" s="160"/>
      <c r="D816" s="161"/>
      <c r="E816" s="161"/>
      <c r="F816" s="161"/>
      <c r="G816" s="161"/>
      <c r="H816" s="161"/>
      <c r="I816" s="161"/>
      <c r="J816" s="161"/>
      <c r="K816" s="161"/>
      <c r="L816" s="136"/>
      <c r="M816" s="136"/>
      <c r="N816" s="136"/>
      <c r="O816" s="136"/>
      <c r="P816" s="136"/>
      <c r="Q816" s="136"/>
      <c r="R816" s="136"/>
      <c r="S816" s="136"/>
      <c r="T816" s="136"/>
      <c r="U816" s="136"/>
      <c r="V816" s="136"/>
      <c r="W816" s="136"/>
      <c r="X816" s="136"/>
      <c r="Y816" s="136"/>
      <c r="Z816" s="136"/>
      <c r="AA816" s="136"/>
    </row>
    <row r="817" spans="2:27" ht="14" x14ac:dyDescent="0.2">
      <c r="B817" s="136"/>
      <c r="C817" s="160"/>
      <c r="D817" s="161"/>
      <c r="E817" s="161"/>
      <c r="F817" s="161"/>
      <c r="G817" s="161"/>
      <c r="H817" s="161"/>
      <c r="I817" s="161"/>
      <c r="J817" s="161"/>
      <c r="K817" s="161"/>
      <c r="L817" s="136"/>
      <c r="M817" s="136"/>
      <c r="N817" s="136"/>
      <c r="O817" s="136"/>
      <c r="P817" s="136"/>
      <c r="Q817" s="136"/>
      <c r="R817" s="136"/>
      <c r="S817" s="136"/>
      <c r="T817" s="136"/>
      <c r="U817" s="136"/>
      <c r="V817" s="136"/>
      <c r="W817" s="136"/>
      <c r="X817" s="136"/>
      <c r="Y817" s="136"/>
      <c r="Z817" s="136"/>
      <c r="AA817" s="136"/>
    </row>
    <row r="818" spans="2:27" ht="14" x14ac:dyDescent="0.2">
      <c r="B818" s="136"/>
      <c r="C818" s="160"/>
      <c r="D818" s="161"/>
      <c r="E818" s="161"/>
      <c r="F818" s="161"/>
      <c r="G818" s="161"/>
      <c r="H818" s="161"/>
      <c r="I818" s="161"/>
      <c r="J818" s="161"/>
      <c r="K818" s="161"/>
      <c r="L818" s="136"/>
      <c r="M818" s="136"/>
      <c r="N818" s="136"/>
      <c r="O818" s="136"/>
      <c r="P818" s="136"/>
      <c r="Q818" s="136"/>
      <c r="R818" s="136"/>
      <c r="S818" s="136"/>
      <c r="T818" s="136"/>
      <c r="U818" s="136"/>
      <c r="V818" s="136"/>
      <c r="W818" s="136"/>
      <c r="X818" s="136"/>
      <c r="Y818" s="136"/>
      <c r="Z818" s="136"/>
      <c r="AA818" s="136"/>
    </row>
    <row r="819" spans="2:27" ht="14" x14ac:dyDescent="0.2">
      <c r="B819" s="136"/>
      <c r="C819" s="160"/>
      <c r="D819" s="161"/>
      <c r="E819" s="161"/>
      <c r="F819" s="161"/>
      <c r="G819" s="161"/>
      <c r="H819" s="161"/>
      <c r="I819" s="161"/>
      <c r="J819" s="161"/>
      <c r="K819" s="161"/>
      <c r="L819" s="136"/>
      <c r="M819" s="136"/>
      <c r="N819" s="136"/>
      <c r="O819" s="136"/>
      <c r="P819" s="136"/>
      <c r="Q819" s="136"/>
      <c r="R819" s="136"/>
      <c r="S819" s="136"/>
      <c r="T819" s="136"/>
      <c r="U819" s="136"/>
      <c r="V819" s="136"/>
      <c r="W819" s="136"/>
      <c r="X819" s="136"/>
      <c r="Y819" s="136"/>
      <c r="Z819" s="136"/>
      <c r="AA819" s="136"/>
    </row>
    <row r="820" spans="2:27" ht="14" x14ac:dyDescent="0.2">
      <c r="B820" s="136"/>
      <c r="C820" s="160"/>
      <c r="D820" s="161"/>
      <c r="E820" s="161"/>
      <c r="F820" s="161"/>
      <c r="G820" s="161"/>
      <c r="H820" s="161"/>
      <c r="I820" s="161"/>
      <c r="J820" s="161"/>
      <c r="K820" s="161"/>
      <c r="L820" s="136"/>
      <c r="M820" s="136"/>
      <c r="N820" s="136"/>
      <c r="O820" s="136"/>
      <c r="P820" s="136"/>
      <c r="Q820" s="136"/>
      <c r="R820" s="136"/>
      <c r="S820" s="136"/>
      <c r="T820" s="136"/>
      <c r="U820" s="136"/>
      <c r="V820" s="136"/>
      <c r="W820" s="136"/>
      <c r="X820" s="136"/>
      <c r="Y820" s="136"/>
      <c r="Z820" s="136"/>
      <c r="AA820" s="136"/>
    </row>
    <row r="821" spans="2:27" ht="14" x14ac:dyDescent="0.2">
      <c r="B821" s="136"/>
      <c r="C821" s="160"/>
      <c r="D821" s="161"/>
      <c r="E821" s="161"/>
      <c r="F821" s="161"/>
      <c r="G821" s="161"/>
      <c r="H821" s="161"/>
      <c r="I821" s="161"/>
      <c r="J821" s="161"/>
      <c r="K821" s="161"/>
      <c r="L821" s="136"/>
      <c r="M821" s="136"/>
      <c r="N821" s="136"/>
      <c r="O821" s="136"/>
      <c r="P821" s="136"/>
      <c r="Q821" s="136"/>
      <c r="R821" s="136"/>
      <c r="S821" s="136"/>
      <c r="T821" s="136"/>
      <c r="U821" s="136"/>
      <c r="V821" s="136"/>
      <c r="W821" s="136"/>
      <c r="X821" s="136"/>
      <c r="Y821" s="136"/>
      <c r="Z821" s="136"/>
      <c r="AA821" s="136"/>
    </row>
    <row r="822" spans="2:27" ht="14" x14ac:dyDescent="0.2">
      <c r="B822" s="136"/>
      <c r="C822" s="160"/>
      <c r="D822" s="161"/>
      <c r="E822" s="161"/>
      <c r="F822" s="161"/>
      <c r="G822" s="161"/>
      <c r="H822" s="161"/>
      <c r="I822" s="161"/>
      <c r="J822" s="161"/>
      <c r="K822" s="161"/>
      <c r="L822" s="136"/>
      <c r="M822" s="136"/>
      <c r="N822" s="136"/>
      <c r="O822" s="136"/>
      <c r="P822" s="136"/>
      <c r="Q822" s="136"/>
      <c r="R822" s="136"/>
      <c r="S822" s="136"/>
      <c r="T822" s="136"/>
      <c r="U822" s="136"/>
      <c r="V822" s="136"/>
      <c r="W822" s="136"/>
      <c r="X822" s="136"/>
      <c r="Y822" s="136"/>
      <c r="Z822" s="136"/>
      <c r="AA822" s="136"/>
    </row>
    <row r="823" spans="2:27" ht="14" x14ac:dyDescent="0.2">
      <c r="B823" s="136"/>
      <c r="C823" s="160"/>
      <c r="D823" s="161"/>
      <c r="E823" s="161"/>
      <c r="F823" s="161"/>
      <c r="G823" s="161"/>
      <c r="H823" s="161"/>
      <c r="I823" s="161"/>
      <c r="J823" s="161"/>
      <c r="K823" s="161"/>
      <c r="L823" s="136"/>
      <c r="M823" s="136"/>
      <c r="N823" s="136"/>
      <c r="O823" s="136"/>
      <c r="P823" s="136"/>
      <c r="Q823" s="136"/>
      <c r="R823" s="136"/>
      <c r="S823" s="136"/>
      <c r="T823" s="136"/>
      <c r="U823" s="136"/>
      <c r="V823" s="136"/>
      <c r="W823" s="136"/>
      <c r="X823" s="136"/>
      <c r="Y823" s="136"/>
      <c r="Z823" s="136"/>
      <c r="AA823" s="136"/>
    </row>
    <row r="824" spans="2:27" ht="14" x14ac:dyDescent="0.2">
      <c r="B824" s="136"/>
      <c r="C824" s="160"/>
      <c r="D824" s="161"/>
      <c r="E824" s="161"/>
      <c r="F824" s="161"/>
      <c r="G824" s="161"/>
      <c r="H824" s="161"/>
      <c r="I824" s="161"/>
      <c r="J824" s="161"/>
      <c r="K824" s="161"/>
      <c r="L824" s="136"/>
      <c r="M824" s="136"/>
      <c r="N824" s="136"/>
      <c r="O824" s="136"/>
      <c r="P824" s="136"/>
      <c r="Q824" s="136"/>
      <c r="R824" s="136"/>
      <c r="S824" s="136"/>
      <c r="T824" s="136"/>
      <c r="U824" s="136"/>
      <c r="V824" s="136"/>
      <c r="W824" s="136"/>
      <c r="X824" s="136"/>
      <c r="Y824" s="136"/>
      <c r="Z824" s="136"/>
      <c r="AA824" s="136"/>
    </row>
    <row r="825" spans="2:27" ht="14" x14ac:dyDescent="0.2">
      <c r="B825" s="136"/>
      <c r="C825" s="160"/>
      <c r="D825" s="161"/>
      <c r="E825" s="161"/>
      <c r="F825" s="161"/>
      <c r="G825" s="161"/>
      <c r="H825" s="161"/>
      <c r="I825" s="161"/>
      <c r="J825" s="161"/>
      <c r="K825" s="161"/>
      <c r="L825" s="136"/>
      <c r="M825" s="136"/>
      <c r="N825" s="136"/>
      <c r="O825" s="136"/>
      <c r="P825" s="136"/>
      <c r="Q825" s="136"/>
      <c r="R825" s="136"/>
      <c r="S825" s="136"/>
      <c r="T825" s="136"/>
      <c r="U825" s="136"/>
      <c r="V825" s="136"/>
      <c r="W825" s="136"/>
      <c r="X825" s="136"/>
      <c r="Y825" s="136"/>
      <c r="Z825" s="136"/>
      <c r="AA825" s="136"/>
    </row>
    <row r="826" spans="2:27" ht="14" x14ac:dyDescent="0.2">
      <c r="B826" s="136"/>
      <c r="C826" s="160"/>
      <c r="D826" s="161"/>
      <c r="E826" s="161"/>
      <c r="F826" s="161"/>
      <c r="G826" s="161"/>
      <c r="H826" s="161"/>
      <c r="I826" s="161"/>
      <c r="J826" s="161"/>
      <c r="K826" s="161"/>
      <c r="L826" s="136"/>
      <c r="M826" s="136"/>
      <c r="N826" s="136"/>
      <c r="O826" s="136"/>
      <c r="P826" s="136"/>
      <c r="Q826" s="136"/>
      <c r="R826" s="136"/>
      <c r="S826" s="136"/>
      <c r="T826" s="136"/>
      <c r="U826" s="136"/>
      <c r="V826" s="136"/>
      <c r="W826" s="136"/>
      <c r="X826" s="136"/>
      <c r="Y826" s="136"/>
      <c r="Z826" s="136"/>
      <c r="AA826" s="136"/>
    </row>
    <row r="827" spans="2:27" ht="14" x14ac:dyDescent="0.2">
      <c r="B827" s="136"/>
      <c r="C827" s="160"/>
      <c r="D827" s="161"/>
      <c r="E827" s="161"/>
      <c r="F827" s="161"/>
      <c r="G827" s="161"/>
      <c r="H827" s="161"/>
      <c r="I827" s="161"/>
      <c r="J827" s="161"/>
      <c r="K827" s="161"/>
      <c r="L827" s="136"/>
      <c r="M827" s="136"/>
      <c r="N827" s="136"/>
      <c r="O827" s="136"/>
      <c r="P827" s="136"/>
      <c r="Q827" s="136"/>
      <c r="R827" s="136"/>
      <c r="S827" s="136"/>
      <c r="T827" s="136"/>
      <c r="U827" s="136"/>
      <c r="V827" s="136"/>
      <c r="W827" s="136"/>
      <c r="X827" s="136"/>
      <c r="Y827" s="136"/>
      <c r="Z827" s="136"/>
      <c r="AA827" s="136"/>
    </row>
    <row r="828" spans="2:27" ht="14" x14ac:dyDescent="0.2">
      <c r="B828" s="136"/>
      <c r="C828" s="160"/>
      <c r="D828" s="161"/>
      <c r="E828" s="161"/>
      <c r="F828" s="161"/>
      <c r="G828" s="161"/>
      <c r="H828" s="161"/>
      <c r="I828" s="161"/>
      <c r="J828" s="161"/>
      <c r="K828" s="161"/>
      <c r="L828" s="136"/>
      <c r="M828" s="136"/>
      <c r="N828" s="136"/>
      <c r="O828" s="136"/>
      <c r="P828" s="136"/>
      <c r="Q828" s="136"/>
      <c r="R828" s="136"/>
      <c r="S828" s="136"/>
      <c r="T828" s="136"/>
      <c r="U828" s="136"/>
      <c r="V828" s="136"/>
      <c r="W828" s="136"/>
      <c r="X828" s="136"/>
      <c r="Y828" s="136"/>
      <c r="Z828" s="136"/>
      <c r="AA828" s="136"/>
    </row>
    <row r="829" spans="2:27" ht="14" x14ac:dyDescent="0.2">
      <c r="B829" s="136"/>
      <c r="C829" s="160"/>
      <c r="D829" s="161"/>
      <c r="E829" s="161"/>
      <c r="F829" s="161"/>
      <c r="G829" s="161"/>
      <c r="H829" s="161"/>
      <c r="I829" s="161"/>
      <c r="J829" s="161"/>
      <c r="K829" s="161"/>
      <c r="L829" s="136"/>
      <c r="M829" s="136"/>
      <c r="N829" s="136"/>
      <c r="O829" s="136"/>
      <c r="P829" s="136"/>
      <c r="Q829" s="136"/>
      <c r="R829" s="136"/>
      <c r="S829" s="136"/>
      <c r="T829" s="136"/>
      <c r="U829" s="136"/>
      <c r="V829" s="136"/>
      <c r="W829" s="136"/>
      <c r="X829" s="136"/>
      <c r="Y829" s="136"/>
      <c r="Z829" s="136"/>
      <c r="AA829" s="136"/>
    </row>
    <row r="830" spans="2:27" ht="14" x14ac:dyDescent="0.2">
      <c r="B830" s="136"/>
      <c r="C830" s="160"/>
      <c r="D830" s="161"/>
      <c r="E830" s="161"/>
      <c r="F830" s="161"/>
      <c r="G830" s="161"/>
      <c r="H830" s="161"/>
      <c r="I830" s="161"/>
      <c r="J830" s="161"/>
      <c r="K830" s="161"/>
      <c r="L830" s="136"/>
      <c r="M830" s="136"/>
      <c r="N830" s="136"/>
      <c r="O830" s="136"/>
      <c r="P830" s="136"/>
      <c r="Q830" s="136"/>
      <c r="R830" s="136"/>
      <c r="S830" s="136"/>
      <c r="T830" s="136"/>
      <c r="U830" s="136"/>
      <c r="V830" s="136"/>
      <c r="W830" s="136"/>
      <c r="X830" s="136"/>
      <c r="Y830" s="136"/>
      <c r="Z830" s="136"/>
      <c r="AA830" s="136"/>
    </row>
    <row r="831" spans="2:27" ht="14" x14ac:dyDescent="0.2">
      <c r="B831" s="136"/>
      <c r="C831" s="160"/>
      <c r="D831" s="161"/>
      <c r="E831" s="161"/>
      <c r="F831" s="161"/>
      <c r="G831" s="161"/>
      <c r="H831" s="161"/>
      <c r="I831" s="161"/>
      <c r="J831" s="161"/>
      <c r="K831" s="161"/>
      <c r="L831" s="136"/>
      <c r="M831" s="136"/>
      <c r="N831" s="136"/>
      <c r="O831" s="136"/>
      <c r="P831" s="136"/>
      <c r="Q831" s="136"/>
      <c r="R831" s="136"/>
      <c r="S831" s="136"/>
      <c r="T831" s="136"/>
      <c r="U831" s="136"/>
      <c r="V831" s="136"/>
      <c r="W831" s="136"/>
      <c r="X831" s="136"/>
      <c r="Y831" s="136"/>
      <c r="Z831" s="136"/>
      <c r="AA831" s="136"/>
    </row>
    <row r="832" spans="2:27" ht="14" x14ac:dyDescent="0.2">
      <c r="B832" s="136"/>
      <c r="C832" s="160"/>
      <c r="D832" s="161"/>
      <c r="E832" s="161"/>
      <c r="F832" s="161"/>
      <c r="G832" s="161"/>
      <c r="H832" s="161"/>
      <c r="I832" s="161"/>
      <c r="J832" s="161"/>
      <c r="K832" s="161"/>
      <c r="L832" s="136"/>
      <c r="M832" s="136"/>
      <c r="N832" s="136"/>
      <c r="O832" s="136"/>
      <c r="P832" s="136"/>
      <c r="Q832" s="136"/>
      <c r="R832" s="136"/>
      <c r="S832" s="136"/>
      <c r="T832" s="136"/>
      <c r="U832" s="136"/>
      <c r="V832" s="136"/>
      <c r="W832" s="136"/>
      <c r="X832" s="136"/>
      <c r="Y832" s="136"/>
      <c r="Z832" s="136"/>
      <c r="AA832" s="136"/>
    </row>
    <row r="833" spans="2:27" ht="14" x14ac:dyDescent="0.2">
      <c r="B833" s="136"/>
      <c r="C833" s="160"/>
      <c r="D833" s="161"/>
      <c r="E833" s="161"/>
      <c r="F833" s="161"/>
      <c r="G833" s="161"/>
      <c r="H833" s="161"/>
      <c r="I833" s="161"/>
      <c r="J833" s="161"/>
      <c r="K833" s="161"/>
      <c r="L833" s="136"/>
      <c r="M833" s="136"/>
      <c r="N833" s="136"/>
      <c r="O833" s="136"/>
      <c r="P833" s="136"/>
      <c r="Q833" s="136"/>
      <c r="R833" s="136"/>
      <c r="S833" s="136"/>
      <c r="T833" s="136"/>
      <c r="U833" s="136"/>
      <c r="V833" s="136"/>
      <c r="W833" s="136"/>
      <c r="X833" s="136"/>
      <c r="Y833" s="136"/>
      <c r="Z833" s="136"/>
      <c r="AA833" s="136"/>
    </row>
    <row r="834" spans="2:27" ht="14" x14ac:dyDescent="0.2">
      <c r="B834" s="136"/>
      <c r="C834" s="160"/>
      <c r="D834" s="161"/>
      <c r="E834" s="161"/>
      <c r="F834" s="161"/>
      <c r="G834" s="161"/>
      <c r="H834" s="161"/>
      <c r="I834" s="161"/>
      <c r="J834" s="161"/>
      <c r="K834" s="161"/>
      <c r="L834" s="136"/>
      <c r="M834" s="136"/>
      <c r="N834" s="136"/>
      <c r="O834" s="136"/>
      <c r="P834" s="136"/>
      <c r="Q834" s="136"/>
      <c r="R834" s="136"/>
      <c r="S834" s="136"/>
      <c r="T834" s="136"/>
      <c r="U834" s="136"/>
      <c r="V834" s="136"/>
      <c r="W834" s="136"/>
      <c r="X834" s="136"/>
      <c r="Y834" s="136"/>
      <c r="Z834" s="136"/>
      <c r="AA834" s="136"/>
    </row>
    <row r="835" spans="2:27" ht="14" x14ac:dyDescent="0.2">
      <c r="B835" s="136"/>
      <c r="C835" s="160"/>
      <c r="D835" s="161"/>
      <c r="E835" s="161"/>
      <c r="F835" s="161"/>
      <c r="G835" s="161"/>
      <c r="H835" s="161"/>
      <c r="I835" s="161"/>
      <c r="J835" s="161"/>
      <c r="K835" s="161"/>
      <c r="L835" s="136"/>
      <c r="M835" s="136"/>
      <c r="N835" s="136"/>
      <c r="O835" s="136"/>
      <c r="P835" s="136"/>
      <c r="Q835" s="136"/>
      <c r="R835" s="136"/>
      <c r="S835" s="136"/>
      <c r="T835" s="136"/>
      <c r="U835" s="136"/>
      <c r="V835" s="136"/>
      <c r="W835" s="136"/>
      <c r="X835" s="136"/>
      <c r="Y835" s="136"/>
      <c r="Z835" s="136"/>
      <c r="AA835" s="136"/>
    </row>
    <row r="836" spans="2:27" ht="14" x14ac:dyDescent="0.2">
      <c r="B836" s="136"/>
      <c r="C836" s="160"/>
      <c r="D836" s="161"/>
      <c r="E836" s="161"/>
      <c r="F836" s="161"/>
      <c r="G836" s="161"/>
      <c r="H836" s="161"/>
      <c r="I836" s="161"/>
      <c r="J836" s="161"/>
      <c r="K836" s="161"/>
      <c r="L836" s="136"/>
      <c r="M836" s="136"/>
      <c r="N836" s="136"/>
      <c r="O836" s="136"/>
      <c r="P836" s="136"/>
      <c r="Q836" s="136"/>
      <c r="R836" s="136"/>
      <c r="S836" s="136"/>
      <c r="T836" s="136"/>
      <c r="U836" s="136"/>
      <c r="V836" s="136"/>
      <c r="W836" s="136"/>
      <c r="X836" s="136"/>
      <c r="Y836" s="136"/>
      <c r="Z836" s="136"/>
      <c r="AA836" s="136"/>
    </row>
    <row r="837" spans="2:27" ht="14" x14ac:dyDescent="0.2">
      <c r="B837" s="136"/>
      <c r="C837" s="160"/>
      <c r="D837" s="161"/>
      <c r="E837" s="161"/>
      <c r="F837" s="161"/>
      <c r="G837" s="161"/>
      <c r="H837" s="161"/>
      <c r="I837" s="161"/>
      <c r="J837" s="161"/>
      <c r="K837" s="161"/>
      <c r="L837" s="136"/>
      <c r="M837" s="136"/>
      <c r="N837" s="136"/>
      <c r="O837" s="136"/>
      <c r="P837" s="136"/>
      <c r="Q837" s="136"/>
      <c r="R837" s="136"/>
      <c r="S837" s="136"/>
      <c r="T837" s="136"/>
      <c r="U837" s="136"/>
      <c r="V837" s="136"/>
      <c r="W837" s="136"/>
      <c r="X837" s="136"/>
      <c r="Y837" s="136"/>
      <c r="Z837" s="136"/>
      <c r="AA837" s="136"/>
    </row>
    <row r="838" spans="2:27" ht="14" x14ac:dyDescent="0.2">
      <c r="B838" s="136"/>
      <c r="C838" s="160"/>
      <c r="D838" s="161"/>
      <c r="E838" s="161"/>
      <c r="F838" s="161"/>
      <c r="G838" s="161"/>
      <c r="H838" s="161"/>
      <c r="I838" s="161"/>
      <c r="J838" s="161"/>
      <c r="K838" s="161"/>
      <c r="L838" s="136"/>
      <c r="M838" s="136"/>
      <c r="N838" s="136"/>
      <c r="O838" s="136"/>
      <c r="P838" s="136"/>
      <c r="Q838" s="136"/>
      <c r="R838" s="136"/>
      <c r="S838" s="136"/>
      <c r="T838" s="136"/>
      <c r="U838" s="136"/>
      <c r="V838" s="136"/>
      <c r="W838" s="136"/>
      <c r="X838" s="136"/>
      <c r="Y838" s="136"/>
      <c r="Z838" s="136"/>
      <c r="AA838" s="136"/>
    </row>
    <row r="839" spans="2:27" ht="14" x14ac:dyDescent="0.2">
      <c r="B839" s="136"/>
      <c r="C839" s="160"/>
      <c r="D839" s="161"/>
      <c r="E839" s="161"/>
      <c r="F839" s="161"/>
      <c r="G839" s="161"/>
      <c r="H839" s="161"/>
      <c r="I839" s="161"/>
      <c r="J839" s="161"/>
      <c r="K839" s="161"/>
      <c r="L839" s="136"/>
      <c r="M839" s="136"/>
      <c r="N839" s="136"/>
      <c r="O839" s="136"/>
      <c r="P839" s="136"/>
      <c r="Q839" s="136"/>
      <c r="R839" s="136"/>
      <c r="S839" s="136"/>
      <c r="T839" s="136"/>
      <c r="U839" s="136"/>
      <c r="V839" s="136"/>
      <c r="W839" s="136"/>
      <c r="X839" s="136"/>
      <c r="Y839" s="136"/>
      <c r="Z839" s="136"/>
      <c r="AA839" s="136"/>
    </row>
    <row r="840" spans="2:27" ht="14" x14ac:dyDescent="0.2">
      <c r="B840" s="136"/>
      <c r="C840" s="160"/>
      <c r="D840" s="161"/>
      <c r="E840" s="161"/>
      <c r="F840" s="161"/>
      <c r="G840" s="161"/>
      <c r="H840" s="161"/>
      <c r="I840" s="161"/>
      <c r="J840" s="161"/>
      <c r="K840" s="161"/>
      <c r="L840" s="136"/>
      <c r="M840" s="136"/>
      <c r="N840" s="136"/>
      <c r="O840" s="136"/>
      <c r="P840" s="136"/>
      <c r="Q840" s="136"/>
      <c r="R840" s="136"/>
      <c r="S840" s="136"/>
      <c r="T840" s="136"/>
      <c r="U840" s="136"/>
      <c r="V840" s="136"/>
      <c r="W840" s="136"/>
      <c r="X840" s="136"/>
      <c r="Y840" s="136"/>
      <c r="Z840" s="136"/>
      <c r="AA840" s="136"/>
    </row>
    <row r="841" spans="2:27" ht="14" x14ac:dyDescent="0.2">
      <c r="B841" s="136"/>
      <c r="C841" s="160"/>
      <c r="D841" s="161"/>
      <c r="E841" s="161"/>
      <c r="F841" s="161"/>
      <c r="G841" s="161"/>
      <c r="H841" s="161"/>
      <c r="I841" s="161"/>
      <c r="J841" s="161"/>
      <c r="K841" s="161"/>
      <c r="L841" s="136"/>
      <c r="M841" s="136"/>
      <c r="N841" s="136"/>
      <c r="O841" s="136"/>
      <c r="P841" s="136"/>
      <c r="Q841" s="136"/>
      <c r="R841" s="136"/>
      <c r="S841" s="136"/>
      <c r="T841" s="136"/>
      <c r="U841" s="136"/>
      <c r="V841" s="136"/>
      <c r="W841" s="136"/>
      <c r="X841" s="136"/>
      <c r="Y841" s="136"/>
      <c r="Z841" s="136"/>
      <c r="AA841" s="136"/>
    </row>
    <row r="842" spans="2:27" ht="14" x14ac:dyDescent="0.2">
      <c r="B842" s="136"/>
      <c r="C842" s="160"/>
      <c r="D842" s="161"/>
      <c r="E842" s="161"/>
      <c r="F842" s="161"/>
      <c r="G842" s="161"/>
      <c r="H842" s="161"/>
      <c r="I842" s="161"/>
      <c r="J842" s="161"/>
      <c r="K842" s="161"/>
      <c r="L842" s="136"/>
      <c r="M842" s="136"/>
      <c r="N842" s="136"/>
      <c r="O842" s="136"/>
      <c r="P842" s="136"/>
      <c r="Q842" s="136"/>
      <c r="R842" s="136"/>
      <c r="S842" s="136"/>
      <c r="T842" s="136"/>
      <c r="U842" s="136"/>
      <c r="V842" s="136"/>
      <c r="W842" s="136"/>
      <c r="X842" s="136"/>
      <c r="Y842" s="136"/>
      <c r="Z842" s="136"/>
      <c r="AA842" s="136"/>
    </row>
    <row r="843" spans="2:27" ht="14" x14ac:dyDescent="0.2">
      <c r="B843" s="136"/>
      <c r="C843" s="160"/>
      <c r="D843" s="161"/>
      <c r="E843" s="161"/>
      <c r="F843" s="161"/>
      <c r="G843" s="161"/>
      <c r="H843" s="161"/>
      <c r="I843" s="161"/>
      <c r="J843" s="161"/>
      <c r="K843" s="161"/>
      <c r="L843" s="136"/>
      <c r="M843" s="136"/>
      <c r="N843" s="136"/>
      <c r="O843" s="136"/>
      <c r="P843" s="136"/>
      <c r="Q843" s="136"/>
      <c r="R843" s="136"/>
      <c r="S843" s="136"/>
      <c r="T843" s="136"/>
      <c r="U843" s="136"/>
      <c r="V843" s="136"/>
      <c r="W843" s="136"/>
      <c r="X843" s="136"/>
      <c r="Y843" s="136"/>
      <c r="Z843" s="136"/>
      <c r="AA843" s="136"/>
    </row>
    <row r="844" spans="2:27" ht="14" x14ac:dyDescent="0.2">
      <c r="B844" s="136"/>
      <c r="C844" s="160"/>
      <c r="D844" s="161"/>
      <c r="E844" s="161"/>
      <c r="F844" s="161"/>
      <c r="G844" s="161"/>
      <c r="H844" s="161"/>
      <c r="I844" s="161"/>
      <c r="J844" s="161"/>
      <c r="K844" s="161"/>
      <c r="L844" s="136"/>
      <c r="M844" s="136"/>
      <c r="N844" s="136"/>
      <c r="O844" s="136"/>
      <c r="P844" s="136"/>
      <c r="Q844" s="136"/>
      <c r="R844" s="136"/>
      <c r="S844" s="136"/>
      <c r="T844" s="136"/>
      <c r="U844" s="136"/>
      <c r="V844" s="136"/>
      <c r="W844" s="136"/>
      <c r="X844" s="136"/>
      <c r="Y844" s="136"/>
      <c r="Z844" s="136"/>
      <c r="AA844" s="136"/>
    </row>
    <row r="845" spans="2:27" ht="14" x14ac:dyDescent="0.2">
      <c r="B845" s="136"/>
      <c r="C845" s="160"/>
      <c r="D845" s="161"/>
      <c r="E845" s="161"/>
      <c r="F845" s="161"/>
      <c r="G845" s="161"/>
      <c r="H845" s="161"/>
      <c r="I845" s="161"/>
      <c r="J845" s="161"/>
      <c r="K845" s="161"/>
      <c r="L845" s="136"/>
      <c r="M845" s="136"/>
      <c r="N845" s="136"/>
      <c r="O845" s="136"/>
      <c r="P845" s="136"/>
      <c r="Q845" s="136"/>
      <c r="R845" s="136"/>
      <c r="S845" s="136"/>
      <c r="T845" s="136"/>
      <c r="U845" s="136"/>
      <c r="V845" s="136"/>
      <c r="W845" s="136"/>
      <c r="X845" s="136"/>
      <c r="Y845" s="136"/>
      <c r="Z845" s="136"/>
      <c r="AA845" s="136"/>
    </row>
    <row r="846" spans="2:27" ht="14" x14ac:dyDescent="0.2">
      <c r="B846" s="136"/>
      <c r="C846" s="160"/>
      <c r="D846" s="161"/>
      <c r="E846" s="161"/>
      <c r="F846" s="161"/>
      <c r="G846" s="161"/>
      <c r="H846" s="161"/>
      <c r="I846" s="161"/>
      <c r="J846" s="161"/>
      <c r="K846" s="161"/>
      <c r="L846" s="136"/>
      <c r="M846" s="136"/>
      <c r="N846" s="136"/>
      <c r="O846" s="136"/>
      <c r="P846" s="136"/>
      <c r="Q846" s="136"/>
      <c r="R846" s="136"/>
      <c r="S846" s="136"/>
      <c r="T846" s="136"/>
      <c r="U846" s="136"/>
      <c r="V846" s="136"/>
      <c r="W846" s="136"/>
      <c r="X846" s="136"/>
      <c r="Y846" s="136"/>
      <c r="Z846" s="136"/>
      <c r="AA846" s="136"/>
    </row>
    <row r="847" spans="2:27" ht="14" x14ac:dyDescent="0.2">
      <c r="B847" s="136"/>
      <c r="C847" s="160"/>
      <c r="D847" s="161"/>
      <c r="E847" s="161"/>
      <c r="F847" s="161"/>
      <c r="G847" s="161"/>
      <c r="H847" s="161"/>
      <c r="I847" s="161"/>
      <c r="J847" s="161"/>
      <c r="K847" s="161"/>
      <c r="L847" s="136"/>
      <c r="M847" s="136"/>
      <c r="N847" s="136"/>
      <c r="O847" s="136"/>
      <c r="P847" s="136"/>
      <c r="Q847" s="136"/>
      <c r="R847" s="136"/>
      <c r="S847" s="136"/>
      <c r="T847" s="136"/>
      <c r="U847" s="136"/>
      <c r="V847" s="136"/>
      <c r="W847" s="136"/>
      <c r="X847" s="136"/>
      <c r="Y847" s="136"/>
      <c r="Z847" s="136"/>
      <c r="AA847" s="136"/>
    </row>
    <row r="848" spans="2:27" ht="14" x14ac:dyDescent="0.2">
      <c r="B848" s="136"/>
      <c r="C848" s="160"/>
      <c r="D848" s="161"/>
      <c r="E848" s="161"/>
      <c r="F848" s="161"/>
      <c r="G848" s="161"/>
      <c r="H848" s="161"/>
      <c r="I848" s="161"/>
      <c r="J848" s="161"/>
      <c r="K848" s="161"/>
      <c r="L848" s="136"/>
      <c r="M848" s="136"/>
      <c r="N848" s="136"/>
      <c r="O848" s="136"/>
      <c r="P848" s="136"/>
      <c r="Q848" s="136"/>
      <c r="R848" s="136"/>
      <c r="S848" s="136"/>
      <c r="T848" s="136"/>
      <c r="U848" s="136"/>
      <c r="V848" s="136"/>
      <c r="W848" s="136"/>
      <c r="X848" s="136"/>
      <c r="Y848" s="136"/>
      <c r="Z848" s="136"/>
      <c r="AA848" s="136"/>
    </row>
    <row r="849" spans="2:27" ht="14" x14ac:dyDescent="0.2">
      <c r="B849" s="136"/>
      <c r="C849" s="160"/>
      <c r="D849" s="161"/>
      <c r="E849" s="161"/>
      <c r="F849" s="161"/>
      <c r="G849" s="161"/>
      <c r="H849" s="161"/>
      <c r="I849" s="161"/>
      <c r="J849" s="161"/>
      <c r="K849" s="161"/>
      <c r="L849" s="136"/>
      <c r="M849" s="136"/>
      <c r="N849" s="136"/>
      <c r="O849" s="136"/>
      <c r="P849" s="136"/>
      <c r="Q849" s="136"/>
      <c r="R849" s="136"/>
      <c r="S849" s="136"/>
      <c r="T849" s="136"/>
      <c r="U849" s="136"/>
      <c r="V849" s="136"/>
      <c r="W849" s="136"/>
      <c r="X849" s="136"/>
      <c r="Y849" s="136"/>
      <c r="Z849" s="136"/>
      <c r="AA849" s="136"/>
    </row>
    <row r="850" spans="2:27" ht="14" x14ac:dyDescent="0.2">
      <c r="B850" s="136"/>
      <c r="C850" s="160"/>
      <c r="D850" s="161"/>
      <c r="E850" s="161"/>
      <c r="F850" s="161"/>
      <c r="G850" s="161"/>
      <c r="H850" s="161"/>
      <c r="I850" s="161"/>
      <c r="J850" s="161"/>
      <c r="K850" s="161"/>
      <c r="L850" s="136"/>
      <c r="M850" s="136"/>
      <c r="N850" s="136"/>
      <c r="O850" s="136"/>
      <c r="P850" s="136"/>
      <c r="Q850" s="136"/>
      <c r="R850" s="136"/>
      <c r="S850" s="136"/>
      <c r="T850" s="136"/>
      <c r="U850" s="136"/>
      <c r="V850" s="136"/>
      <c r="W850" s="136"/>
      <c r="X850" s="136"/>
      <c r="Y850" s="136"/>
      <c r="Z850" s="136"/>
      <c r="AA850" s="136"/>
    </row>
    <row r="851" spans="2:27" ht="14" x14ac:dyDescent="0.2">
      <c r="B851" s="136"/>
      <c r="C851" s="160"/>
      <c r="D851" s="161"/>
      <c r="E851" s="161"/>
      <c r="F851" s="161"/>
      <c r="G851" s="161"/>
      <c r="H851" s="161"/>
      <c r="I851" s="161"/>
      <c r="J851" s="161"/>
      <c r="K851" s="161"/>
      <c r="L851" s="136"/>
      <c r="M851" s="136"/>
      <c r="N851" s="136"/>
      <c r="O851" s="136"/>
      <c r="P851" s="136"/>
      <c r="Q851" s="136"/>
      <c r="R851" s="136"/>
      <c r="S851" s="136"/>
      <c r="T851" s="136"/>
      <c r="U851" s="136"/>
      <c r="V851" s="136"/>
      <c r="W851" s="136"/>
      <c r="X851" s="136"/>
      <c r="Y851" s="136"/>
      <c r="Z851" s="136"/>
      <c r="AA851" s="136"/>
    </row>
    <row r="852" spans="2:27" ht="14" x14ac:dyDescent="0.2">
      <c r="B852" s="136"/>
      <c r="C852" s="160"/>
      <c r="D852" s="161"/>
      <c r="E852" s="161"/>
      <c r="F852" s="161"/>
      <c r="G852" s="161"/>
      <c r="H852" s="161"/>
      <c r="I852" s="161"/>
      <c r="J852" s="161"/>
      <c r="K852" s="161"/>
      <c r="L852" s="136"/>
      <c r="M852" s="136"/>
      <c r="N852" s="136"/>
      <c r="O852" s="136"/>
      <c r="P852" s="136"/>
      <c r="Q852" s="136"/>
      <c r="R852" s="136"/>
      <c r="S852" s="136"/>
      <c r="T852" s="136"/>
      <c r="U852" s="136"/>
      <c r="V852" s="136"/>
      <c r="W852" s="136"/>
      <c r="X852" s="136"/>
      <c r="Y852" s="136"/>
      <c r="Z852" s="136"/>
      <c r="AA852" s="136"/>
    </row>
    <row r="853" spans="2:27" ht="14" x14ac:dyDescent="0.2">
      <c r="B853" s="136"/>
      <c r="C853" s="160"/>
      <c r="D853" s="161"/>
      <c r="E853" s="161"/>
      <c r="F853" s="161"/>
      <c r="G853" s="161"/>
      <c r="H853" s="161"/>
      <c r="I853" s="161"/>
      <c r="J853" s="161"/>
      <c r="K853" s="161"/>
      <c r="L853" s="136"/>
      <c r="M853" s="136"/>
      <c r="N853" s="136"/>
      <c r="O853" s="136"/>
      <c r="P853" s="136"/>
      <c r="Q853" s="136"/>
      <c r="R853" s="136"/>
      <c r="S853" s="136"/>
      <c r="T853" s="136"/>
      <c r="U853" s="136"/>
      <c r="V853" s="136"/>
      <c r="W853" s="136"/>
      <c r="X853" s="136"/>
      <c r="Y853" s="136"/>
      <c r="Z853" s="136"/>
      <c r="AA853" s="136"/>
    </row>
    <row r="854" spans="2:27" ht="14" x14ac:dyDescent="0.2">
      <c r="B854" s="136"/>
      <c r="C854" s="160"/>
      <c r="D854" s="161"/>
      <c r="E854" s="161"/>
      <c r="F854" s="161"/>
      <c r="G854" s="161"/>
      <c r="H854" s="161"/>
      <c r="I854" s="161"/>
      <c r="J854" s="161"/>
      <c r="K854" s="161"/>
      <c r="L854" s="136"/>
      <c r="M854" s="136"/>
      <c r="N854" s="136"/>
      <c r="O854" s="136"/>
      <c r="P854" s="136"/>
      <c r="Q854" s="136"/>
      <c r="R854" s="136"/>
      <c r="S854" s="136"/>
      <c r="T854" s="136"/>
      <c r="U854" s="136"/>
      <c r="V854" s="136"/>
      <c r="W854" s="136"/>
      <c r="X854" s="136"/>
      <c r="Y854" s="136"/>
      <c r="Z854" s="136"/>
      <c r="AA854" s="136"/>
    </row>
    <row r="855" spans="2:27" ht="14" x14ac:dyDescent="0.2">
      <c r="B855" s="136"/>
      <c r="C855" s="160"/>
      <c r="D855" s="161"/>
      <c r="E855" s="161"/>
      <c r="F855" s="161"/>
      <c r="G855" s="161"/>
      <c r="H855" s="161"/>
      <c r="I855" s="161"/>
      <c r="J855" s="161"/>
      <c r="K855" s="161"/>
      <c r="L855" s="136"/>
      <c r="M855" s="136"/>
      <c r="N855" s="136"/>
      <c r="O855" s="136"/>
      <c r="P855" s="136"/>
      <c r="Q855" s="136"/>
      <c r="R855" s="136"/>
      <c r="S855" s="136"/>
      <c r="T855" s="136"/>
      <c r="U855" s="136"/>
      <c r="V855" s="136"/>
      <c r="W855" s="136"/>
      <c r="X855" s="136"/>
      <c r="Y855" s="136"/>
      <c r="Z855" s="136"/>
      <c r="AA855" s="136"/>
    </row>
    <row r="856" spans="2:27" ht="14" x14ac:dyDescent="0.2">
      <c r="B856" s="136"/>
      <c r="C856" s="160"/>
      <c r="D856" s="161"/>
      <c r="E856" s="161"/>
      <c r="F856" s="161"/>
      <c r="G856" s="161"/>
      <c r="H856" s="161"/>
      <c r="I856" s="161"/>
      <c r="J856" s="161"/>
      <c r="K856" s="161"/>
      <c r="L856" s="136"/>
      <c r="M856" s="136"/>
      <c r="N856" s="136"/>
      <c r="O856" s="136"/>
      <c r="P856" s="136"/>
      <c r="Q856" s="136"/>
      <c r="R856" s="136"/>
      <c r="S856" s="136"/>
      <c r="T856" s="136"/>
      <c r="U856" s="136"/>
      <c r="V856" s="136"/>
      <c r="W856" s="136"/>
      <c r="X856" s="136"/>
      <c r="Y856" s="136"/>
      <c r="Z856" s="136"/>
      <c r="AA856" s="136"/>
    </row>
    <row r="857" spans="2:27" ht="14" x14ac:dyDescent="0.2">
      <c r="B857" s="136"/>
      <c r="C857" s="160"/>
      <c r="D857" s="161"/>
      <c r="E857" s="161"/>
      <c r="F857" s="161"/>
      <c r="G857" s="161"/>
      <c r="H857" s="161"/>
      <c r="I857" s="161"/>
      <c r="J857" s="161"/>
      <c r="K857" s="161"/>
      <c r="L857" s="136"/>
      <c r="M857" s="136"/>
      <c r="N857" s="136"/>
      <c r="O857" s="136"/>
      <c r="P857" s="136"/>
      <c r="Q857" s="136"/>
      <c r="R857" s="136"/>
      <c r="S857" s="136"/>
      <c r="T857" s="136"/>
      <c r="U857" s="136"/>
      <c r="V857" s="136"/>
      <c r="W857" s="136"/>
      <c r="X857" s="136"/>
      <c r="Y857" s="136"/>
      <c r="Z857" s="136"/>
      <c r="AA857" s="136"/>
    </row>
    <row r="858" spans="2:27" ht="14" x14ac:dyDescent="0.2">
      <c r="B858" s="136"/>
      <c r="C858" s="160"/>
      <c r="D858" s="161"/>
      <c r="E858" s="161"/>
      <c r="F858" s="161"/>
      <c r="G858" s="161"/>
      <c r="H858" s="161"/>
      <c r="I858" s="161"/>
      <c r="J858" s="161"/>
      <c r="K858" s="161"/>
      <c r="L858" s="136"/>
      <c r="M858" s="136"/>
      <c r="N858" s="136"/>
      <c r="O858" s="136"/>
      <c r="P858" s="136"/>
      <c r="Q858" s="136"/>
      <c r="R858" s="136"/>
      <c r="S858" s="136"/>
      <c r="T858" s="136"/>
      <c r="U858" s="136"/>
      <c r="V858" s="136"/>
      <c r="W858" s="136"/>
      <c r="X858" s="136"/>
      <c r="Y858" s="136"/>
      <c r="Z858" s="136"/>
      <c r="AA858" s="136"/>
    </row>
    <row r="859" spans="2:27" ht="14" x14ac:dyDescent="0.2">
      <c r="B859" s="136"/>
      <c r="C859" s="160"/>
      <c r="D859" s="161"/>
      <c r="E859" s="161"/>
      <c r="F859" s="161"/>
      <c r="G859" s="161"/>
      <c r="H859" s="161"/>
      <c r="I859" s="161"/>
      <c r="J859" s="161"/>
      <c r="K859" s="161"/>
      <c r="L859" s="136"/>
      <c r="M859" s="136"/>
      <c r="N859" s="136"/>
      <c r="O859" s="136"/>
      <c r="P859" s="136"/>
      <c r="Q859" s="136"/>
      <c r="R859" s="136"/>
      <c r="S859" s="136"/>
      <c r="T859" s="136"/>
      <c r="U859" s="136"/>
      <c r="V859" s="136"/>
      <c r="W859" s="136"/>
      <c r="X859" s="136"/>
      <c r="Y859" s="136"/>
      <c r="Z859" s="136"/>
      <c r="AA859" s="136"/>
    </row>
    <row r="860" spans="2:27" ht="14" x14ac:dyDescent="0.2">
      <c r="B860" s="136"/>
      <c r="C860" s="160"/>
      <c r="D860" s="161"/>
      <c r="E860" s="161"/>
      <c r="F860" s="161"/>
      <c r="G860" s="161"/>
      <c r="H860" s="161"/>
      <c r="I860" s="161"/>
      <c r="J860" s="161"/>
      <c r="K860" s="161"/>
      <c r="L860" s="136"/>
      <c r="M860" s="136"/>
      <c r="N860" s="136"/>
      <c r="O860" s="136"/>
      <c r="P860" s="136"/>
      <c r="Q860" s="136"/>
      <c r="R860" s="136"/>
      <c r="S860" s="136"/>
      <c r="T860" s="136"/>
      <c r="U860" s="136"/>
      <c r="V860" s="136"/>
      <c r="W860" s="136"/>
      <c r="X860" s="136"/>
      <c r="Y860" s="136"/>
      <c r="Z860" s="136"/>
      <c r="AA860" s="136"/>
    </row>
    <row r="861" spans="2:27" ht="14" x14ac:dyDescent="0.2">
      <c r="B861" s="136"/>
      <c r="C861" s="160"/>
      <c r="D861" s="161"/>
      <c r="E861" s="161"/>
      <c r="F861" s="161"/>
      <c r="G861" s="161"/>
      <c r="H861" s="161"/>
      <c r="I861" s="161"/>
      <c r="J861" s="161"/>
      <c r="K861" s="161"/>
      <c r="L861" s="136"/>
      <c r="M861" s="136"/>
      <c r="N861" s="136"/>
      <c r="O861" s="136"/>
      <c r="P861" s="136"/>
      <c r="Q861" s="136"/>
      <c r="R861" s="136"/>
      <c r="S861" s="136"/>
      <c r="T861" s="136"/>
      <c r="U861" s="136"/>
      <c r="V861" s="136"/>
      <c r="W861" s="136"/>
      <c r="X861" s="136"/>
      <c r="Y861" s="136"/>
      <c r="Z861" s="136"/>
      <c r="AA861" s="136"/>
    </row>
    <row r="862" spans="2:27" ht="14" x14ac:dyDescent="0.2">
      <c r="B862" s="136"/>
      <c r="C862" s="160"/>
      <c r="D862" s="161"/>
      <c r="E862" s="161"/>
      <c r="F862" s="161"/>
      <c r="G862" s="161"/>
      <c r="H862" s="161"/>
      <c r="I862" s="161"/>
      <c r="J862" s="161"/>
      <c r="K862" s="161"/>
      <c r="L862" s="136"/>
      <c r="M862" s="136"/>
      <c r="N862" s="136"/>
      <c r="O862" s="136"/>
      <c r="P862" s="136"/>
      <c r="Q862" s="136"/>
      <c r="R862" s="136"/>
      <c r="S862" s="136"/>
      <c r="T862" s="136"/>
      <c r="U862" s="136"/>
      <c r="V862" s="136"/>
      <c r="W862" s="136"/>
      <c r="X862" s="136"/>
      <c r="Y862" s="136"/>
      <c r="Z862" s="136"/>
      <c r="AA862" s="136"/>
    </row>
    <row r="863" spans="2:27" ht="14" x14ac:dyDescent="0.2">
      <c r="B863" s="136"/>
      <c r="C863" s="160"/>
      <c r="D863" s="161"/>
      <c r="E863" s="161"/>
      <c r="F863" s="161"/>
      <c r="G863" s="161"/>
      <c r="H863" s="161"/>
      <c r="I863" s="161"/>
      <c r="J863" s="161"/>
      <c r="K863" s="161"/>
      <c r="L863" s="136"/>
      <c r="M863" s="136"/>
      <c r="N863" s="136"/>
      <c r="O863" s="136"/>
      <c r="P863" s="136"/>
      <c r="Q863" s="136"/>
      <c r="R863" s="136"/>
      <c r="S863" s="136"/>
      <c r="T863" s="136"/>
      <c r="U863" s="136"/>
      <c r="V863" s="136"/>
      <c r="W863" s="136"/>
      <c r="X863" s="136"/>
      <c r="Y863" s="136"/>
      <c r="Z863" s="136"/>
      <c r="AA863" s="136"/>
    </row>
    <row r="864" spans="2:27" ht="14" x14ac:dyDescent="0.2">
      <c r="B864" s="136"/>
      <c r="C864" s="160"/>
      <c r="D864" s="161"/>
      <c r="E864" s="161"/>
      <c r="F864" s="161"/>
      <c r="G864" s="161"/>
      <c r="H864" s="161"/>
      <c r="I864" s="161"/>
      <c r="J864" s="161"/>
      <c r="K864" s="161"/>
      <c r="L864" s="136"/>
      <c r="M864" s="136"/>
      <c r="N864" s="136"/>
      <c r="O864" s="136"/>
      <c r="P864" s="136"/>
      <c r="Q864" s="136"/>
      <c r="R864" s="136"/>
      <c r="S864" s="136"/>
      <c r="T864" s="136"/>
      <c r="U864" s="136"/>
      <c r="V864" s="136"/>
      <c r="W864" s="136"/>
      <c r="X864" s="136"/>
      <c r="Y864" s="136"/>
      <c r="Z864" s="136"/>
      <c r="AA864" s="136"/>
    </row>
    <row r="865" spans="2:27" ht="14" x14ac:dyDescent="0.2">
      <c r="B865" s="136"/>
      <c r="C865" s="160"/>
      <c r="D865" s="161"/>
      <c r="E865" s="161"/>
      <c r="F865" s="161"/>
      <c r="G865" s="161"/>
      <c r="H865" s="161"/>
      <c r="I865" s="161"/>
      <c r="J865" s="161"/>
      <c r="K865" s="161"/>
      <c r="L865" s="136"/>
      <c r="M865" s="136"/>
      <c r="N865" s="136"/>
      <c r="O865" s="136"/>
      <c r="P865" s="136"/>
      <c r="Q865" s="136"/>
      <c r="R865" s="136"/>
      <c r="S865" s="136"/>
      <c r="T865" s="136"/>
      <c r="U865" s="136"/>
      <c r="V865" s="136"/>
      <c r="W865" s="136"/>
      <c r="X865" s="136"/>
      <c r="Y865" s="136"/>
      <c r="Z865" s="136"/>
      <c r="AA865" s="136"/>
    </row>
    <row r="866" spans="2:27" ht="14" x14ac:dyDescent="0.2">
      <c r="B866" s="136"/>
      <c r="C866" s="160"/>
      <c r="D866" s="161"/>
      <c r="E866" s="161"/>
      <c r="F866" s="161"/>
      <c r="G866" s="161"/>
      <c r="H866" s="161"/>
      <c r="I866" s="161"/>
      <c r="J866" s="161"/>
      <c r="K866" s="161"/>
      <c r="L866" s="136"/>
      <c r="M866" s="136"/>
      <c r="N866" s="136"/>
      <c r="O866" s="136"/>
      <c r="P866" s="136"/>
      <c r="Q866" s="136"/>
      <c r="R866" s="136"/>
      <c r="S866" s="136"/>
      <c r="T866" s="136"/>
      <c r="U866" s="136"/>
      <c r="V866" s="136"/>
      <c r="W866" s="136"/>
      <c r="X866" s="136"/>
      <c r="Y866" s="136"/>
      <c r="Z866" s="136"/>
      <c r="AA866" s="136"/>
    </row>
    <row r="867" spans="2:27" ht="14" x14ac:dyDescent="0.2">
      <c r="B867" s="136"/>
      <c r="C867" s="160"/>
      <c r="D867" s="161"/>
      <c r="E867" s="161"/>
      <c r="F867" s="161"/>
      <c r="G867" s="161"/>
      <c r="H867" s="161"/>
      <c r="I867" s="161"/>
      <c r="J867" s="161"/>
      <c r="K867" s="161"/>
      <c r="L867" s="136"/>
      <c r="M867" s="136"/>
      <c r="N867" s="136"/>
      <c r="O867" s="136"/>
      <c r="P867" s="136"/>
      <c r="Q867" s="136"/>
      <c r="R867" s="136"/>
      <c r="S867" s="136"/>
      <c r="T867" s="136"/>
      <c r="U867" s="136"/>
      <c r="V867" s="136"/>
      <c r="W867" s="136"/>
      <c r="X867" s="136"/>
      <c r="Y867" s="136"/>
      <c r="Z867" s="136"/>
      <c r="AA867" s="136"/>
    </row>
    <row r="868" spans="2:27" ht="14" x14ac:dyDescent="0.2">
      <c r="B868" s="136"/>
      <c r="C868" s="160"/>
      <c r="D868" s="161"/>
      <c r="E868" s="161"/>
      <c r="F868" s="161"/>
      <c r="G868" s="161"/>
      <c r="H868" s="161"/>
      <c r="I868" s="161"/>
      <c r="J868" s="161"/>
      <c r="K868" s="161"/>
      <c r="L868" s="136"/>
      <c r="M868" s="136"/>
      <c r="N868" s="136"/>
      <c r="O868" s="136"/>
      <c r="P868" s="136"/>
      <c r="Q868" s="136"/>
      <c r="R868" s="136"/>
      <c r="S868" s="136"/>
      <c r="T868" s="136"/>
      <c r="U868" s="136"/>
      <c r="V868" s="136"/>
      <c r="W868" s="136"/>
      <c r="X868" s="136"/>
      <c r="Y868" s="136"/>
      <c r="Z868" s="136"/>
      <c r="AA868" s="136"/>
    </row>
    <row r="869" spans="2:27" ht="14" x14ac:dyDescent="0.2">
      <c r="B869" s="136"/>
      <c r="C869" s="160"/>
      <c r="D869" s="161"/>
      <c r="E869" s="161"/>
      <c r="F869" s="161"/>
      <c r="G869" s="161"/>
      <c r="H869" s="161"/>
      <c r="I869" s="161"/>
      <c r="J869" s="161"/>
      <c r="K869" s="161"/>
      <c r="L869" s="136"/>
      <c r="M869" s="136"/>
      <c r="N869" s="136"/>
      <c r="O869" s="136"/>
      <c r="P869" s="136"/>
      <c r="Q869" s="136"/>
      <c r="R869" s="136"/>
      <c r="S869" s="136"/>
      <c r="T869" s="136"/>
      <c r="U869" s="136"/>
      <c r="V869" s="136"/>
      <c r="W869" s="136"/>
      <c r="X869" s="136"/>
      <c r="Y869" s="136"/>
      <c r="Z869" s="136"/>
      <c r="AA869" s="136"/>
    </row>
    <row r="870" spans="2:27" ht="14" x14ac:dyDescent="0.2">
      <c r="B870" s="136"/>
      <c r="C870" s="160"/>
      <c r="D870" s="161"/>
      <c r="E870" s="161"/>
      <c r="F870" s="161"/>
      <c r="G870" s="161"/>
      <c r="H870" s="161"/>
      <c r="I870" s="161"/>
      <c r="J870" s="161"/>
      <c r="K870" s="161"/>
      <c r="L870" s="136"/>
      <c r="M870" s="136"/>
      <c r="N870" s="136"/>
      <c r="O870" s="136"/>
      <c r="P870" s="136"/>
      <c r="Q870" s="136"/>
      <c r="R870" s="136"/>
      <c r="S870" s="136"/>
      <c r="T870" s="136"/>
      <c r="U870" s="136"/>
      <c r="V870" s="136"/>
      <c r="W870" s="136"/>
      <c r="X870" s="136"/>
      <c r="Y870" s="136"/>
      <c r="Z870" s="136"/>
      <c r="AA870" s="136"/>
    </row>
    <row r="871" spans="2:27" ht="14" x14ac:dyDescent="0.2">
      <c r="B871" s="136"/>
      <c r="C871" s="160"/>
      <c r="D871" s="161"/>
      <c r="E871" s="161"/>
      <c r="F871" s="161"/>
      <c r="G871" s="161"/>
      <c r="H871" s="161"/>
      <c r="I871" s="161"/>
      <c r="J871" s="161"/>
      <c r="K871" s="161"/>
      <c r="L871" s="136"/>
      <c r="M871" s="136"/>
      <c r="N871" s="136"/>
      <c r="O871" s="136"/>
      <c r="P871" s="136"/>
      <c r="Q871" s="136"/>
      <c r="R871" s="136"/>
      <c r="S871" s="136"/>
      <c r="T871" s="136"/>
      <c r="U871" s="136"/>
      <c r="V871" s="136"/>
      <c r="W871" s="136"/>
      <c r="X871" s="136"/>
      <c r="Y871" s="136"/>
      <c r="Z871" s="136"/>
      <c r="AA871" s="136"/>
    </row>
    <row r="872" spans="2:27" ht="14" x14ac:dyDescent="0.2">
      <c r="B872" s="136"/>
      <c r="C872" s="160"/>
      <c r="D872" s="161"/>
      <c r="E872" s="161"/>
      <c r="F872" s="161"/>
      <c r="G872" s="161"/>
      <c r="H872" s="161"/>
      <c r="I872" s="161"/>
      <c r="J872" s="161"/>
      <c r="K872" s="161"/>
      <c r="L872" s="136"/>
      <c r="M872" s="136"/>
      <c r="N872" s="136"/>
      <c r="O872" s="136"/>
      <c r="P872" s="136"/>
      <c r="Q872" s="136"/>
      <c r="R872" s="136"/>
      <c r="S872" s="136"/>
      <c r="T872" s="136"/>
      <c r="U872" s="136"/>
      <c r="V872" s="136"/>
      <c r="W872" s="136"/>
      <c r="X872" s="136"/>
      <c r="Y872" s="136"/>
      <c r="Z872" s="136"/>
      <c r="AA872" s="136"/>
    </row>
    <row r="873" spans="2:27" ht="14" x14ac:dyDescent="0.2">
      <c r="B873" s="136"/>
      <c r="C873" s="160"/>
      <c r="D873" s="161"/>
      <c r="E873" s="161"/>
      <c r="F873" s="161"/>
      <c r="G873" s="161"/>
      <c r="H873" s="161"/>
      <c r="I873" s="161"/>
      <c r="J873" s="161"/>
      <c r="K873" s="161"/>
      <c r="L873" s="136"/>
      <c r="M873" s="136"/>
      <c r="N873" s="136"/>
      <c r="O873" s="136"/>
      <c r="P873" s="136"/>
      <c r="Q873" s="136"/>
      <c r="R873" s="136"/>
      <c r="S873" s="136"/>
      <c r="T873" s="136"/>
      <c r="U873" s="136"/>
      <c r="V873" s="136"/>
      <c r="W873" s="136"/>
      <c r="X873" s="136"/>
      <c r="Y873" s="136"/>
      <c r="Z873" s="136"/>
      <c r="AA873" s="136"/>
    </row>
    <row r="874" spans="2:27" ht="14" x14ac:dyDescent="0.2">
      <c r="B874" s="136"/>
      <c r="C874" s="160"/>
      <c r="D874" s="161"/>
      <c r="E874" s="161"/>
      <c r="F874" s="161"/>
      <c r="G874" s="161"/>
      <c r="H874" s="161"/>
      <c r="I874" s="161"/>
      <c r="J874" s="161"/>
      <c r="K874" s="161"/>
      <c r="L874" s="136"/>
      <c r="M874" s="136"/>
      <c r="N874" s="136"/>
      <c r="O874" s="136"/>
      <c r="P874" s="136"/>
      <c r="Q874" s="136"/>
      <c r="R874" s="136"/>
      <c r="S874" s="136"/>
      <c r="T874" s="136"/>
      <c r="U874" s="136"/>
      <c r="V874" s="136"/>
      <c r="W874" s="136"/>
      <c r="X874" s="136"/>
      <c r="Y874" s="136"/>
      <c r="Z874" s="136"/>
      <c r="AA874" s="136"/>
    </row>
    <row r="875" spans="2:27" ht="14" x14ac:dyDescent="0.2">
      <c r="B875" s="136"/>
      <c r="C875" s="160"/>
      <c r="D875" s="161"/>
      <c r="E875" s="161"/>
      <c r="F875" s="161"/>
      <c r="G875" s="161"/>
      <c r="H875" s="161"/>
      <c r="I875" s="161"/>
      <c r="J875" s="161"/>
      <c r="K875" s="161"/>
      <c r="L875" s="136"/>
      <c r="M875" s="136"/>
      <c r="N875" s="136"/>
      <c r="O875" s="136"/>
      <c r="P875" s="136"/>
      <c r="Q875" s="136"/>
      <c r="R875" s="136"/>
      <c r="S875" s="136"/>
      <c r="T875" s="136"/>
      <c r="U875" s="136"/>
      <c r="V875" s="136"/>
      <c r="W875" s="136"/>
      <c r="X875" s="136"/>
      <c r="Y875" s="136"/>
      <c r="Z875" s="136"/>
      <c r="AA875" s="136"/>
    </row>
    <row r="876" spans="2:27" ht="14" x14ac:dyDescent="0.2">
      <c r="B876" s="136"/>
      <c r="C876" s="160"/>
      <c r="D876" s="161"/>
      <c r="E876" s="161"/>
      <c r="F876" s="161"/>
      <c r="G876" s="161"/>
      <c r="H876" s="161"/>
      <c r="I876" s="161"/>
      <c r="J876" s="161"/>
      <c r="K876" s="161"/>
      <c r="L876" s="136"/>
      <c r="M876" s="136"/>
      <c r="N876" s="136"/>
      <c r="O876" s="136"/>
      <c r="P876" s="136"/>
      <c r="Q876" s="136"/>
      <c r="R876" s="136"/>
      <c r="S876" s="136"/>
      <c r="T876" s="136"/>
      <c r="U876" s="136"/>
      <c r="V876" s="136"/>
      <c r="W876" s="136"/>
      <c r="X876" s="136"/>
      <c r="Y876" s="136"/>
      <c r="Z876" s="136"/>
      <c r="AA876" s="136"/>
    </row>
    <row r="877" spans="2:27" ht="14" x14ac:dyDescent="0.2">
      <c r="B877" s="136"/>
      <c r="C877" s="160"/>
      <c r="D877" s="161"/>
      <c r="E877" s="161"/>
      <c r="F877" s="161"/>
      <c r="G877" s="161"/>
      <c r="H877" s="161"/>
      <c r="I877" s="161"/>
      <c r="J877" s="161"/>
      <c r="K877" s="161"/>
      <c r="L877" s="136"/>
      <c r="M877" s="136"/>
      <c r="N877" s="136"/>
      <c r="O877" s="136"/>
      <c r="P877" s="136"/>
      <c r="Q877" s="136"/>
      <c r="R877" s="136"/>
      <c r="S877" s="136"/>
      <c r="T877" s="136"/>
      <c r="U877" s="136"/>
      <c r="V877" s="136"/>
      <c r="W877" s="136"/>
      <c r="X877" s="136"/>
      <c r="Y877" s="136"/>
      <c r="Z877" s="136"/>
      <c r="AA877" s="136"/>
    </row>
    <row r="878" spans="2:27" ht="14" x14ac:dyDescent="0.2">
      <c r="B878" s="136"/>
      <c r="C878" s="160"/>
      <c r="D878" s="161"/>
      <c r="E878" s="161"/>
      <c r="F878" s="161"/>
      <c r="G878" s="161"/>
      <c r="H878" s="161"/>
      <c r="I878" s="161"/>
      <c r="J878" s="161"/>
      <c r="K878" s="161"/>
      <c r="L878" s="136"/>
      <c r="M878" s="136"/>
      <c r="N878" s="136"/>
      <c r="O878" s="136"/>
      <c r="P878" s="136"/>
      <c r="Q878" s="136"/>
      <c r="R878" s="136"/>
      <c r="S878" s="136"/>
      <c r="T878" s="136"/>
      <c r="U878" s="136"/>
      <c r="V878" s="136"/>
      <c r="W878" s="136"/>
      <c r="X878" s="136"/>
      <c r="Y878" s="136"/>
      <c r="Z878" s="136"/>
      <c r="AA878" s="136"/>
    </row>
    <row r="879" spans="2:27" ht="14" x14ac:dyDescent="0.2">
      <c r="B879" s="136"/>
      <c r="C879" s="160"/>
      <c r="D879" s="161"/>
      <c r="E879" s="161"/>
      <c r="F879" s="161"/>
      <c r="G879" s="161"/>
      <c r="H879" s="161"/>
      <c r="I879" s="161"/>
      <c r="J879" s="161"/>
      <c r="K879" s="161"/>
      <c r="L879" s="136"/>
      <c r="M879" s="136"/>
      <c r="N879" s="136"/>
      <c r="O879" s="136"/>
      <c r="P879" s="136"/>
      <c r="Q879" s="136"/>
      <c r="R879" s="136"/>
      <c r="S879" s="136"/>
      <c r="T879" s="136"/>
      <c r="U879" s="136"/>
      <c r="V879" s="136"/>
      <c r="W879" s="136"/>
      <c r="X879" s="136"/>
      <c r="Y879" s="136"/>
      <c r="Z879" s="136"/>
      <c r="AA879" s="136"/>
    </row>
    <row r="880" spans="2:27" ht="14" x14ac:dyDescent="0.2">
      <c r="B880" s="136"/>
      <c r="C880" s="160"/>
      <c r="D880" s="161"/>
      <c r="E880" s="161"/>
      <c r="F880" s="161"/>
      <c r="G880" s="161"/>
      <c r="H880" s="161"/>
      <c r="I880" s="161"/>
      <c r="J880" s="161"/>
      <c r="K880" s="161"/>
      <c r="L880" s="136"/>
      <c r="M880" s="136"/>
      <c r="N880" s="136"/>
      <c r="O880" s="136"/>
      <c r="P880" s="136"/>
      <c r="Q880" s="136"/>
      <c r="R880" s="136"/>
      <c r="S880" s="136"/>
      <c r="T880" s="136"/>
      <c r="U880" s="136"/>
      <c r="V880" s="136"/>
      <c r="W880" s="136"/>
      <c r="X880" s="136"/>
      <c r="Y880" s="136"/>
      <c r="Z880" s="136"/>
      <c r="AA880" s="136"/>
    </row>
    <row r="881" spans="2:27" ht="14" x14ac:dyDescent="0.2">
      <c r="B881" s="136"/>
      <c r="C881" s="160"/>
      <c r="D881" s="161"/>
      <c r="E881" s="161"/>
      <c r="F881" s="161"/>
      <c r="G881" s="161"/>
      <c r="H881" s="161"/>
      <c r="I881" s="161"/>
      <c r="J881" s="161"/>
      <c r="K881" s="161"/>
      <c r="L881" s="136"/>
      <c r="M881" s="136"/>
      <c r="N881" s="136"/>
      <c r="O881" s="136"/>
      <c r="P881" s="136"/>
      <c r="Q881" s="136"/>
      <c r="R881" s="136"/>
      <c r="S881" s="136"/>
      <c r="T881" s="136"/>
      <c r="U881" s="136"/>
      <c r="V881" s="136"/>
      <c r="W881" s="136"/>
      <c r="X881" s="136"/>
      <c r="Y881" s="136"/>
      <c r="Z881" s="136"/>
      <c r="AA881" s="136"/>
    </row>
    <row r="882" spans="2:27" ht="14" x14ac:dyDescent="0.2">
      <c r="B882" s="136"/>
      <c r="C882" s="160"/>
      <c r="D882" s="161"/>
      <c r="E882" s="161"/>
      <c r="F882" s="161"/>
      <c r="G882" s="161"/>
      <c r="H882" s="161"/>
      <c r="I882" s="161"/>
      <c r="J882" s="161"/>
      <c r="K882" s="161"/>
      <c r="L882" s="136"/>
      <c r="M882" s="136"/>
      <c r="N882" s="136"/>
      <c r="O882" s="136"/>
      <c r="P882" s="136"/>
      <c r="Q882" s="136"/>
      <c r="R882" s="136"/>
      <c r="S882" s="136"/>
      <c r="T882" s="136"/>
      <c r="U882" s="136"/>
      <c r="V882" s="136"/>
      <c r="W882" s="136"/>
      <c r="X882" s="136"/>
      <c r="Y882" s="136"/>
      <c r="Z882" s="136"/>
      <c r="AA882" s="136"/>
    </row>
    <row r="883" spans="2:27" ht="14" x14ac:dyDescent="0.2">
      <c r="B883" s="136"/>
      <c r="C883" s="160"/>
      <c r="D883" s="161"/>
      <c r="E883" s="161"/>
      <c r="F883" s="161"/>
      <c r="G883" s="161"/>
      <c r="H883" s="161"/>
      <c r="I883" s="161"/>
      <c r="J883" s="161"/>
      <c r="K883" s="161"/>
      <c r="L883" s="136"/>
      <c r="M883" s="136"/>
      <c r="N883" s="136"/>
      <c r="O883" s="136"/>
      <c r="P883" s="136"/>
      <c r="Q883" s="136"/>
      <c r="R883" s="136"/>
      <c r="S883" s="136"/>
      <c r="T883" s="136"/>
      <c r="U883" s="136"/>
      <c r="V883" s="136"/>
      <c r="W883" s="136"/>
      <c r="X883" s="136"/>
      <c r="Y883" s="136"/>
      <c r="Z883" s="136"/>
      <c r="AA883" s="136"/>
    </row>
    <row r="884" spans="2:27" ht="14" x14ac:dyDescent="0.2">
      <c r="B884" s="136"/>
      <c r="C884" s="160"/>
      <c r="D884" s="161"/>
      <c r="E884" s="161"/>
      <c r="F884" s="161"/>
      <c r="G884" s="161"/>
      <c r="H884" s="161"/>
      <c r="I884" s="161"/>
      <c r="J884" s="161"/>
      <c r="K884" s="161"/>
      <c r="L884" s="136"/>
      <c r="M884" s="136"/>
      <c r="N884" s="136"/>
      <c r="O884" s="136"/>
      <c r="P884" s="136"/>
      <c r="Q884" s="136"/>
      <c r="R884" s="136"/>
      <c r="S884" s="136"/>
      <c r="T884" s="136"/>
      <c r="U884" s="136"/>
      <c r="V884" s="136"/>
      <c r="W884" s="136"/>
      <c r="X884" s="136"/>
      <c r="Y884" s="136"/>
      <c r="Z884" s="136"/>
      <c r="AA884" s="136"/>
    </row>
    <row r="885" spans="2:27" ht="14" x14ac:dyDescent="0.2">
      <c r="B885" s="136"/>
      <c r="C885" s="160"/>
      <c r="D885" s="161"/>
      <c r="E885" s="161"/>
      <c r="F885" s="161"/>
      <c r="G885" s="161"/>
      <c r="H885" s="161"/>
      <c r="I885" s="161"/>
      <c r="J885" s="161"/>
      <c r="K885" s="161"/>
      <c r="L885" s="136"/>
      <c r="M885" s="136"/>
      <c r="N885" s="136"/>
      <c r="O885" s="136"/>
      <c r="P885" s="136"/>
      <c r="Q885" s="136"/>
      <c r="R885" s="136"/>
      <c r="S885" s="136"/>
      <c r="T885" s="136"/>
      <c r="U885" s="136"/>
      <c r="V885" s="136"/>
      <c r="W885" s="136"/>
      <c r="X885" s="136"/>
      <c r="Y885" s="136"/>
      <c r="Z885" s="136"/>
      <c r="AA885" s="136"/>
    </row>
    <row r="886" spans="2:27" ht="14" x14ac:dyDescent="0.2">
      <c r="B886" s="136"/>
      <c r="C886" s="160"/>
      <c r="D886" s="161"/>
      <c r="E886" s="161"/>
      <c r="F886" s="161"/>
      <c r="G886" s="161"/>
      <c r="H886" s="161"/>
      <c r="I886" s="161"/>
      <c r="J886" s="161"/>
      <c r="K886" s="161"/>
      <c r="L886" s="136"/>
      <c r="M886" s="136"/>
      <c r="N886" s="136"/>
      <c r="O886" s="136"/>
      <c r="P886" s="136"/>
      <c r="Q886" s="136"/>
      <c r="R886" s="136"/>
      <c r="S886" s="136"/>
      <c r="T886" s="136"/>
      <c r="U886" s="136"/>
      <c r="V886" s="136"/>
      <c r="W886" s="136"/>
      <c r="X886" s="136"/>
      <c r="Y886" s="136"/>
      <c r="Z886" s="136"/>
      <c r="AA886" s="136"/>
    </row>
    <row r="887" spans="2:27" ht="14" x14ac:dyDescent="0.2">
      <c r="B887" s="136"/>
      <c r="C887" s="160"/>
      <c r="D887" s="161"/>
      <c r="E887" s="161"/>
      <c r="F887" s="161"/>
      <c r="G887" s="161"/>
      <c r="H887" s="161"/>
      <c r="I887" s="161"/>
      <c r="J887" s="161"/>
      <c r="K887" s="161"/>
      <c r="L887" s="136"/>
      <c r="M887" s="136"/>
      <c r="N887" s="136"/>
      <c r="O887" s="136"/>
      <c r="P887" s="136"/>
      <c r="Q887" s="136"/>
      <c r="R887" s="136"/>
      <c r="S887" s="136"/>
      <c r="T887" s="136"/>
      <c r="U887" s="136"/>
      <c r="V887" s="136"/>
      <c r="W887" s="136"/>
      <c r="X887" s="136"/>
      <c r="Y887" s="136"/>
      <c r="Z887" s="136"/>
      <c r="AA887" s="136"/>
    </row>
    <row r="888" spans="2:27" ht="14" x14ac:dyDescent="0.2">
      <c r="B888" s="136"/>
      <c r="C888" s="160"/>
      <c r="D888" s="161"/>
      <c r="E888" s="161"/>
      <c r="F888" s="161"/>
      <c r="G888" s="161"/>
      <c r="H888" s="161"/>
      <c r="I888" s="161"/>
      <c r="J888" s="161"/>
      <c r="K888" s="161"/>
      <c r="L888" s="136"/>
      <c r="M888" s="136"/>
      <c r="N888" s="136"/>
      <c r="O888" s="136"/>
      <c r="P888" s="136"/>
      <c r="Q888" s="136"/>
      <c r="R888" s="136"/>
      <c r="S888" s="136"/>
      <c r="T888" s="136"/>
      <c r="U888" s="136"/>
      <c r="V888" s="136"/>
      <c r="W888" s="136"/>
      <c r="X888" s="136"/>
      <c r="Y888" s="136"/>
      <c r="Z888" s="136"/>
      <c r="AA888" s="136"/>
    </row>
    <row r="889" spans="2:27" ht="14" x14ac:dyDescent="0.2">
      <c r="B889" s="136"/>
      <c r="C889" s="160"/>
      <c r="D889" s="161"/>
      <c r="E889" s="161"/>
      <c r="F889" s="161"/>
      <c r="G889" s="161"/>
      <c r="H889" s="161"/>
      <c r="I889" s="161"/>
      <c r="J889" s="161"/>
      <c r="K889" s="161"/>
      <c r="L889" s="136"/>
      <c r="M889" s="136"/>
      <c r="N889" s="136"/>
      <c r="O889" s="136"/>
      <c r="P889" s="136"/>
      <c r="Q889" s="136"/>
      <c r="R889" s="136"/>
      <c r="S889" s="136"/>
      <c r="T889" s="136"/>
      <c r="U889" s="136"/>
      <c r="V889" s="136"/>
      <c r="W889" s="136"/>
      <c r="X889" s="136"/>
      <c r="Y889" s="136"/>
      <c r="Z889" s="136"/>
      <c r="AA889" s="136"/>
    </row>
    <row r="890" spans="2:27" ht="14" x14ac:dyDescent="0.2">
      <c r="B890" s="136"/>
      <c r="C890" s="160"/>
      <c r="D890" s="161"/>
      <c r="E890" s="161"/>
      <c r="F890" s="161"/>
      <c r="G890" s="161"/>
      <c r="H890" s="161"/>
      <c r="I890" s="161"/>
      <c r="J890" s="161"/>
      <c r="K890" s="161"/>
      <c r="L890" s="136"/>
      <c r="M890" s="136"/>
      <c r="N890" s="136"/>
      <c r="O890" s="136"/>
      <c r="P890" s="136"/>
      <c r="Q890" s="136"/>
      <c r="R890" s="136"/>
      <c r="S890" s="136"/>
      <c r="T890" s="136"/>
      <c r="U890" s="136"/>
      <c r="V890" s="136"/>
      <c r="W890" s="136"/>
      <c r="X890" s="136"/>
      <c r="Y890" s="136"/>
      <c r="Z890" s="136"/>
      <c r="AA890" s="136"/>
    </row>
    <row r="891" spans="2:27" ht="14" x14ac:dyDescent="0.2">
      <c r="B891" s="136"/>
      <c r="C891" s="160"/>
      <c r="D891" s="161"/>
      <c r="E891" s="161"/>
      <c r="F891" s="161"/>
      <c r="G891" s="161"/>
      <c r="H891" s="161"/>
      <c r="I891" s="161"/>
      <c r="J891" s="161"/>
      <c r="K891" s="161"/>
      <c r="L891" s="136"/>
      <c r="M891" s="136"/>
      <c r="N891" s="136"/>
      <c r="O891" s="136"/>
      <c r="P891" s="136"/>
      <c r="Q891" s="136"/>
      <c r="R891" s="136"/>
      <c r="S891" s="136"/>
      <c r="T891" s="136"/>
      <c r="U891" s="136"/>
      <c r="V891" s="136"/>
      <c r="W891" s="136"/>
      <c r="X891" s="136"/>
      <c r="Y891" s="136"/>
      <c r="Z891" s="136"/>
      <c r="AA891" s="136"/>
    </row>
    <row r="892" spans="2:27" ht="14" x14ac:dyDescent="0.2">
      <c r="B892" s="136"/>
      <c r="C892" s="160"/>
      <c r="D892" s="161"/>
      <c r="E892" s="161"/>
      <c r="F892" s="161"/>
      <c r="G892" s="161"/>
      <c r="H892" s="161"/>
      <c r="I892" s="161"/>
      <c r="J892" s="161"/>
      <c r="K892" s="161"/>
      <c r="L892" s="136"/>
      <c r="M892" s="136"/>
      <c r="N892" s="136"/>
      <c r="O892" s="136"/>
      <c r="P892" s="136"/>
      <c r="Q892" s="136"/>
      <c r="R892" s="136"/>
      <c r="S892" s="136"/>
      <c r="T892" s="136"/>
      <c r="U892" s="136"/>
      <c r="V892" s="136"/>
      <c r="W892" s="136"/>
      <c r="X892" s="136"/>
      <c r="Y892" s="136"/>
      <c r="Z892" s="136"/>
      <c r="AA892" s="136"/>
    </row>
    <row r="893" spans="2:27" ht="14" x14ac:dyDescent="0.2">
      <c r="B893" s="136"/>
      <c r="C893" s="160"/>
      <c r="D893" s="161"/>
      <c r="E893" s="161"/>
      <c r="F893" s="161"/>
      <c r="G893" s="161"/>
      <c r="H893" s="161"/>
      <c r="I893" s="161"/>
      <c r="J893" s="161"/>
      <c r="K893" s="161"/>
      <c r="L893" s="136"/>
      <c r="M893" s="136"/>
      <c r="N893" s="136"/>
      <c r="O893" s="136"/>
      <c r="P893" s="136"/>
      <c r="Q893" s="136"/>
      <c r="R893" s="136"/>
      <c r="S893" s="136"/>
      <c r="T893" s="136"/>
      <c r="U893" s="136"/>
      <c r="V893" s="136"/>
      <c r="W893" s="136"/>
      <c r="X893" s="136"/>
      <c r="Y893" s="136"/>
      <c r="Z893" s="136"/>
      <c r="AA893" s="136"/>
    </row>
    <row r="894" spans="2:27" ht="14" x14ac:dyDescent="0.2">
      <c r="B894" s="136"/>
      <c r="C894" s="160"/>
      <c r="D894" s="161"/>
      <c r="E894" s="161"/>
      <c r="F894" s="161"/>
      <c r="G894" s="161"/>
      <c r="H894" s="161"/>
      <c r="I894" s="161"/>
      <c r="J894" s="161"/>
      <c r="K894" s="161"/>
      <c r="L894" s="136"/>
      <c r="M894" s="136"/>
      <c r="N894" s="136"/>
      <c r="O894" s="136"/>
      <c r="P894" s="136"/>
      <c r="Q894" s="136"/>
      <c r="R894" s="136"/>
      <c r="S894" s="136"/>
      <c r="T894" s="136"/>
      <c r="U894" s="136"/>
      <c r="V894" s="136"/>
      <c r="W894" s="136"/>
      <c r="X894" s="136"/>
      <c r="Y894" s="136"/>
      <c r="Z894" s="136"/>
      <c r="AA894" s="136"/>
    </row>
    <row r="895" spans="2:27" ht="14" x14ac:dyDescent="0.2">
      <c r="B895" s="136"/>
      <c r="C895" s="160"/>
      <c r="D895" s="161"/>
      <c r="E895" s="161"/>
      <c r="F895" s="161"/>
      <c r="G895" s="161"/>
      <c r="H895" s="161"/>
      <c r="I895" s="161"/>
      <c r="J895" s="161"/>
      <c r="K895" s="161"/>
      <c r="L895" s="136"/>
      <c r="M895" s="136"/>
      <c r="N895" s="136"/>
      <c r="O895" s="136"/>
      <c r="P895" s="136"/>
      <c r="Q895" s="136"/>
      <c r="R895" s="136"/>
      <c r="S895" s="136"/>
      <c r="T895" s="136"/>
      <c r="U895" s="136"/>
      <c r="V895" s="136"/>
      <c r="W895" s="136"/>
      <c r="X895" s="136"/>
      <c r="Y895" s="136"/>
      <c r="Z895" s="136"/>
      <c r="AA895" s="136"/>
    </row>
    <row r="896" spans="2:27" ht="14" x14ac:dyDescent="0.2">
      <c r="B896" s="136"/>
      <c r="C896" s="160"/>
      <c r="D896" s="161"/>
      <c r="E896" s="161"/>
      <c r="F896" s="161"/>
      <c r="G896" s="161"/>
      <c r="H896" s="161"/>
      <c r="I896" s="161"/>
      <c r="J896" s="161"/>
      <c r="K896" s="161"/>
      <c r="L896" s="136"/>
      <c r="M896" s="136"/>
      <c r="N896" s="136"/>
      <c r="O896" s="136"/>
      <c r="P896" s="136"/>
      <c r="Q896" s="136"/>
      <c r="R896" s="136"/>
      <c r="S896" s="136"/>
      <c r="T896" s="136"/>
      <c r="U896" s="136"/>
      <c r="V896" s="136"/>
      <c r="W896" s="136"/>
      <c r="X896" s="136"/>
      <c r="Y896" s="136"/>
      <c r="Z896" s="136"/>
      <c r="AA896" s="136"/>
    </row>
    <row r="897" spans="2:27" ht="14" x14ac:dyDescent="0.2">
      <c r="B897" s="136"/>
      <c r="C897" s="160"/>
      <c r="D897" s="161"/>
      <c r="E897" s="161"/>
      <c r="F897" s="161"/>
      <c r="G897" s="161"/>
      <c r="H897" s="161"/>
      <c r="I897" s="161"/>
      <c r="J897" s="161"/>
      <c r="K897" s="161"/>
      <c r="L897" s="136"/>
      <c r="M897" s="136"/>
      <c r="N897" s="136"/>
      <c r="O897" s="136"/>
      <c r="P897" s="136"/>
      <c r="Q897" s="136"/>
      <c r="R897" s="136"/>
      <c r="S897" s="136"/>
      <c r="T897" s="136"/>
      <c r="U897" s="136"/>
      <c r="V897" s="136"/>
      <c r="W897" s="136"/>
      <c r="X897" s="136"/>
      <c r="Y897" s="136"/>
      <c r="Z897" s="136"/>
      <c r="AA897" s="136"/>
    </row>
    <row r="898" spans="2:27" ht="14" x14ac:dyDescent="0.2">
      <c r="B898" s="136"/>
      <c r="C898" s="160"/>
      <c r="D898" s="161"/>
      <c r="E898" s="161"/>
      <c r="F898" s="161"/>
      <c r="G898" s="161"/>
      <c r="H898" s="161"/>
      <c r="I898" s="161"/>
      <c r="J898" s="161"/>
      <c r="K898" s="161"/>
      <c r="L898" s="136"/>
      <c r="M898" s="136"/>
      <c r="N898" s="136"/>
      <c r="O898" s="136"/>
      <c r="P898" s="136"/>
      <c r="Q898" s="136"/>
      <c r="R898" s="136"/>
      <c r="S898" s="136"/>
      <c r="T898" s="136"/>
      <c r="U898" s="136"/>
      <c r="V898" s="136"/>
      <c r="W898" s="136"/>
      <c r="X898" s="136"/>
      <c r="Y898" s="136"/>
      <c r="Z898" s="136"/>
      <c r="AA898" s="136"/>
    </row>
    <row r="899" spans="2:27" ht="14" x14ac:dyDescent="0.2">
      <c r="B899" s="136"/>
      <c r="C899" s="160"/>
      <c r="D899" s="161"/>
      <c r="E899" s="161"/>
      <c r="F899" s="161"/>
      <c r="G899" s="161"/>
      <c r="H899" s="161"/>
      <c r="I899" s="161"/>
      <c r="J899" s="161"/>
      <c r="K899" s="161"/>
      <c r="L899" s="136"/>
      <c r="M899" s="136"/>
      <c r="N899" s="136"/>
      <c r="O899" s="136"/>
      <c r="P899" s="136"/>
      <c r="Q899" s="136"/>
      <c r="R899" s="136"/>
      <c r="S899" s="136"/>
      <c r="T899" s="136"/>
      <c r="U899" s="136"/>
      <c r="V899" s="136"/>
      <c r="W899" s="136"/>
      <c r="X899" s="136"/>
      <c r="Y899" s="136"/>
      <c r="Z899" s="136"/>
      <c r="AA899" s="136"/>
    </row>
    <row r="900" spans="2:27" ht="14" x14ac:dyDescent="0.2">
      <c r="B900" s="136"/>
      <c r="C900" s="160"/>
      <c r="D900" s="161"/>
      <c r="E900" s="161"/>
      <c r="F900" s="161"/>
      <c r="G900" s="161"/>
      <c r="H900" s="161"/>
      <c r="I900" s="161"/>
      <c r="J900" s="161"/>
      <c r="K900" s="161"/>
      <c r="L900" s="136"/>
      <c r="M900" s="136"/>
      <c r="N900" s="136"/>
      <c r="O900" s="136"/>
      <c r="P900" s="136"/>
      <c r="Q900" s="136"/>
      <c r="R900" s="136"/>
      <c r="S900" s="136"/>
      <c r="T900" s="136"/>
      <c r="U900" s="136"/>
      <c r="V900" s="136"/>
      <c r="W900" s="136"/>
      <c r="X900" s="136"/>
      <c r="Y900" s="136"/>
      <c r="Z900" s="136"/>
      <c r="AA900" s="136"/>
    </row>
    <row r="901" spans="2:27" ht="14" x14ac:dyDescent="0.2">
      <c r="B901" s="136"/>
      <c r="C901" s="160"/>
      <c r="D901" s="161"/>
      <c r="E901" s="161"/>
      <c r="F901" s="161"/>
      <c r="G901" s="161"/>
      <c r="H901" s="161"/>
      <c r="I901" s="161"/>
      <c r="J901" s="161"/>
      <c r="K901" s="161"/>
      <c r="L901" s="136"/>
      <c r="M901" s="136"/>
      <c r="N901" s="136"/>
      <c r="O901" s="136"/>
      <c r="P901" s="136"/>
      <c r="Q901" s="136"/>
      <c r="R901" s="136"/>
      <c r="S901" s="136"/>
      <c r="T901" s="136"/>
      <c r="U901" s="136"/>
      <c r="V901" s="136"/>
      <c r="W901" s="136"/>
      <c r="X901" s="136"/>
      <c r="Y901" s="136"/>
      <c r="Z901" s="136"/>
      <c r="AA901" s="136"/>
    </row>
    <row r="902" spans="2:27" ht="14" x14ac:dyDescent="0.2">
      <c r="B902" s="136"/>
      <c r="C902" s="160"/>
      <c r="D902" s="161"/>
      <c r="E902" s="161"/>
      <c r="F902" s="161"/>
      <c r="G902" s="161"/>
      <c r="H902" s="161"/>
      <c r="I902" s="161"/>
      <c r="J902" s="161"/>
      <c r="K902" s="161"/>
      <c r="L902" s="136"/>
      <c r="M902" s="136"/>
      <c r="N902" s="136"/>
      <c r="O902" s="136"/>
      <c r="P902" s="136"/>
      <c r="Q902" s="136"/>
      <c r="R902" s="136"/>
      <c r="S902" s="136"/>
      <c r="T902" s="136"/>
      <c r="U902" s="136"/>
      <c r="V902" s="136"/>
      <c r="W902" s="136"/>
      <c r="X902" s="136"/>
      <c r="Y902" s="136"/>
      <c r="Z902" s="136"/>
      <c r="AA902" s="136"/>
    </row>
    <row r="903" spans="2:27" ht="14" x14ac:dyDescent="0.2">
      <c r="B903" s="136"/>
      <c r="C903" s="160"/>
      <c r="D903" s="161"/>
      <c r="E903" s="161"/>
      <c r="F903" s="161"/>
      <c r="G903" s="161"/>
      <c r="H903" s="161"/>
      <c r="I903" s="161"/>
      <c r="J903" s="161"/>
      <c r="K903" s="161"/>
      <c r="L903" s="136"/>
      <c r="M903" s="136"/>
      <c r="N903" s="136"/>
      <c r="O903" s="136"/>
      <c r="P903" s="136"/>
      <c r="Q903" s="136"/>
      <c r="R903" s="136"/>
      <c r="S903" s="136"/>
      <c r="T903" s="136"/>
      <c r="U903" s="136"/>
      <c r="V903" s="136"/>
      <c r="W903" s="136"/>
      <c r="X903" s="136"/>
      <c r="Y903" s="136"/>
      <c r="Z903" s="136"/>
      <c r="AA903" s="136"/>
    </row>
    <row r="904" spans="2:27" ht="14" x14ac:dyDescent="0.2">
      <c r="B904" s="136"/>
      <c r="C904" s="160"/>
      <c r="D904" s="161"/>
      <c r="E904" s="161"/>
      <c r="F904" s="161"/>
      <c r="G904" s="161"/>
      <c r="H904" s="161"/>
      <c r="I904" s="161"/>
      <c r="J904" s="161"/>
      <c r="K904" s="161"/>
      <c r="L904" s="136"/>
      <c r="M904" s="136"/>
      <c r="N904" s="136"/>
      <c r="O904" s="136"/>
      <c r="P904" s="136"/>
      <c r="Q904" s="136"/>
      <c r="R904" s="136"/>
      <c r="S904" s="136"/>
      <c r="T904" s="136"/>
      <c r="U904" s="136"/>
      <c r="V904" s="136"/>
      <c r="W904" s="136"/>
      <c r="X904" s="136"/>
      <c r="Y904" s="136"/>
      <c r="Z904" s="136"/>
      <c r="AA904" s="136"/>
    </row>
    <row r="905" spans="2:27" ht="14" x14ac:dyDescent="0.2">
      <c r="B905" s="136"/>
      <c r="C905" s="160"/>
      <c r="D905" s="161"/>
      <c r="E905" s="161"/>
      <c r="F905" s="161"/>
      <c r="G905" s="161"/>
      <c r="H905" s="161"/>
      <c r="I905" s="161"/>
      <c r="J905" s="161"/>
      <c r="K905" s="161"/>
      <c r="L905" s="136"/>
      <c r="M905" s="136"/>
      <c r="N905" s="136"/>
      <c r="O905" s="136"/>
      <c r="P905" s="136"/>
      <c r="Q905" s="136"/>
      <c r="R905" s="136"/>
      <c r="S905" s="136"/>
      <c r="T905" s="136"/>
      <c r="U905" s="136"/>
      <c r="V905" s="136"/>
      <c r="W905" s="136"/>
      <c r="X905" s="136"/>
      <c r="Y905" s="136"/>
      <c r="Z905" s="136"/>
      <c r="AA905" s="136"/>
    </row>
    <row r="906" spans="2:27" ht="14" x14ac:dyDescent="0.2">
      <c r="B906" s="136"/>
      <c r="C906" s="160"/>
      <c r="D906" s="161"/>
      <c r="E906" s="161"/>
      <c r="F906" s="161"/>
      <c r="G906" s="161"/>
      <c r="H906" s="161"/>
      <c r="I906" s="161"/>
      <c r="J906" s="161"/>
      <c r="K906" s="161"/>
      <c r="L906" s="136"/>
      <c r="M906" s="136"/>
      <c r="N906" s="136"/>
      <c r="O906" s="136"/>
      <c r="P906" s="136"/>
      <c r="Q906" s="136"/>
      <c r="R906" s="136"/>
      <c r="S906" s="136"/>
      <c r="T906" s="136"/>
      <c r="U906" s="136"/>
      <c r="V906" s="136"/>
      <c r="W906" s="136"/>
      <c r="X906" s="136"/>
      <c r="Y906" s="136"/>
      <c r="Z906" s="136"/>
      <c r="AA906" s="136"/>
    </row>
    <row r="907" spans="2:27" ht="14" x14ac:dyDescent="0.2">
      <c r="B907" s="136"/>
      <c r="C907" s="160"/>
      <c r="D907" s="161"/>
      <c r="E907" s="161"/>
      <c r="F907" s="161"/>
      <c r="G907" s="161"/>
      <c r="H907" s="161"/>
      <c r="I907" s="161"/>
      <c r="J907" s="161"/>
      <c r="K907" s="161"/>
      <c r="L907" s="136"/>
      <c r="M907" s="136"/>
      <c r="N907" s="136"/>
      <c r="O907" s="136"/>
      <c r="P907" s="136"/>
      <c r="Q907" s="136"/>
      <c r="R907" s="136"/>
      <c r="S907" s="136"/>
      <c r="T907" s="136"/>
      <c r="U907" s="136"/>
      <c r="V907" s="136"/>
      <c r="W907" s="136"/>
      <c r="X907" s="136"/>
      <c r="Y907" s="136"/>
      <c r="Z907" s="136"/>
      <c r="AA907" s="136"/>
    </row>
    <row r="908" spans="2:27" ht="14" x14ac:dyDescent="0.2">
      <c r="B908" s="136"/>
      <c r="C908" s="160"/>
      <c r="D908" s="161"/>
      <c r="E908" s="161"/>
      <c r="F908" s="161"/>
      <c r="G908" s="161"/>
      <c r="H908" s="161"/>
      <c r="I908" s="161"/>
      <c r="J908" s="161"/>
      <c r="K908" s="161"/>
      <c r="L908" s="136"/>
      <c r="M908" s="136"/>
      <c r="N908" s="136"/>
      <c r="O908" s="136"/>
      <c r="P908" s="136"/>
      <c r="Q908" s="136"/>
      <c r="R908" s="136"/>
      <c r="S908" s="136"/>
      <c r="T908" s="136"/>
      <c r="U908" s="136"/>
      <c r="V908" s="136"/>
      <c r="W908" s="136"/>
      <c r="X908" s="136"/>
      <c r="Y908" s="136"/>
      <c r="Z908" s="136"/>
      <c r="AA908" s="136"/>
    </row>
    <row r="909" spans="2:27" ht="14" x14ac:dyDescent="0.2">
      <c r="B909" s="136"/>
      <c r="C909" s="160"/>
      <c r="D909" s="161"/>
      <c r="E909" s="161"/>
      <c r="F909" s="161"/>
      <c r="G909" s="161"/>
      <c r="H909" s="161"/>
      <c r="I909" s="161"/>
      <c r="J909" s="161"/>
      <c r="K909" s="161"/>
      <c r="L909" s="136"/>
      <c r="M909" s="136"/>
      <c r="N909" s="136"/>
      <c r="O909" s="136"/>
      <c r="P909" s="136"/>
      <c r="Q909" s="136"/>
      <c r="R909" s="136"/>
      <c r="S909" s="136"/>
      <c r="T909" s="136"/>
      <c r="U909" s="136"/>
      <c r="V909" s="136"/>
      <c r="W909" s="136"/>
      <c r="X909" s="136"/>
      <c r="Y909" s="136"/>
      <c r="Z909" s="136"/>
      <c r="AA909" s="136"/>
    </row>
    <row r="910" spans="2:27" ht="14" x14ac:dyDescent="0.2">
      <c r="B910" s="136"/>
      <c r="C910" s="160"/>
      <c r="D910" s="161"/>
      <c r="E910" s="161"/>
      <c r="F910" s="161"/>
      <c r="G910" s="161"/>
      <c r="H910" s="161"/>
      <c r="I910" s="161"/>
      <c r="J910" s="161"/>
      <c r="K910" s="161"/>
      <c r="L910" s="136"/>
      <c r="M910" s="136"/>
      <c r="N910" s="136"/>
      <c r="O910" s="136"/>
      <c r="P910" s="136"/>
      <c r="Q910" s="136"/>
      <c r="R910" s="136"/>
      <c r="S910" s="136"/>
      <c r="T910" s="136"/>
      <c r="U910" s="136"/>
      <c r="V910" s="136"/>
      <c r="W910" s="136"/>
      <c r="X910" s="136"/>
      <c r="Y910" s="136"/>
      <c r="Z910" s="136"/>
      <c r="AA910" s="136"/>
    </row>
    <row r="911" spans="2:27" ht="14" x14ac:dyDescent="0.2">
      <c r="B911" s="136"/>
      <c r="C911" s="160"/>
      <c r="D911" s="161"/>
      <c r="E911" s="161"/>
      <c r="F911" s="161"/>
      <c r="G911" s="161"/>
      <c r="H911" s="161"/>
      <c r="I911" s="161"/>
      <c r="J911" s="161"/>
      <c r="K911" s="161"/>
      <c r="L911" s="136"/>
      <c r="M911" s="136"/>
      <c r="N911" s="136"/>
      <c r="O911" s="136"/>
      <c r="P911" s="136"/>
      <c r="Q911" s="136"/>
      <c r="R911" s="136"/>
      <c r="S911" s="136"/>
      <c r="T911" s="136"/>
      <c r="U911" s="136"/>
      <c r="V911" s="136"/>
      <c r="W911" s="136"/>
      <c r="X911" s="136"/>
      <c r="Y911" s="136"/>
      <c r="Z911" s="136"/>
      <c r="AA911" s="136"/>
    </row>
    <row r="912" spans="2:27" ht="14" x14ac:dyDescent="0.2">
      <c r="B912" s="136"/>
      <c r="C912" s="160"/>
      <c r="D912" s="161"/>
      <c r="E912" s="161"/>
      <c r="F912" s="161"/>
      <c r="G912" s="161"/>
      <c r="H912" s="161"/>
      <c r="I912" s="161"/>
      <c r="J912" s="161"/>
      <c r="K912" s="161"/>
      <c r="L912" s="136"/>
      <c r="M912" s="136"/>
      <c r="N912" s="136"/>
      <c r="O912" s="136"/>
      <c r="P912" s="136"/>
      <c r="Q912" s="136"/>
      <c r="R912" s="136"/>
      <c r="S912" s="136"/>
      <c r="T912" s="136"/>
      <c r="U912" s="136"/>
      <c r="V912" s="136"/>
      <c r="W912" s="136"/>
      <c r="X912" s="136"/>
      <c r="Y912" s="136"/>
      <c r="Z912" s="136"/>
      <c r="AA912" s="136"/>
    </row>
    <row r="913" spans="2:27" ht="14" x14ac:dyDescent="0.2">
      <c r="B913" s="136"/>
      <c r="C913" s="160"/>
      <c r="D913" s="161"/>
      <c r="E913" s="161"/>
      <c r="F913" s="161"/>
      <c r="G913" s="161"/>
      <c r="H913" s="161"/>
      <c r="I913" s="161"/>
      <c r="J913" s="161"/>
      <c r="K913" s="161"/>
      <c r="L913" s="136"/>
      <c r="M913" s="136"/>
      <c r="N913" s="136"/>
      <c r="O913" s="136"/>
      <c r="P913" s="136"/>
      <c r="Q913" s="136"/>
      <c r="R913" s="136"/>
      <c r="S913" s="136"/>
      <c r="T913" s="136"/>
      <c r="U913" s="136"/>
      <c r="V913" s="136"/>
      <c r="W913" s="136"/>
      <c r="X913" s="136"/>
      <c r="Y913" s="136"/>
      <c r="Z913" s="136"/>
      <c r="AA913" s="136"/>
    </row>
    <row r="914" spans="2:27" ht="14" x14ac:dyDescent="0.2">
      <c r="B914" s="136"/>
      <c r="C914" s="160"/>
      <c r="D914" s="161"/>
      <c r="E914" s="161"/>
      <c r="F914" s="161"/>
      <c r="G914" s="161"/>
      <c r="H914" s="161"/>
      <c r="I914" s="161"/>
      <c r="J914" s="161"/>
      <c r="K914" s="161"/>
      <c r="L914" s="136"/>
      <c r="M914" s="136"/>
      <c r="N914" s="136"/>
      <c r="O914" s="136"/>
      <c r="P914" s="136"/>
      <c r="Q914" s="136"/>
      <c r="R914" s="136"/>
      <c r="S914" s="136"/>
      <c r="T914" s="136"/>
      <c r="U914" s="136"/>
      <c r="V914" s="136"/>
      <c r="W914" s="136"/>
      <c r="X914" s="136"/>
      <c r="Y914" s="136"/>
      <c r="Z914" s="136"/>
      <c r="AA914" s="136"/>
    </row>
    <row r="915" spans="2:27" ht="14" x14ac:dyDescent="0.2">
      <c r="B915" s="136"/>
      <c r="C915" s="160"/>
      <c r="D915" s="161"/>
      <c r="E915" s="161"/>
      <c r="F915" s="161"/>
      <c r="G915" s="161"/>
      <c r="H915" s="161"/>
      <c r="I915" s="161"/>
      <c r="J915" s="161"/>
      <c r="K915" s="161"/>
      <c r="L915" s="136"/>
      <c r="M915" s="136"/>
      <c r="N915" s="136"/>
      <c r="O915" s="136"/>
      <c r="P915" s="136"/>
      <c r="Q915" s="136"/>
      <c r="R915" s="136"/>
      <c r="S915" s="136"/>
      <c r="T915" s="136"/>
      <c r="U915" s="136"/>
      <c r="V915" s="136"/>
      <c r="W915" s="136"/>
      <c r="X915" s="136"/>
      <c r="Y915" s="136"/>
      <c r="Z915" s="136"/>
      <c r="AA915" s="136"/>
    </row>
    <row r="916" spans="2:27" ht="14" x14ac:dyDescent="0.2">
      <c r="B916" s="136"/>
      <c r="C916" s="160"/>
      <c r="D916" s="161"/>
      <c r="E916" s="161"/>
      <c r="F916" s="161"/>
      <c r="G916" s="161"/>
      <c r="H916" s="161"/>
      <c r="I916" s="161"/>
      <c r="J916" s="161"/>
      <c r="K916" s="161"/>
      <c r="L916" s="136"/>
      <c r="M916" s="136"/>
      <c r="N916" s="136"/>
      <c r="O916" s="136"/>
      <c r="P916" s="136"/>
      <c r="Q916" s="136"/>
      <c r="R916" s="136"/>
      <c r="S916" s="136"/>
      <c r="T916" s="136"/>
      <c r="U916" s="136"/>
      <c r="V916" s="136"/>
      <c r="W916" s="136"/>
      <c r="X916" s="136"/>
      <c r="Y916" s="136"/>
      <c r="Z916" s="136"/>
      <c r="AA916" s="136"/>
    </row>
    <row r="917" spans="2:27" ht="14" x14ac:dyDescent="0.2">
      <c r="B917" s="136"/>
      <c r="C917" s="160"/>
      <c r="D917" s="161"/>
      <c r="E917" s="161"/>
      <c r="F917" s="161"/>
      <c r="G917" s="161"/>
      <c r="H917" s="161"/>
      <c r="I917" s="161"/>
      <c r="J917" s="161"/>
      <c r="K917" s="161"/>
      <c r="L917" s="136"/>
      <c r="M917" s="136"/>
      <c r="N917" s="136"/>
      <c r="O917" s="136"/>
      <c r="P917" s="136"/>
      <c r="Q917" s="136"/>
      <c r="R917" s="136"/>
      <c r="S917" s="136"/>
      <c r="T917" s="136"/>
      <c r="U917" s="136"/>
      <c r="V917" s="136"/>
      <c r="W917" s="136"/>
      <c r="X917" s="136"/>
      <c r="Y917" s="136"/>
      <c r="Z917" s="136"/>
      <c r="AA917" s="136"/>
    </row>
    <row r="918" spans="2:27" ht="14" x14ac:dyDescent="0.2">
      <c r="B918" s="136"/>
      <c r="C918" s="160"/>
      <c r="D918" s="161"/>
      <c r="E918" s="161"/>
      <c r="F918" s="161"/>
      <c r="G918" s="161"/>
      <c r="H918" s="161"/>
      <c r="I918" s="161"/>
      <c r="J918" s="161"/>
      <c r="K918" s="161"/>
      <c r="L918" s="136"/>
      <c r="M918" s="136"/>
      <c r="N918" s="136"/>
      <c r="O918" s="136"/>
      <c r="P918" s="136"/>
      <c r="Q918" s="136"/>
      <c r="R918" s="136"/>
      <c r="S918" s="136"/>
      <c r="T918" s="136"/>
      <c r="U918" s="136"/>
      <c r="V918" s="136"/>
      <c r="W918" s="136"/>
      <c r="X918" s="136"/>
      <c r="Y918" s="136"/>
      <c r="Z918" s="136"/>
      <c r="AA918" s="136"/>
    </row>
    <row r="919" spans="2:27" ht="14" x14ac:dyDescent="0.2">
      <c r="B919" s="136"/>
      <c r="C919" s="160"/>
      <c r="D919" s="161"/>
      <c r="E919" s="161"/>
      <c r="F919" s="161"/>
      <c r="G919" s="161"/>
      <c r="H919" s="161"/>
      <c r="I919" s="161"/>
      <c r="J919" s="161"/>
      <c r="K919" s="161"/>
      <c r="L919" s="136"/>
      <c r="M919" s="136"/>
      <c r="N919" s="136"/>
      <c r="O919" s="136"/>
      <c r="P919" s="136"/>
      <c r="Q919" s="136"/>
      <c r="R919" s="136"/>
      <c r="S919" s="136"/>
      <c r="T919" s="136"/>
      <c r="U919" s="136"/>
      <c r="V919" s="136"/>
      <c r="W919" s="136"/>
      <c r="X919" s="136"/>
      <c r="Y919" s="136"/>
      <c r="Z919" s="136"/>
      <c r="AA919" s="136"/>
    </row>
    <row r="920" spans="2:27" ht="14" x14ac:dyDescent="0.2">
      <c r="B920" s="136"/>
      <c r="C920" s="160"/>
      <c r="D920" s="161"/>
      <c r="E920" s="161"/>
      <c r="F920" s="161"/>
      <c r="G920" s="161"/>
      <c r="H920" s="161"/>
      <c r="I920" s="161"/>
      <c r="J920" s="161"/>
      <c r="K920" s="161"/>
      <c r="L920" s="136"/>
      <c r="M920" s="136"/>
      <c r="N920" s="136"/>
      <c r="O920" s="136"/>
      <c r="P920" s="136"/>
      <c r="Q920" s="136"/>
      <c r="R920" s="136"/>
      <c r="S920" s="136"/>
      <c r="T920" s="136"/>
      <c r="U920" s="136"/>
      <c r="V920" s="136"/>
      <c r="W920" s="136"/>
      <c r="X920" s="136"/>
      <c r="Y920" s="136"/>
      <c r="Z920" s="136"/>
      <c r="AA920" s="136"/>
    </row>
    <row r="921" spans="2:27" ht="14" x14ac:dyDescent="0.2">
      <c r="B921" s="136"/>
      <c r="C921" s="160"/>
      <c r="D921" s="161"/>
      <c r="E921" s="161"/>
      <c r="F921" s="161"/>
      <c r="G921" s="161"/>
      <c r="H921" s="161"/>
      <c r="I921" s="161"/>
      <c r="J921" s="161"/>
      <c r="K921" s="161"/>
      <c r="L921" s="136"/>
      <c r="M921" s="136"/>
      <c r="N921" s="136"/>
      <c r="O921" s="136"/>
      <c r="P921" s="136"/>
      <c r="Q921" s="136"/>
      <c r="R921" s="136"/>
      <c r="S921" s="136"/>
      <c r="T921" s="136"/>
      <c r="U921" s="136"/>
      <c r="V921" s="136"/>
      <c r="W921" s="136"/>
      <c r="X921" s="136"/>
      <c r="Y921" s="136"/>
      <c r="Z921" s="136"/>
      <c r="AA921" s="136"/>
    </row>
    <row r="922" spans="2:27" ht="14" x14ac:dyDescent="0.2">
      <c r="B922" s="136"/>
      <c r="C922" s="160"/>
      <c r="D922" s="161"/>
      <c r="E922" s="161"/>
      <c r="F922" s="161"/>
      <c r="G922" s="161"/>
      <c r="H922" s="161"/>
      <c r="I922" s="161"/>
      <c r="J922" s="161"/>
      <c r="K922" s="161"/>
      <c r="L922" s="136"/>
      <c r="M922" s="136"/>
      <c r="N922" s="136"/>
      <c r="O922" s="136"/>
      <c r="P922" s="136"/>
      <c r="Q922" s="136"/>
      <c r="R922" s="136"/>
      <c r="S922" s="136"/>
      <c r="T922" s="136"/>
      <c r="U922" s="136"/>
      <c r="V922" s="136"/>
      <c r="W922" s="136"/>
      <c r="X922" s="136"/>
      <c r="Y922" s="136"/>
      <c r="Z922" s="136"/>
      <c r="AA922" s="136"/>
    </row>
    <row r="923" spans="2:27" ht="14" x14ac:dyDescent="0.2">
      <c r="B923" s="136"/>
      <c r="C923" s="160"/>
      <c r="D923" s="161"/>
      <c r="E923" s="161"/>
      <c r="F923" s="161"/>
      <c r="G923" s="161"/>
      <c r="H923" s="161"/>
      <c r="I923" s="161"/>
      <c r="J923" s="161"/>
      <c r="K923" s="161"/>
      <c r="L923" s="136"/>
      <c r="M923" s="136"/>
      <c r="N923" s="136"/>
      <c r="O923" s="136"/>
      <c r="P923" s="136"/>
      <c r="Q923" s="136"/>
      <c r="R923" s="136"/>
      <c r="S923" s="136"/>
      <c r="T923" s="136"/>
      <c r="U923" s="136"/>
      <c r="V923" s="136"/>
      <c r="W923" s="136"/>
      <c r="X923" s="136"/>
      <c r="Y923" s="136"/>
      <c r="Z923" s="136"/>
      <c r="AA923" s="136"/>
    </row>
    <row r="924" spans="2:27" ht="14" x14ac:dyDescent="0.2">
      <c r="B924" s="136"/>
      <c r="C924" s="160"/>
      <c r="D924" s="161"/>
      <c r="E924" s="161"/>
      <c r="F924" s="161"/>
      <c r="G924" s="161"/>
      <c r="H924" s="161"/>
      <c r="I924" s="161"/>
      <c r="J924" s="161"/>
      <c r="K924" s="161"/>
      <c r="L924" s="136"/>
      <c r="M924" s="136"/>
      <c r="N924" s="136"/>
      <c r="O924" s="136"/>
      <c r="P924" s="136"/>
      <c r="Q924" s="136"/>
      <c r="R924" s="136"/>
      <c r="S924" s="136"/>
      <c r="T924" s="136"/>
      <c r="U924" s="136"/>
      <c r="V924" s="136"/>
      <c r="W924" s="136"/>
      <c r="X924" s="136"/>
      <c r="Y924" s="136"/>
      <c r="Z924" s="136"/>
      <c r="AA924" s="136"/>
    </row>
    <row r="925" spans="2:27" ht="14" x14ac:dyDescent="0.2">
      <c r="B925" s="136"/>
      <c r="C925" s="160"/>
      <c r="D925" s="161"/>
      <c r="E925" s="161"/>
      <c r="F925" s="161"/>
      <c r="G925" s="161"/>
      <c r="H925" s="161"/>
      <c r="I925" s="161"/>
      <c r="J925" s="161"/>
      <c r="K925" s="161"/>
      <c r="L925" s="136"/>
      <c r="M925" s="136"/>
      <c r="N925" s="136"/>
      <c r="O925" s="136"/>
      <c r="P925" s="136"/>
      <c r="Q925" s="136"/>
      <c r="R925" s="136"/>
      <c r="S925" s="136"/>
      <c r="T925" s="136"/>
      <c r="U925" s="136"/>
      <c r="V925" s="136"/>
      <c r="W925" s="136"/>
      <c r="X925" s="136"/>
      <c r="Y925" s="136"/>
      <c r="Z925" s="136"/>
      <c r="AA925" s="136"/>
    </row>
    <row r="926" spans="2:27" ht="14" x14ac:dyDescent="0.2">
      <c r="B926" s="136"/>
      <c r="C926" s="160"/>
      <c r="D926" s="161"/>
      <c r="E926" s="161"/>
      <c r="F926" s="161"/>
      <c r="G926" s="161"/>
      <c r="H926" s="161"/>
      <c r="I926" s="161"/>
      <c r="J926" s="161"/>
      <c r="K926" s="161"/>
      <c r="L926" s="136"/>
      <c r="M926" s="136"/>
      <c r="N926" s="136"/>
      <c r="O926" s="136"/>
      <c r="P926" s="136"/>
      <c r="Q926" s="136"/>
      <c r="R926" s="136"/>
      <c r="S926" s="136"/>
      <c r="T926" s="136"/>
      <c r="U926" s="136"/>
      <c r="V926" s="136"/>
      <c r="W926" s="136"/>
      <c r="X926" s="136"/>
      <c r="Y926" s="136"/>
      <c r="Z926" s="136"/>
      <c r="AA926" s="136"/>
    </row>
    <row r="927" spans="2:27" ht="14" x14ac:dyDescent="0.2">
      <c r="B927" s="136"/>
      <c r="C927" s="160"/>
      <c r="D927" s="161"/>
      <c r="E927" s="161"/>
      <c r="F927" s="161"/>
      <c r="G927" s="161"/>
      <c r="H927" s="161"/>
      <c r="I927" s="161"/>
      <c r="J927" s="161"/>
      <c r="K927" s="161"/>
      <c r="L927" s="136"/>
      <c r="M927" s="136"/>
      <c r="N927" s="136"/>
      <c r="O927" s="136"/>
      <c r="P927" s="136"/>
      <c r="Q927" s="136"/>
      <c r="R927" s="136"/>
      <c r="S927" s="136"/>
      <c r="T927" s="136"/>
      <c r="U927" s="136"/>
      <c r="V927" s="136"/>
      <c r="W927" s="136"/>
      <c r="X927" s="136"/>
      <c r="Y927" s="136"/>
      <c r="Z927" s="136"/>
      <c r="AA927" s="136"/>
    </row>
    <row r="928" spans="2:27" ht="14" x14ac:dyDescent="0.2">
      <c r="B928" s="136"/>
      <c r="C928" s="160"/>
      <c r="D928" s="161"/>
      <c r="E928" s="161"/>
      <c r="F928" s="161"/>
      <c r="G928" s="161"/>
      <c r="H928" s="161"/>
      <c r="I928" s="161"/>
      <c r="J928" s="161"/>
      <c r="K928" s="161"/>
      <c r="L928" s="136"/>
      <c r="M928" s="136"/>
      <c r="N928" s="136"/>
      <c r="O928" s="136"/>
      <c r="P928" s="136"/>
      <c r="Q928" s="136"/>
      <c r="R928" s="136"/>
      <c r="S928" s="136"/>
      <c r="T928" s="136"/>
      <c r="U928" s="136"/>
      <c r="V928" s="136"/>
      <c r="W928" s="136"/>
      <c r="X928" s="136"/>
      <c r="Y928" s="136"/>
      <c r="Z928" s="136"/>
      <c r="AA928" s="136"/>
    </row>
    <row r="929" spans="2:27" ht="14" x14ac:dyDescent="0.2">
      <c r="B929" s="136"/>
      <c r="C929" s="160"/>
      <c r="D929" s="161"/>
      <c r="E929" s="161"/>
      <c r="F929" s="161"/>
      <c r="G929" s="161"/>
      <c r="H929" s="161"/>
      <c r="I929" s="161"/>
      <c r="J929" s="161"/>
      <c r="K929" s="161"/>
      <c r="L929" s="136"/>
      <c r="M929" s="136"/>
      <c r="N929" s="136"/>
      <c r="O929" s="136"/>
      <c r="P929" s="136"/>
      <c r="Q929" s="136"/>
      <c r="R929" s="136"/>
      <c r="S929" s="136"/>
      <c r="T929" s="136"/>
      <c r="U929" s="136"/>
      <c r="V929" s="136"/>
      <c r="W929" s="136"/>
      <c r="X929" s="136"/>
      <c r="Y929" s="136"/>
      <c r="Z929" s="136"/>
      <c r="AA929" s="136"/>
    </row>
    <row r="930" spans="2:27" ht="14" x14ac:dyDescent="0.2">
      <c r="B930" s="136"/>
      <c r="C930" s="160"/>
      <c r="D930" s="161"/>
      <c r="E930" s="161"/>
      <c r="F930" s="161"/>
      <c r="G930" s="161"/>
      <c r="H930" s="161"/>
      <c r="I930" s="161"/>
      <c r="J930" s="161"/>
      <c r="K930" s="161"/>
      <c r="L930" s="136"/>
      <c r="M930" s="136"/>
      <c r="N930" s="136"/>
      <c r="O930" s="136"/>
      <c r="P930" s="136"/>
      <c r="Q930" s="136"/>
      <c r="R930" s="136"/>
      <c r="S930" s="136"/>
      <c r="T930" s="136"/>
      <c r="U930" s="136"/>
      <c r="V930" s="136"/>
      <c r="W930" s="136"/>
      <c r="X930" s="136"/>
      <c r="Y930" s="136"/>
      <c r="Z930" s="136"/>
      <c r="AA930" s="136"/>
    </row>
    <row r="931" spans="2:27" ht="14" x14ac:dyDescent="0.2">
      <c r="B931" s="136"/>
      <c r="C931" s="160"/>
      <c r="D931" s="161"/>
      <c r="E931" s="161"/>
      <c r="F931" s="161"/>
      <c r="G931" s="161"/>
      <c r="H931" s="161"/>
      <c r="I931" s="161"/>
      <c r="J931" s="161"/>
      <c r="K931" s="161"/>
      <c r="L931" s="136"/>
      <c r="M931" s="136"/>
      <c r="N931" s="136"/>
      <c r="O931" s="136"/>
      <c r="P931" s="136"/>
      <c r="Q931" s="136"/>
      <c r="R931" s="136"/>
      <c r="S931" s="136"/>
      <c r="T931" s="136"/>
      <c r="U931" s="136"/>
      <c r="V931" s="136"/>
      <c r="W931" s="136"/>
      <c r="X931" s="136"/>
      <c r="Y931" s="136"/>
      <c r="Z931" s="136"/>
      <c r="AA931" s="136"/>
    </row>
    <row r="932" spans="2:27" ht="14" x14ac:dyDescent="0.2">
      <c r="B932" s="136"/>
      <c r="C932" s="160"/>
      <c r="D932" s="161"/>
      <c r="E932" s="161"/>
      <c r="F932" s="161"/>
      <c r="G932" s="161"/>
      <c r="H932" s="161"/>
      <c r="I932" s="161"/>
      <c r="J932" s="161"/>
      <c r="K932" s="161"/>
      <c r="L932" s="136"/>
      <c r="M932" s="136"/>
      <c r="N932" s="136"/>
      <c r="O932" s="136"/>
      <c r="P932" s="136"/>
      <c r="Q932" s="136"/>
      <c r="R932" s="136"/>
      <c r="S932" s="136"/>
      <c r="T932" s="136"/>
      <c r="U932" s="136"/>
      <c r="V932" s="136"/>
      <c r="W932" s="136"/>
      <c r="X932" s="136"/>
      <c r="Y932" s="136"/>
      <c r="Z932" s="136"/>
      <c r="AA932" s="136"/>
    </row>
    <row r="933" spans="2:27" ht="14" x14ac:dyDescent="0.2">
      <c r="B933" s="136"/>
      <c r="C933" s="160"/>
      <c r="D933" s="161"/>
      <c r="E933" s="161"/>
      <c r="F933" s="161"/>
      <c r="G933" s="161"/>
      <c r="H933" s="161"/>
      <c r="I933" s="161"/>
      <c r="J933" s="161"/>
      <c r="K933" s="161"/>
      <c r="L933" s="136"/>
      <c r="M933" s="136"/>
      <c r="N933" s="136"/>
      <c r="O933" s="136"/>
      <c r="P933" s="136"/>
      <c r="Q933" s="136"/>
      <c r="R933" s="136"/>
      <c r="S933" s="136"/>
      <c r="T933" s="136"/>
      <c r="U933" s="136"/>
      <c r="V933" s="136"/>
      <c r="W933" s="136"/>
      <c r="X933" s="136"/>
      <c r="Y933" s="136"/>
      <c r="Z933" s="136"/>
      <c r="AA933" s="136"/>
    </row>
    <row r="934" spans="2:27" ht="14" x14ac:dyDescent="0.2">
      <c r="B934" s="136"/>
      <c r="C934" s="160"/>
      <c r="D934" s="161"/>
      <c r="E934" s="161"/>
      <c r="F934" s="161"/>
      <c r="G934" s="161"/>
      <c r="H934" s="161"/>
      <c r="I934" s="161"/>
      <c r="J934" s="161"/>
      <c r="K934" s="161"/>
      <c r="L934" s="136"/>
      <c r="M934" s="136"/>
      <c r="N934" s="136"/>
      <c r="O934" s="136"/>
      <c r="P934" s="136"/>
      <c r="Q934" s="136"/>
      <c r="R934" s="136"/>
      <c r="S934" s="136"/>
      <c r="T934" s="136"/>
      <c r="U934" s="136"/>
      <c r="V934" s="136"/>
      <c r="W934" s="136"/>
      <c r="X934" s="136"/>
      <c r="Y934" s="136"/>
      <c r="Z934" s="136"/>
      <c r="AA934" s="136"/>
    </row>
    <row r="935" spans="2:27" ht="14" x14ac:dyDescent="0.2">
      <c r="B935" s="136"/>
      <c r="C935" s="160"/>
      <c r="D935" s="161"/>
      <c r="E935" s="161"/>
      <c r="F935" s="161"/>
      <c r="G935" s="161"/>
      <c r="H935" s="161"/>
      <c r="I935" s="161"/>
      <c r="J935" s="161"/>
      <c r="K935" s="161"/>
      <c r="L935" s="136"/>
      <c r="M935" s="136"/>
      <c r="N935" s="136"/>
      <c r="O935" s="136"/>
      <c r="P935" s="136"/>
      <c r="Q935" s="136"/>
      <c r="R935" s="136"/>
      <c r="S935" s="136"/>
      <c r="T935" s="136"/>
      <c r="U935" s="136"/>
      <c r="V935" s="136"/>
      <c r="W935" s="136"/>
      <c r="X935" s="136"/>
      <c r="Y935" s="136"/>
      <c r="Z935" s="136"/>
      <c r="AA935" s="136"/>
    </row>
    <row r="936" spans="2:27" ht="14" x14ac:dyDescent="0.2">
      <c r="B936" s="136"/>
      <c r="C936" s="160"/>
      <c r="D936" s="161"/>
      <c r="E936" s="161"/>
      <c r="F936" s="161"/>
      <c r="G936" s="161"/>
      <c r="H936" s="161"/>
      <c r="I936" s="161"/>
      <c r="J936" s="161"/>
      <c r="K936" s="161"/>
      <c r="L936" s="136"/>
      <c r="M936" s="136"/>
      <c r="N936" s="136"/>
      <c r="O936" s="136"/>
      <c r="P936" s="136"/>
      <c r="Q936" s="136"/>
      <c r="R936" s="136"/>
      <c r="S936" s="136"/>
      <c r="T936" s="136"/>
      <c r="U936" s="136"/>
      <c r="V936" s="136"/>
      <c r="W936" s="136"/>
      <c r="X936" s="136"/>
      <c r="Y936" s="136"/>
      <c r="Z936" s="136"/>
      <c r="AA936" s="136"/>
    </row>
    <row r="937" spans="2:27" ht="14" x14ac:dyDescent="0.2">
      <c r="B937" s="136"/>
      <c r="C937" s="160"/>
      <c r="D937" s="161"/>
      <c r="E937" s="161"/>
      <c r="F937" s="161"/>
      <c r="G937" s="161"/>
      <c r="H937" s="161"/>
      <c r="I937" s="161"/>
      <c r="J937" s="161"/>
      <c r="K937" s="161"/>
      <c r="L937" s="136"/>
      <c r="M937" s="136"/>
      <c r="N937" s="136"/>
      <c r="O937" s="136"/>
      <c r="P937" s="136"/>
      <c r="Q937" s="136"/>
      <c r="R937" s="136"/>
      <c r="S937" s="136"/>
      <c r="T937" s="136"/>
      <c r="U937" s="136"/>
      <c r="V937" s="136"/>
      <c r="W937" s="136"/>
      <c r="X937" s="136"/>
      <c r="Y937" s="136"/>
      <c r="Z937" s="136"/>
      <c r="AA937" s="136"/>
    </row>
    <row r="938" spans="2:27" ht="14" x14ac:dyDescent="0.2">
      <c r="B938" s="136"/>
      <c r="C938" s="160"/>
      <c r="D938" s="161"/>
      <c r="E938" s="161"/>
      <c r="F938" s="161"/>
      <c r="G938" s="161"/>
      <c r="H938" s="161"/>
      <c r="I938" s="161"/>
      <c r="J938" s="161"/>
      <c r="K938" s="161"/>
      <c r="L938" s="136"/>
      <c r="M938" s="136"/>
      <c r="N938" s="136"/>
      <c r="O938" s="136"/>
      <c r="P938" s="136"/>
      <c r="Q938" s="136"/>
      <c r="R938" s="136"/>
      <c r="S938" s="136"/>
      <c r="T938" s="136"/>
      <c r="U938" s="136"/>
      <c r="V938" s="136"/>
      <c r="W938" s="136"/>
      <c r="X938" s="136"/>
      <c r="Y938" s="136"/>
      <c r="Z938" s="136"/>
      <c r="AA938" s="136"/>
    </row>
    <row r="939" spans="2:27" ht="14" x14ac:dyDescent="0.2">
      <c r="B939" s="136"/>
      <c r="C939" s="160"/>
      <c r="D939" s="161"/>
      <c r="E939" s="161"/>
      <c r="F939" s="161"/>
      <c r="G939" s="161"/>
      <c r="H939" s="161"/>
      <c r="I939" s="161"/>
      <c r="J939" s="161"/>
      <c r="K939" s="161"/>
      <c r="L939" s="136"/>
      <c r="M939" s="136"/>
      <c r="N939" s="136"/>
      <c r="O939" s="136"/>
      <c r="P939" s="136"/>
      <c r="Q939" s="136"/>
      <c r="R939" s="136"/>
      <c r="S939" s="136"/>
      <c r="T939" s="136"/>
      <c r="U939" s="136"/>
      <c r="V939" s="136"/>
      <c r="W939" s="136"/>
      <c r="X939" s="136"/>
      <c r="Y939" s="136"/>
      <c r="Z939" s="136"/>
      <c r="AA939" s="136"/>
    </row>
    <row r="940" spans="2:27" ht="14" x14ac:dyDescent="0.2">
      <c r="B940" s="136"/>
      <c r="C940" s="160"/>
      <c r="D940" s="161"/>
      <c r="E940" s="161"/>
      <c r="F940" s="161"/>
      <c r="G940" s="161"/>
      <c r="H940" s="161"/>
      <c r="I940" s="161"/>
      <c r="J940" s="161"/>
      <c r="K940" s="161"/>
      <c r="L940" s="136"/>
      <c r="M940" s="136"/>
      <c r="N940" s="136"/>
      <c r="O940" s="136"/>
      <c r="P940" s="136"/>
      <c r="Q940" s="136"/>
      <c r="R940" s="136"/>
      <c r="S940" s="136"/>
      <c r="T940" s="136"/>
      <c r="U940" s="136"/>
      <c r="V940" s="136"/>
      <c r="W940" s="136"/>
      <c r="X940" s="136"/>
      <c r="Y940" s="136"/>
      <c r="Z940" s="136"/>
      <c r="AA940" s="136"/>
    </row>
    <row r="941" spans="2:27" ht="14" x14ac:dyDescent="0.2">
      <c r="B941" s="136"/>
      <c r="C941" s="160"/>
      <c r="D941" s="161"/>
      <c r="E941" s="161"/>
      <c r="F941" s="161"/>
      <c r="G941" s="161"/>
      <c r="H941" s="161"/>
      <c r="I941" s="161"/>
      <c r="J941" s="161"/>
      <c r="K941" s="161"/>
      <c r="L941" s="136"/>
      <c r="M941" s="136"/>
      <c r="N941" s="136"/>
      <c r="O941" s="136"/>
      <c r="P941" s="136"/>
      <c r="Q941" s="136"/>
      <c r="R941" s="136"/>
      <c r="S941" s="136"/>
      <c r="T941" s="136"/>
      <c r="U941" s="136"/>
      <c r="V941" s="136"/>
      <c r="W941" s="136"/>
      <c r="X941" s="136"/>
      <c r="Y941" s="136"/>
      <c r="Z941" s="136"/>
      <c r="AA941" s="136"/>
    </row>
    <row r="942" spans="2:27" ht="14" x14ac:dyDescent="0.2">
      <c r="B942" s="136"/>
      <c r="C942" s="160"/>
      <c r="D942" s="161"/>
      <c r="E942" s="161"/>
      <c r="F942" s="161"/>
      <c r="G942" s="161"/>
      <c r="H942" s="161"/>
      <c r="I942" s="161"/>
      <c r="J942" s="161"/>
      <c r="K942" s="161"/>
      <c r="L942" s="136"/>
      <c r="M942" s="136"/>
      <c r="N942" s="136"/>
      <c r="O942" s="136"/>
      <c r="P942" s="136"/>
      <c r="Q942" s="136"/>
      <c r="R942" s="136"/>
      <c r="S942" s="136"/>
      <c r="T942" s="136"/>
      <c r="U942" s="136"/>
      <c r="V942" s="136"/>
      <c r="W942" s="136"/>
      <c r="X942" s="136"/>
      <c r="Y942" s="136"/>
      <c r="Z942" s="136"/>
      <c r="AA942" s="136"/>
    </row>
    <row r="943" spans="2:27" ht="14" x14ac:dyDescent="0.2">
      <c r="B943" s="136"/>
      <c r="C943" s="160"/>
      <c r="D943" s="161"/>
      <c r="E943" s="161"/>
      <c r="F943" s="161"/>
      <c r="G943" s="161"/>
      <c r="H943" s="161"/>
      <c r="I943" s="161"/>
      <c r="J943" s="161"/>
      <c r="K943" s="161"/>
      <c r="L943" s="136"/>
      <c r="M943" s="136"/>
      <c r="N943" s="136"/>
      <c r="O943" s="136"/>
      <c r="P943" s="136"/>
      <c r="Q943" s="136"/>
      <c r="R943" s="136"/>
      <c r="S943" s="136"/>
      <c r="T943" s="136"/>
      <c r="U943" s="136"/>
      <c r="V943" s="136"/>
      <c r="W943" s="136"/>
      <c r="X943" s="136"/>
      <c r="Y943" s="136"/>
      <c r="Z943" s="136"/>
      <c r="AA943" s="136"/>
    </row>
    <row r="944" spans="2:27" ht="14" x14ac:dyDescent="0.2">
      <c r="B944" s="136"/>
      <c r="C944" s="160"/>
      <c r="D944" s="161"/>
      <c r="E944" s="161"/>
      <c r="F944" s="161"/>
      <c r="G944" s="161"/>
      <c r="H944" s="161"/>
      <c r="I944" s="161"/>
      <c r="J944" s="161"/>
      <c r="K944" s="161"/>
      <c r="L944" s="136"/>
      <c r="M944" s="136"/>
      <c r="N944" s="136"/>
      <c r="O944" s="136"/>
      <c r="P944" s="136"/>
      <c r="Q944" s="136"/>
      <c r="R944" s="136"/>
      <c r="S944" s="136"/>
      <c r="T944" s="136"/>
      <c r="U944" s="136"/>
      <c r="V944" s="136"/>
      <c r="W944" s="136"/>
      <c r="X944" s="136"/>
      <c r="Y944" s="136"/>
      <c r="Z944" s="136"/>
      <c r="AA944" s="136"/>
    </row>
    <row r="945" spans="2:27" ht="14" x14ac:dyDescent="0.2">
      <c r="B945" s="136"/>
      <c r="C945" s="160"/>
      <c r="D945" s="161"/>
      <c r="E945" s="161"/>
      <c r="F945" s="161"/>
      <c r="G945" s="161"/>
      <c r="H945" s="161"/>
      <c r="I945" s="161"/>
      <c r="J945" s="161"/>
      <c r="K945" s="161"/>
      <c r="L945" s="136"/>
      <c r="M945" s="136"/>
      <c r="N945" s="136"/>
      <c r="O945" s="136"/>
      <c r="P945" s="136"/>
      <c r="Q945" s="136"/>
      <c r="R945" s="136"/>
      <c r="S945" s="136"/>
      <c r="T945" s="136"/>
      <c r="U945" s="136"/>
      <c r="V945" s="136"/>
      <c r="W945" s="136"/>
      <c r="X945" s="136"/>
      <c r="Y945" s="136"/>
      <c r="Z945" s="136"/>
      <c r="AA945" s="136"/>
    </row>
    <row r="946" spans="2:27" ht="14" x14ac:dyDescent="0.2">
      <c r="B946" s="136"/>
      <c r="C946" s="160"/>
      <c r="D946" s="161"/>
      <c r="E946" s="161"/>
      <c r="F946" s="161"/>
      <c r="G946" s="161"/>
      <c r="H946" s="161"/>
      <c r="I946" s="161"/>
      <c r="J946" s="161"/>
      <c r="K946" s="161"/>
      <c r="L946" s="136"/>
      <c r="M946" s="136"/>
      <c r="N946" s="136"/>
      <c r="O946" s="136"/>
      <c r="P946" s="136"/>
      <c r="Q946" s="136"/>
      <c r="R946" s="136"/>
      <c r="S946" s="136"/>
      <c r="T946" s="136"/>
      <c r="U946" s="136"/>
      <c r="V946" s="136"/>
      <c r="W946" s="136"/>
      <c r="X946" s="136"/>
      <c r="Y946" s="136"/>
      <c r="Z946" s="136"/>
      <c r="AA946" s="136"/>
    </row>
    <row r="947" spans="2:27" ht="14" x14ac:dyDescent="0.2">
      <c r="B947" s="136"/>
      <c r="C947" s="160"/>
      <c r="D947" s="161"/>
      <c r="E947" s="161"/>
      <c r="F947" s="161"/>
      <c r="G947" s="161"/>
      <c r="H947" s="161"/>
      <c r="I947" s="161"/>
      <c r="J947" s="161"/>
      <c r="K947" s="161"/>
      <c r="L947" s="136"/>
      <c r="M947" s="136"/>
      <c r="N947" s="136"/>
      <c r="O947" s="136"/>
      <c r="P947" s="136"/>
      <c r="Q947" s="136"/>
      <c r="R947" s="136"/>
      <c r="S947" s="136"/>
      <c r="T947" s="136"/>
      <c r="U947" s="136"/>
      <c r="V947" s="136"/>
      <c r="W947" s="136"/>
      <c r="X947" s="136"/>
      <c r="Y947" s="136"/>
      <c r="Z947" s="136"/>
      <c r="AA947" s="136"/>
    </row>
    <row r="948" spans="2:27" ht="14" x14ac:dyDescent="0.2">
      <c r="B948" s="136"/>
      <c r="C948" s="160"/>
      <c r="D948" s="161"/>
      <c r="E948" s="161"/>
      <c r="F948" s="161"/>
      <c r="G948" s="161"/>
      <c r="H948" s="161"/>
      <c r="I948" s="161"/>
      <c r="J948" s="161"/>
      <c r="K948" s="161"/>
      <c r="L948" s="136"/>
      <c r="M948" s="136"/>
      <c r="N948" s="136"/>
      <c r="O948" s="136"/>
      <c r="P948" s="136"/>
      <c r="Q948" s="136"/>
      <c r="R948" s="136"/>
      <c r="S948" s="136"/>
      <c r="T948" s="136"/>
      <c r="U948" s="136"/>
      <c r="V948" s="136"/>
      <c r="W948" s="136"/>
      <c r="X948" s="136"/>
      <c r="Y948" s="136"/>
      <c r="Z948" s="136"/>
      <c r="AA948" s="136"/>
    </row>
    <row r="949" spans="2:27" ht="14" x14ac:dyDescent="0.2">
      <c r="B949" s="136"/>
      <c r="C949" s="160"/>
      <c r="D949" s="161"/>
      <c r="E949" s="161"/>
      <c r="F949" s="161"/>
      <c r="G949" s="161"/>
      <c r="H949" s="161"/>
      <c r="I949" s="161"/>
      <c r="J949" s="161"/>
      <c r="K949" s="161"/>
      <c r="L949" s="136"/>
      <c r="M949" s="136"/>
      <c r="N949" s="136"/>
      <c r="O949" s="136"/>
      <c r="P949" s="136"/>
      <c r="Q949" s="136"/>
      <c r="R949" s="136"/>
      <c r="S949" s="136"/>
      <c r="T949" s="136"/>
      <c r="U949" s="136"/>
      <c r="V949" s="136"/>
      <c r="W949" s="136"/>
      <c r="X949" s="136"/>
      <c r="Y949" s="136"/>
      <c r="Z949" s="136"/>
      <c r="AA949" s="136"/>
    </row>
    <row r="950" spans="2:27" ht="14" x14ac:dyDescent="0.2">
      <c r="B950" s="136"/>
      <c r="C950" s="160"/>
      <c r="D950" s="161"/>
      <c r="E950" s="161"/>
      <c r="F950" s="161"/>
      <c r="G950" s="161"/>
      <c r="H950" s="161"/>
      <c r="I950" s="161"/>
      <c r="J950" s="161"/>
      <c r="K950" s="161"/>
      <c r="L950" s="136"/>
      <c r="M950" s="136"/>
      <c r="N950" s="136"/>
      <c r="O950" s="136"/>
      <c r="P950" s="136"/>
      <c r="Q950" s="136"/>
      <c r="R950" s="136"/>
      <c r="S950" s="136"/>
      <c r="T950" s="136"/>
      <c r="U950" s="136"/>
      <c r="V950" s="136"/>
      <c r="W950" s="136"/>
      <c r="X950" s="136"/>
      <c r="Y950" s="136"/>
      <c r="Z950" s="136"/>
      <c r="AA950" s="136"/>
    </row>
    <row r="951" spans="2:27" ht="14" x14ac:dyDescent="0.2">
      <c r="B951" s="136"/>
      <c r="C951" s="160"/>
      <c r="D951" s="161"/>
      <c r="E951" s="161"/>
      <c r="F951" s="161"/>
      <c r="G951" s="161"/>
      <c r="H951" s="161"/>
      <c r="I951" s="161"/>
      <c r="J951" s="161"/>
      <c r="K951" s="161"/>
      <c r="L951" s="136"/>
      <c r="M951" s="136"/>
      <c r="N951" s="136"/>
      <c r="O951" s="136"/>
      <c r="P951" s="136"/>
      <c r="Q951" s="136"/>
      <c r="R951" s="136"/>
      <c r="S951" s="136"/>
      <c r="T951" s="136"/>
      <c r="U951" s="136"/>
      <c r="V951" s="136"/>
      <c r="W951" s="136"/>
      <c r="X951" s="136"/>
      <c r="Y951" s="136"/>
      <c r="Z951" s="136"/>
      <c r="AA951" s="136"/>
    </row>
    <row r="952" spans="2:27" ht="14" x14ac:dyDescent="0.2">
      <c r="B952" s="136"/>
      <c r="C952" s="160"/>
      <c r="D952" s="161"/>
      <c r="E952" s="161"/>
      <c r="F952" s="161"/>
      <c r="G952" s="161"/>
      <c r="H952" s="161"/>
      <c r="I952" s="161"/>
      <c r="J952" s="161"/>
      <c r="K952" s="161"/>
      <c r="L952" s="136"/>
      <c r="M952" s="136"/>
      <c r="N952" s="136"/>
      <c r="O952" s="136"/>
      <c r="P952" s="136"/>
      <c r="Q952" s="136"/>
      <c r="R952" s="136"/>
      <c r="S952" s="136"/>
      <c r="T952" s="136"/>
      <c r="U952" s="136"/>
      <c r="V952" s="136"/>
      <c r="W952" s="136"/>
      <c r="X952" s="136"/>
      <c r="Y952" s="136"/>
      <c r="Z952" s="136"/>
      <c r="AA952" s="136"/>
    </row>
    <row r="953" spans="2:27" ht="14" x14ac:dyDescent="0.2">
      <c r="B953" s="136"/>
      <c r="C953" s="160"/>
      <c r="D953" s="161"/>
      <c r="E953" s="161"/>
      <c r="F953" s="161"/>
      <c r="G953" s="161"/>
      <c r="H953" s="161"/>
      <c r="I953" s="161"/>
      <c r="J953" s="161"/>
      <c r="K953" s="161"/>
      <c r="L953" s="136"/>
      <c r="M953" s="136"/>
      <c r="N953" s="136"/>
      <c r="O953" s="136"/>
      <c r="P953" s="136"/>
      <c r="Q953" s="136"/>
      <c r="R953" s="136"/>
      <c r="S953" s="136"/>
      <c r="T953" s="136"/>
      <c r="U953" s="136"/>
      <c r="V953" s="136"/>
      <c r="W953" s="136"/>
      <c r="X953" s="136"/>
      <c r="Y953" s="136"/>
      <c r="Z953" s="136"/>
      <c r="AA953" s="136"/>
    </row>
    <row r="954" spans="2:27" ht="14" x14ac:dyDescent="0.2">
      <c r="B954" s="136"/>
      <c r="C954" s="160"/>
      <c r="D954" s="161"/>
      <c r="E954" s="161"/>
      <c r="F954" s="161"/>
      <c r="G954" s="161"/>
      <c r="H954" s="161"/>
      <c r="I954" s="161"/>
      <c r="J954" s="161"/>
      <c r="K954" s="161"/>
      <c r="L954" s="136"/>
      <c r="M954" s="136"/>
      <c r="N954" s="136"/>
      <c r="O954" s="136"/>
      <c r="P954" s="136"/>
      <c r="Q954" s="136"/>
      <c r="R954" s="136"/>
      <c r="S954" s="136"/>
      <c r="T954" s="136"/>
      <c r="U954" s="136"/>
      <c r="V954" s="136"/>
      <c r="W954" s="136"/>
      <c r="X954" s="136"/>
      <c r="Y954" s="136"/>
      <c r="Z954" s="136"/>
      <c r="AA954" s="136"/>
    </row>
    <row r="955" spans="2:27" ht="14" x14ac:dyDescent="0.2">
      <c r="B955" s="136"/>
      <c r="C955" s="160"/>
      <c r="D955" s="161"/>
      <c r="E955" s="161"/>
      <c r="F955" s="161"/>
      <c r="G955" s="161"/>
      <c r="H955" s="161"/>
      <c r="I955" s="161"/>
      <c r="J955" s="161"/>
      <c r="K955" s="161"/>
      <c r="L955" s="136"/>
      <c r="M955" s="136"/>
      <c r="N955" s="136"/>
      <c r="O955" s="136"/>
      <c r="P955" s="136"/>
      <c r="Q955" s="136"/>
      <c r="R955" s="136"/>
      <c r="S955" s="136"/>
      <c r="T955" s="136"/>
      <c r="U955" s="136"/>
      <c r="V955" s="136"/>
      <c r="W955" s="136"/>
      <c r="X955" s="136"/>
      <c r="Y955" s="136"/>
      <c r="Z955" s="136"/>
      <c r="AA955" s="136"/>
    </row>
    <row r="956" spans="2:27" ht="14" x14ac:dyDescent="0.2">
      <c r="B956" s="136"/>
      <c r="C956" s="160"/>
      <c r="D956" s="161"/>
      <c r="E956" s="161"/>
      <c r="F956" s="161"/>
      <c r="G956" s="161"/>
      <c r="H956" s="161"/>
      <c r="I956" s="161"/>
      <c r="J956" s="161"/>
      <c r="K956" s="161"/>
      <c r="L956" s="136"/>
      <c r="M956" s="136"/>
      <c r="N956" s="136"/>
      <c r="O956" s="136"/>
      <c r="P956" s="136"/>
      <c r="Q956" s="136"/>
      <c r="R956" s="136"/>
      <c r="S956" s="136"/>
      <c r="T956" s="136"/>
      <c r="U956" s="136"/>
      <c r="V956" s="136"/>
      <c r="W956" s="136"/>
      <c r="X956" s="136"/>
      <c r="Y956" s="136"/>
      <c r="Z956" s="136"/>
      <c r="AA956" s="136"/>
    </row>
    <row r="957" spans="2:27" ht="14" x14ac:dyDescent="0.2">
      <c r="B957" s="136"/>
      <c r="C957" s="160"/>
      <c r="D957" s="161"/>
      <c r="E957" s="161"/>
      <c r="F957" s="161"/>
      <c r="G957" s="161"/>
      <c r="H957" s="161"/>
      <c r="I957" s="161"/>
      <c r="J957" s="161"/>
      <c r="K957" s="161"/>
      <c r="L957" s="136"/>
      <c r="M957" s="136"/>
      <c r="N957" s="136"/>
      <c r="O957" s="136"/>
      <c r="P957" s="136"/>
      <c r="Q957" s="136"/>
      <c r="R957" s="136"/>
      <c r="S957" s="136"/>
      <c r="T957" s="136"/>
      <c r="U957" s="136"/>
      <c r="V957" s="136"/>
      <c r="W957" s="136"/>
      <c r="X957" s="136"/>
      <c r="Y957" s="136"/>
      <c r="Z957" s="136"/>
      <c r="AA957" s="136"/>
    </row>
    <row r="958" spans="2:27" ht="14" x14ac:dyDescent="0.2">
      <c r="B958" s="136"/>
      <c r="C958" s="160"/>
      <c r="D958" s="161"/>
      <c r="E958" s="161"/>
      <c r="F958" s="161"/>
      <c r="G958" s="161"/>
      <c r="H958" s="161"/>
      <c r="I958" s="161"/>
      <c r="J958" s="161"/>
      <c r="K958" s="161"/>
      <c r="L958" s="136"/>
      <c r="M958" s="136"/>
      <c r="N958" s="136"/>
      <c r="O958" s="136"/>
      <c r="P958" s="136"/>
      <c r="Q958" s="136"/>
      <c r="R958" s="136"/>
      <c r="S958" s="136"/>
      <c r="T958" s="136"/>
      <c r="U958" s="136"/>
      <c r="V958" s="136"/>
      <c r="W958" s="136"/>
      <c r="X958" s="136"/>
      <c r="Y958" s="136"/>
      <c r="Z958" s="136"/>
      <c r="AA958" s="136"/>
    </row>
    <row r="959" spans="2:27" ht="14" x14ac:dyDescent="0.2">
      <c r="B959" s="136"/>
      <c r="C959" s="160"/>
      <c r="D959" s="161"/>
      <c r="E959" s="161"/>
      <c r="F959" s="161"/>
      <c r="G959" s="161"/>
      <c r="H959" s="161"/>
      <c r="I959" s="161"/>
      <c r="J959" s="161"/>
      <c r="K959" s="161"/>
      <c r="L959" s="136"/>
      <c r="M959" s="136"/>
      <c r="N959" s="136"/>
      <c r="O959" s="136"/>
      <c r="P959" s="136"/>
      <c r="Q959" s="136"/>
      <c r="R959" s="136"/>
      <c r="S959" s="136"/>
      <c r="T959" s="136"/>
      <c r="U959" s="136"/>
      <c r="V959" s="136"/>
      <c r="W959" s="136"/>
      <c r="X959" s="136"/>
      <c r="Y959" s="136"/>
      <c r="Z959" s="136"/>
      <c r="AA959" s="136"/>
    </row>
    <row r="960" spans="2:27" ht="14" x14ac:dyDescent="0.2">
      <c r="B960" s="136"/>
      <c r="C960" s="160"/>
      <c r="D960" s="161"/>
      <c r="E960" s="161"/>
      <c r="F960" s="161"/>
      <c r="G960" s="161"/>
      <c r="H960" s="161"/>
      <c r="I960" s="161"/>
      <c r="J960" s="161"/>
      <c r="K960" s="161"/>
      <c r="L960" s="136"/>
      <c r="M960" s="136"/>
      <c r="N960" s="136"/>
      <c r="O960" s="136"/>
      <c r="P960" s="136"/>
      <c r="Q960" s="136"/>
      <c r="R960" s="136"/>
      <c r="S960" s="136"/>
      <c r="T960" s="136"/>
      <c r="U960" s="136"/>
      <c r="V960" s="136"/>
      <c r="W960" s="136"/>
      <c r="X960" s="136"/>
      <c r="Y960" s="136"/>
      <c r="Z960" s="136"/>
      <c r="AA960" s="136"/>
    </row>
    <row r="961" spans="2:27" ht="14" x14ac:dyDescent="0.2">
      <c r="B961" s="136"/>
      <c r="C961" s="160"/>
      <c r="D961" s="161"/>
      <c r="E961" s="161"/>
      <c r="F961" s="161"/>
      <c r="G961" s="161"/>
      <c r="H961" s="161"/>
      <c r="I961" s="161"/>
      <c r="J961" s="161"/>
      <c r="K961" s="161"/>
      <c r="L961" s="136"/>
      <c r="M961" s="136"/>
      <c r="N961" s="136"/>
      <c r="O961" s="136"/>
      <c r="P961" s="136"/>
      <c r="Q961" s="136"/>
      <c r="R961" s="136"/>
      <c r="S961" s="136"/>
      <c r="T961" s="136"/>
      <c r="U961" s="136"/>
      <c r="V961" s="136"/>
      <c r="W961" s="136"/>
      <c r="X961" s="136"/>
      <c r="Y961" s="136"/>
      <c r="Z961" s="136"/>
      <c r="AA961" s="136"/>
    </row>
    <row r="962" spans="2:27" ht="14" x14ac:dyDescent="0.2">
      <c r="B962" s="136"/>
      <c r="C962" s="160"/>
      <c r="D962" s="161"/>
      <c r="E962" s="161"/>
      <c r="F962" s="161"/>
      <c r="G962" s="161"/>
      <c r="H962" s="161"/>
      <c r="I962" s="161"/>
      <c r="J962" s="161"/>
      <c r="K962" s="161"/>
      <c r="L962" s="136"/>
      <c r="M962" s="136"/>
      <c r="N962" s="136"/>
      <c r="O962" s="136"/>
      <c r="P962" s="136"/>
      <c r="Q962" s="136"/>
      <c r="R962" s="136"/>
      <c r="S962" s="136"/>
      <c r="T962" s="136"/>
      <c r="U962" s="136"/>
      <c r="V962" s="136"/>
      <c r="W962" s="136"/>
      <c r="X962" s="136"/>
      <c r="Y962" s="136"/>
      <c r="Z962" s="136"/>
      <c r="AA962" s="136"/>
    </row>
    <row r="963" spans="2:27" ht="14" x14ac:dyDescent="0.2">
      <c r="B963" s="136"/>
      <c r="C963" s="160"/>
      <c r="D963" s="161"/>
      <c r="E963" s="161"/>
      <c r="F963" s="161"/>
      <c r="G963" s="161"/>
      <c r="H963" s="161"/>
      <c r="I963" s="161"/>
      <c r="J963" s="161"/>
      <c r="K963" s="161"/>
      <c r="L963" s="136"/>
      <c r="M963" s="136"/>
      <c r="N963" s="136"/>
      <c r="O963" s="136"/>
      <c r="P963" s="136"/>
      <c r="Q963" s="136"/>
      <c r="R963" s="136"/>
      <c r="S963" s="136"/>
      <c r="T963" s="136"/>
      <c r="U963" s="136"/>
      <c r="V963" s="136"/>
      <c r="W963" s="136"/>
      <c r="X963" s="136"/>
      <c r="Y963" s="136"/>
      <c r="Z963" s="136"/>
      <c r="AA963" s="136"/>
    </row>
    <row r="964" spans="2:27" ht="14" x14ac:dyDescent="0.2">
      <c r="B964" s="136"/>
      <c r="C964" s="160"/>
      <c r="D964" s="161"/>
      <c r="E964" s="161"/>
      <c r="F964" s="161"/>
      <c r="G964" s="161"/>
      <c r="H964" s="161"/>
      <c r="I964" s="161"/>
      <c r="J964" s="161"/>
      <c r="K964" s="161"/>
      <c r="L964" s="136"/>
      <c r="M964" s="136"/>
      <c r="N964" s="136"/>
      <c r="O964" s="136"/>
      <c r="P964" s="136"/>
      <c r="Q964" s="136"/>
      <c r="R964" s="136"/>
      <c r="S964" s="136"/>
      <c r="T964" s="136"/>
      <c r="U964" s="136"/>
      <c r="V964" s="136"/>
      <c r="W964" s="136"/>
      <c r="X964" s="136"/>
      <c r="Y964" s="136"/>
      <c r="Z964" s="136"/>
      <c r="AA964" s="136"/>
    </row>
    <row r="965" spans="2:27" ht="14" x14ac:dyDescent="0.2">
      <c r="B965" s="136"/>
      <c r="C965" s="160"/>
      <c r="D965" s="161"/>
      <c r="E965" s="161"/>
      <c r="F965" s="161"/>
      <c r="G965" s="161"/>
      <c r="H965" s="161"/>
      <c r="I965" s="161"/>
      <c r="J965" s="161"/>
      <c r="K965" s="161"/>
      <c r="L965" s="136"/>
      <c r="M965" s="136"/>
      <c r="N965" s="136"/>
      <c r="O965" s="136"/>
      <c r="P965" s="136"/>
      <c r="Q965" s="136"/>
      <c r="R965" s="136"/>
      <c r="S965" s="136"/>
      <c r="T965" s="136"/>
      <c r="U965" s="136"/>
      <c r="V965" s="136"/>
      <c r="W965" s="136"/>
      <c r="X965" s="136"/>
      <c r="Y965" s="136"/>
      <c r="Z965" s="136"/>
      <c r="AA965" s="136"/>
    </row>
    <row r="966" spans="2:27" ht="14" x14ac:dyDescent="0.2">
      <c r="B966" s="136"/>
      <c r="C966" s="160"/>
      <c r="D966" s="161"/>
      <c r="E966" s="161"/>
      <c r="F966" s="161"/>
      <c r="G966" s="161"/>
      <c r="H966" s="161"/>
      <c r="I966" s="161"/>
      <c r="J966" s="161"/>
      <c r="K966" s="161"/>
      <c r="L966" s="136"/>
      <c r="M966" s="136"/>
      <c r="N966" s="136"/>
      <c r="O966" s="136"/>
      <c r="P966" s="136"/>
      <c r="Q966" s="136"/>
      <c r="R966" s="136"/>
      <c r="S966" s="136"/>
      <c r="T966" s="136"/>
      <c r="U966" s="136"/>
      <c r="V966" s="136"/>
      <c r="W966" s="136"/>
      <c r="X966" s="136"/>
      <c r="Y966" s="136"/>
      <c r="Z966" s="136"/>
      <c r="AA966" s="136"/>
    </row>
    <row r="967" spans="2:27" ht="14" x14ac:dyDescent="0.2">
      <c r="B967" s="136"/>
      <c r="C967" s="160"/>
      <c r="D967" s="161"/>
      <c r="E967" s="161"/>
      <c r="F967" s="161"/>
      <c r="G967" s="161"/>
      <c r="H967" s="161"/>
      <c r="I967" s="161"/>
      <c r="J967" s="161"/>
      <c r="K967" s="161"/>
      <c r="L967" s="136"/>
      <c r="M967" s="136"/>
      <c r="N967" s="136"/>
      <c r="O967" s="136"/>
      <c r="P967" s="136"/>
      <c r="Q967" s="136"/>
      <c r="R967" s="136"/>
      <c r="S967" s="136"/>
      <c r="T967" s="136"/>
      <c r="U967" s="136"/>
      <c r="V967" s="136"/>
      <c r="W967" s="136"/>
      <c r="X967" s="136"/>
      <c r="Y967" s="136"/>
      <c r="Z967" s="136"/>
      <c r="AA967" s="136"/>
    </row>
    <row r="968" spans="2:27" ht="14" x14ac:dyDescent="0.2">
      <c r="B968" s="136"/>
      <c r="C968" s="160"/>
      <c r="D968" s="161"/>
      <c r="E968" s="161"/>
      <c r="F968" s="161"/>
      <c r="G968" s="161"/>
      <c r="H968" s="161"/>
      <c r="I968" s="161"/>
      <c r="J968" s="161"/>
      <c r="K968" s="161"/>
      <c r="L968" s="136"/>
      <c r="M968" s="136"/>
      <c r="N968" s="136"/>
      <c r="O968" s="136"/>
      <c r="P968" s="136"/>
      <c r="Q968" s="136"/>
      <c r="R968" s="136"/>
      <c r="S968" s="136"/>
      <c r="T968" s="136"/>
      <c r="U968" s="136"/>
      <c r="V968" s="136"/>
      <c r="W968" s="136"/>
      <c r="X968" s="136"/>
      <c r="Y968" s="136"/>
      <c r="Z968" s="136"/>
      <c r="AA968" s="136"/>
    </row>
    <row r="969" spans="2:27" ht="14" x14ac:dyDescent="0.2">
      <c r="B969" s="136"/>
      <c r="C969" s="160"/>
      <c r="D969" s="161"/>
      <c r="E969" s="161"/>
      <c r="F969" s="161"/>
      <c r="G969" s="161"/>
      <c r="H969" s="161"/>
      <c r="I969" s="161"/>
      <c r="J969" s="161"/>
      <c r="K969" s="161"/>
      <c r="L969" s="136"/>
      <c r="M969" s="136"/>
      <c r="N969" s="136"/>
      <c r="O969" s="136"/>
      <c r="P969" s="136"/>
      <c r="Q969" s="136"/>
      <c r="R969" s="136"/>
      <c r="S969" s="136"/>
      <c r="T969" s="136"/>
      <c r="U969" s="136"/>
      <c r="V969" s="136"/>
      <c r="W969" s="136"/>
      <c r="X969" s="136"/>
      <c r="Y969" s="136"/>
      <c r="Z969" s="136"/>
      <c r="AA969" s="136"/>
    </row>
    <row r="970" spans="2:27" ht="14" x14ac:dyDescent="0.2">
      <c r="B970" s="136"/>
      <c r="C970" s="160"/>
      <c r="D970" s="161"/>
      <c r="E970" s="161"/>
      <c r="F970" s="161"/>
      <c r="G970" s="161"/>
      <c r="H970" s="161"/>
      <c r="I970" s="161"/>
      <c r="J970" s="161"/>
      <c r="K970" s="161"/>
      <c r="L970" s="136"/>
      <c r="M970" s="136"/>
      <c r="N970" s="136"/>
      <c r="O970" s="136"/>
      <c r="P970" s="136"/>
      <c r="Q970" s="136"/>
      <c r="R970" s="136"/>
      <c r="S970" s="136"/>
      <c r="T970" s="136"/>
      <c r="U970" s="136"/>
      <c r="V970" s="136"/>
      <c r="W970" s="136"/>
      <c r="X970" s="136"/>
      <c r="Y970" s="136"/>
      <c r="Z970" s="136"/>
      <c r="AA970" s="136"/>
    </row>
    <row r="971" spans="2:27" ht="14" x14ac:dyDescent="0.2">
      <c r="B971" s="136"/>
      <c r="C971" s="160"/>
      <c r="D971" s="161"/>
      <c r="E971" s="161"/>
      <c r="F971" s="161"/>
      <c r="G971" s="161"/>
      <c r="H971" s="161"/>
      <c r="I971" s="161"/>
      <c r="J971" s="161"/>
      <c r="K971" s="161"/>
      <c r="L971" s="136"/>
      <c r="M971" s="136"/>
      <c r="N971" s="136"/>
      <c r="O971" s="136"/>
      <c r="P971" s="136"/>
      <c r="Q971" s="136"/>
      <c r="R971" s="136"/>
      <c r="S971" s="136"/>
      <c r="T971" s="136"/>
      <c r="U971" s="136"/>
      <c r="V971" s="136"/>
      <c r="W971" s="136"/>
      <c r="X971" s="136"/>
      <c r="Y971" s="136"/>
      <c r="Z971" s="136"/>
      <c r="AA971" s="136"/>
    </row>
    <row r="972" spans="2:27" ht="14" x14ac:dyDescent="0.2">
      <c r="B972" s="136"/>
      <c r="C972" s="160"/>
      <c r="D972" s="161"/>
      <c r="E972" s="161"/>
      <c r="F972" s="161"/>
      <c r="G972" s="161"/>
      <c r="H972" s="161"/>
      <c r="I972" s="161"/>
      <c r="J972" s="161"/>
      <c r="K972" s="161"/>
      <c r="L972" s="136"/>
      <c r="M972" s="136"/>
      <c r="N972" s="136"/>
      <c r="O972" s="136"/>
      <c r="P972" s="136"/>
      <c r="Q972" s="136"/>
      <c r="R972" s="136"/>
      <c r="S972" s="136"/>
      <c r="T972" s="136"/>
      <c r="U972" s="136"/>
      <c r="V972" s="136"/>
      <c r="W972" s="136"/>
      <c r="X972" s="136"/>
      <c r="Y972" s="136"/>
      <c r="Z972" s="136"/>
      <c r="AA972" s="136"/>
    </row>
    <row r="973" spans="2:27" ht="14" x14ac:dyDescent="0.2">
      <c r="B973" s="136"/>
      <c r="C973" s="160"/>
      <c r="D973" s="161"/>
      <c r="E973" s="161"/>
      <c r="F973" s="161"/>
      <c r="G973" s="161"/>
      <c r="H973" s="161"/>
      <c r="I973" s="161"/>
      <c r="J973" s="161"/>
      <c r="K973" s="161"/>
      <c r="L973" s="136"/>
      <c r="M973" s="136"/>
      <c r="N973" s="136"/>
      <c r="O973" s="136"/>
      <c r="P973" s="136"/>
      <c r="Q973" s="136"/>
      <c r="R973" s="136"/>
      <c r="S973" s="136"/>
      <c r="T973" s="136"/>
      <c r="U973" s="136"/>
      <c r="V973" s="136"/>
      <c r="W973" s="136"/>
      <c r="X973" s="136"/>
      <c r="Y973" s="136"/>
      <c r="Z973" s="136"/>
      <c r="AA973" s="136"/>
    </row>
    <row r="974" spans="2:27" ht="14" x14ac:dyDescent="0.2">
      <c r="B974" s="136"/>
      <c r="C974" s="160"/>
      <c r="D974" s="161"/>
      <c r="E974" s="161"/>
      <c r="F974" s="161"/>
      <c r="G974" s="161"/>
      <c r="H974" s="161"/>
      <c r="I974" s="161"/>
      <c r="J974" s="161"/>
      <c r="K974" s="161"/>
      <c r="L974" s="136"/>
      <c r="M974" s="136"/>
      <c r="N974" s="136"/>
      <c r="O974" s="136"/>
      <c r="P974" s="136"/>
      <c r="Q974" s="136"/>
      <c r="R974" s="136"/>
      <c r="S974" s="136"/>
      <c r="T974" s="136"/>
      <c r="U974" s="136"/>
      <c r="V974" s="136"/>
      <c r="W974" s="136"/>
      <c r="X974" s="136"/>
      <c r="Y974" s="136"/>
      <c r="Z974" s="136"/>
      <c r="AA974" s="136"/>
    </row>
    <row r="975" spans="2:27" ht="14" x14ac:dyDescent="0.2">
      <c r="B975" s="136"/>
      <c r="C975" s="160"/>
      <c r="D975" s="161"/>
      <c r="E975" s="161"/>
      <c r="F975" s="161"/>
      <c r="G975" s="161"/>
      <c r="H975" s="161"/>
      <c r="I975" s="161"/>
      <c r="J975" s="161"/>
      <c r="K975" s="161"/>
      <c r="L975" s="136"/>
      <c r="M975" s="136"/>
      <c r="N975" s="136"/>
      <c r="O975" s="136"/>
      <c r="P975" s="136"/>
      <c r="Q975" s="136"/>
      <c r="R975" s="136"/>
      <c r="S975" s="136"/>
      <c r="T975" s="136"/>
      <c r="U975" s="136"/>
      <c r="V975" s="136"/>
      <c r="W975" s="136"/>
      <c r="X975" s="136"/>
      <c r="Y975" s="136"/>
      <c r="Z975" s="136"/>
      <c r="AA975" s="136"/>
    </row>
    <row r="976" spans="2:27" ht="14" x14ac:dyDescent="0.2">
      <c r="B976" s="136"/>
      <c r="C976" s="160"/>
      <c r="D976" s="161"/>
      <c r="E976" s="161"/>
      <c r="F976" s="161"/>
      <c r="G976" s="161"/>
      <c r="H976" s="161"/>
      <c r="I976" s="161"/>
      <c r="J976" s="161"/>
      <c r="K976" s="161"/>
      <c r="L976" s="136"/>
      <c r="M976" s="136"/>
      <c r="N976" s="136"/>
      <c r="O976" s="136"/>
      <c r="P976" s="136"/>
      <c r="Q976" s="136"/>
      <c r="R976" s="136"/>
      <c r="S976" s="136"/>
      <c r="T976" s="136"/>
      <c r="U976" s="136"/>
      <c r="V976" s="136"/>
      <c r="W976" s="136"/>
      <c r="X976" s="136"/>
      <c r="Y976" s="136"/>
      <c r="Z976" s="136"/>
      <c r="AA976" s="136"/>
    </row>
    <row r="977" spans="2:27" ht="14" x14ac:dyDescent="0.2">
      <c r="B977" s="136"/>
      <c r="C977" s="160"/>
      <c r="D977" s="161"/>
      <c r="E977" s="161"/>
      <c r="F977" s="161"/>
      <c r="G977" s="161"/>
      <c r="H977" s="161"/>
      <c r="I977" s="161"/>
      <c r="J977" s="161"/>
      <c r="K977" s="161"/>
      <c r="L977" s="136"/>
      <c r="M977" s="136"/>
      <c r="N977" s="136"/>
      <c r="O977" s="136"/>
      <c r="P977" s="136"/>
      <c r="Q977" s="136"/>
      <c r="R977" s="136"/>
      <c r="S977" s="136"/>
      <c r="T977" s="136"/>
      <c r="U977" s="136"/>
      <c r="V977" s="136"/>
      <c r="W977" s="136"/>
      <c r="X977" s="136"/>
      <c r="Y977" s="136"/>
      <c r="Z977" s="136"/>
      <c r="AA977" s="136"/>
    </row>
    <row r="978" spans="2:27" ht="14" x14ac:dyDescent="0.2">
      <c r="B978" s="136"/>
      <c r="C978" s="160"/>
      <c r="D978" s="161"/>
      <c r="E978" s="161"/>
      <c r="F978" s="161"/>
      <c r="G978" s="161"/>
      <c r="H978" s="161"/>
      <c r="I978" s="161"/>
      <c r="J978" s="161"/>
      <c r="K978" s="161"/>
      <c r="L978" s="136"/>
      <c r="M978" s="136"/>
      <c r="N978" s="136"/>
      <c r="O978" s="136"/>
      <c r="P978" s="136"/>
      <c r="Q978" s="136"/>
      <c r="R978" s="136"/>
      <c r="S978" s="136"/>
      <c r="T978" s="136"/>
      <c r="U978" s="136"/>
      <c r="V978" s="136"/>
      <c r="W978" s="136"/>
      <c r="X978" s="136"/>
      <c r="Y978" s="136"/>
      <c r="Z978" s="136"/>
      <c r="AA978" s="136"/>
    </row>
    <row r="979" spans="2:27" ht="14" x14ac:dyDescent="0.2">
      <c r="B979" s="136"/>
      <c r="C979" s="160"/>
      <c r="D979" s="161"/>
      <c r="E979" s="161"/>
      <c r="F979" s="161"/>
      <c r="G979" s="161"/>
      <c r="H979" s="161"/>
      <c r="I979" s="161"/>
      <c r="J979" s="161"/>
      <c r="K979" s="161"/>
      <c r="L979" s="136"/>
      <c r="M979" s="136"/>
      <c r="N979" s="136"/>
      <c r="O979" s="136"/>
      <c r="P979" s="136"/>
      <c r="Q979" s="136"/>
      <c r="R979" s="136"/>
      <c r="S979" s="136"/>
      <c r="T979" s="136"/>
      <c r="U979" s="136"/>
      <c r="V979" s="136"/>
      <c r="W979" s="136"/>
      <c r="X979" s="136"/>
      <c r="Y979" s="136"/>
      <c r="Z979" s="136"/>
      <c r="AA979" s="136"/>
    </row>
    <row r="980" spans="2:27" ht="14" x14ac:dyDescent="0.2">
      <c r="B980" s="136"/>
      <c r="C980" s="160"/>
      <c r="D980" s="161"/>
      <c r="E980" s="161"/>
      <c r="F980" s="161"/>
      <c r="G980" s="161"/>
      <c r="H980" s="161"/>
      <c r="I980" s="161"/>
      <c r="J980" s="161"/>
      <c r="K980" s="161"/>
      <c r="L980" s="136"/>
      <c r="M980" s="136"/>
      <c r="N980" s="136"/>
      <c r="O980" s="136"/>
      <c r="P980" s="136"/>
      <c r="Q980" s="136"/>
      <c r="R980" s="136"/>
      <c r="S980" s="136"/>
      <c r="T980" s="136"/>
      <c r="U980" s="136"/>
      <c r="V980" s="136"/>
      <c r="W980" s="136"/>
      <c r="X980" s="136"/>
      <c r="Y980" s="136"/>
      <c r="Z980" s="136"/>
      <c r="AA980" s="136"/>
    </row>
    <row r="981" spans="2:27" ht="14" x14ac:dyDescent="0.2">
      <c r="B981" s="136"/>
      <c r="C981" s="160"/>
      <c r="D981" s="161"/>
      <c r="E981" s="161"/>
      <c r="F981" s="161"/>
      <c r="G981" s="161"/>
      <c r="H981" s="161"/>
      <c r="I981" s="161"/>
      <c r="J981" s="161"/>
      <c r="K981" s="161"/>
      <c r="L981" s="136"/>
      <c r="M981" s="136"/>
      <c r="N981" s="136"/>
      <c r="O981" s="136"/>
      <c r="P981" s="136"/>
      <c r="Q981" s="136"/>
      <c r="R981" s="136"/>
      <c r="S981" s="136"/>
      <c r="T981" s="136"/>
      <c r="U981" s="136"/>
      <c r="V981" s="136"/>
      <c r="W981" s="136"/>
      <c r="X981" s="136"/>
      <c r="Y981" s="136"/>
      <c r="Z981" s="136"/>
      <c r="AA981" s="136"/>
    </row>
    <row r="982" spans="2:27" ht="14" x14ac:dyDescent="0.2">
      <c r="B982" s="136"/>
      <c r="C982" s="160"/>
      <c r="D982" s="161"/>
      <c r="E982" s="161"/>
      <c r="F982" s="161"/>
      <c r="G982" s="161"/>
      <c r="H982" s="161"/>
      <c r="I982" s="161"/>
      <c r="J982" s="161"/>
      <c r="K982" s="161"/>
      <c r="L982" s="136"/>
      <c r="M982" s="136"/>
      <c r="N982" s="136"/>
      <c r="O982" s="136"/>
      <c r="P982" s="136"/>
      <c r="Q982" s="136"/>
      <c r="R982" s="136"/>
      <c r="S982" s="136"/>
      <c r="T982" s="136"/>
      <c r="U982" s="136"/>
      <c r="V982" s="136"/>
      <c r="W982" s="136"/>
      <c r="X982" s="136"/>
      <c r="Y982" s="136"/>
      <c r="Z982" s="136"/>
      <c r="AA982" s="136"/>
    </row>
    <row r="983" spans="2:27" ht="14" x14ac:dyDescent="0.2">
      <c r="B983" s="136"/>
      <c r="C983" s="160"/>
      <c r="D983" s="161"/>
      <c r="E983" s="161"/>
      <c r="F983" s="161"/>
      <c r="G983" s="161"/>
      <c r="H983" s="161"/>
      <c r="I983" s="161"/>
      <c r="J983" s="161"/>
      <c r="K983" s="161"/>
      <c r="L983" s="136"/>
      <c r="M983" s="136"/>
      <c r="N983" s="136"/>
      <c r="O983" s="136"/>
      <c r="P983" s="136"/>
      <c r="Q983" s="136"/>
      <c r="R983" s="136"/>
      <c r="S983" s="136"/>
      <c r="T983" s="136"/>
      <c r="U983" s="136"/>
      <c r="V983" s="136"/>
      <c r="W983" s="136"/>
      <c r="X983" s="136"/>
      <c r="Y983" s="136"/>
      <c r="Z983" s="136"/>
      <c r="AA983" s="136"/>
    </row>
    <row r="984" spans="2:27" ht="14" x14ac:dyDescent="0.2">
      <c r="B984" s="136"/>
      <c r="C984" s="160"/>
      <c r="D984" s="161"/>
      <c r="E984" s="161"/>
      <c r="F984" s="161"/>
      <c r="G984" s="161"/>
      <c r="H984" s="161"/>
      <c r="I984" s="161"/>
      <c r="J984" s="161"/>
      <c r="K984" s="161"/>
      <c r="L984" s="136"/>
      <c r="M984" s="136"/>
      <c r="N984" s="136"/>
      <c r="O984" s="136"/>
      <c r="P984" s="136"/>
      <c r="Q984" s="136"/>
      <c r="R984" s="136"/>
      <c r="S984" s="136"/>
      <c r="T984" s="136"/>
      <c r="U984" s="136"/>
      <c r="V984" s="136"/>
      <c r="W984" s="136"/>
      <c r="X984" s="136"/>
      <c r="Y984" s="136"/>
      <c r="Z984" s="136"/>
      <c r="AA984" s="136"/>
    </row>
    <row r="985" spans="2:27" ht="14" x14ac:dyDescent="0.2">
      <c r="B985" s="136"/>
      <c r="C985" s="160"/>
      <c r="D985" s="161"/>
      <c r="E985" s="161"/>
      <c r="F985" s="161"/>
      <c r="G985" s="161"/>
      <c r="H985" s="161"/>
      <c r="I985" s="161"/>
      <c r="J985" s="161"/>
      <c r="K985" s="161"/>
      <c r="L985" s="136"/>
      <c r="M985" s="136"/>
      <c r="N985" s="136"/>
      <c r="O985" s="136"/>
      <c r="P985" s="136"/>
      <c r="Q985" s="136"/>
      <c r="R985" s="136"/>
      <c r="S985" s="136"/>
      <c r="T985" s="136"/>
      <c r="U985" s="136"/>
      <c r="V985" s="136"/>
      <c r="W985" s="136"/>
      <c r="X985" s="136"/>
      <c r="Y985" s="136"/>
      <c r="Z985" s="136"/>
      <c r="AA985" s="136"/>
    </row>
    <row r="986" spans="2:27" ht="14" x14ac:dyDescent="0.2">
      <c r="B986" s="136"/>
      <c r="C986" s="160"/>
      <c r="D986" s="161"/>
      <c r="E986" s="161"/>
      <c r="F986" s="161"/>
      <c r="G986" s="161"/>
      <c r="H986" s="161"/>
      <c r="I986" s="161"/>
      <c r="J986" s="161"/>
      <c r="K986" s="161"/>
      <c r="L986" s="136"/>
      <c r="M986" s="136"/>
      <c r="N986" s="136"/>
      <c r="O986" s="136"/>
      <c r="P986" s="136"/>
      <c r="Q986" s="136"/>
      <c r="R986" s="136"/>
      <c r="S986" s="136"/>
      <c r="T986" s="136"/>
      <c r="U986" s="136"/>
      <c r="V986" s="136"/>
      <c r="W986" s="136"/>
      <c r="X986" s="136"/>
      <c r="Y986" s="136"/>
      <c r="Z986" s="136"/>
      <c r="AA986" s="136"/>
    </row>
    <row r="987" spans="2:27" ht="14" x14ac:dyDescent="0.2">
      <c r="B987" s="136"/>
      <c r="C987" s="160"/>
      <c r="D987" s="161"/>
      <c r="E987" s="161"/>
      <c r="F987" s="161"/>
      <c r="G987" s="161"/>
      <c r="H987" s="161"/>
      <c r="I987" s="161"/>
      <c r="J987" s="161"/>
      <c r="K987" s="161"/>
      <c r="L987" s="136"/>
      <c r="M987" s="136"/>
      <c r="N987" s="136"/>
      <c r="O987" s="136"/>
      <c r="P987" s="136"/>
      <c r="Q987" s="136"/>
      <c r="R987" s="136"/>
      <c r="S987" s="136"/>
      <c r="T987" s="136"/>
      <c r="U987" s="136"/>
      <c r="V987" s="136"/>
      <c r="W987" s="136"/>
      <c r="X987" s="136"/>
      <c r="Y987" s="136"/>
      <c r="Z987" s="136"/>
      <c r="AA987" s="136"/>
    </row>
    <row r="988" spans="2:27" ht="14" x14ac:dyDescent="0.2">
      <c r="B988" s="136"/>
      <c r="C988" s="160"/>
      <c r="D988" s="161"/>
      <c r="E988" s="161"/>
      <c r="F988" s="161"/>
      <c r="G988" s="161"/>
      <c r="H988" s="161"/>
      <c r="I988" s="161"/>
      <c r="J988" s="161"/>
      <c r="K988" s="161"/>
      <c r="L988" s="136"/>
      <c r="M988" s="136"/>
      <c r="N988" s="136"/>
      <c r="O988" s="136"/>
      <c r="P988" s="136"/>
      <c r="Q988" s="136"/>
      <c r="R988" s="136"/>
      <c r="S988" s="136"/>
      <c r="T988" s="136"/>
      <c r="U988" s="136"/>
      <c r="V988" s="136"/>
      <c r="W988" s="136"/>
      <c r="X988" s="136"/>
      <c r="Y988" s="136"/>
      <c r="Z988" s="136"/>
      <c r="AA988" s="136"/>
    </row>
    <row r="989" spans="2:27" ht="14" x14ac:dyDescent="0.2">
      <c r="B989" s="136"/>
      <c r="C989" s="160"/>
      <c r="D989" s="161"/>
      <c r="E989" s="161"/>
      <c r="F989" s="161"/>
      <c r="G989" s="161"/>
      <c r="H989" s="161"/>
      <c r="I989" s="161"/>
      <c r="J989" s="161"/>
      <c r="K989" s="161"/>
      <c r="L989" s="136"/>
      <c r="M989" s="136"/>
      <c r="N989" s="136"/>
      <c r="O989" s="136"/>
      <c r="P989" s="136"/>
      <c r="Q989" s="136"/>
      <c r="R989" s="136"/>
      <c r="S989" s="136"/>
      <c r="T989" s="136"/>
      <c r="U989" s="136"/>
      <c r="V989" s="136"/>
      <c r="W989" s="136"/>
      <c r="X989" s="136"/>
      <c r="Y989" s="136"/>
      <c r="Z989" s="136"/>
      <c r="AA989" s="136"/>
    </row>
    <row r="990" spans="2:27" ht="14" x14ac:dyDescent="0.2">
      <c r="B990" s="136"/>
      <c r="C990" s="160"/>
      <c r="D990" s="161"/>
      <c r="E990" s="161"/>
      <c r="F990" s="161"/>
      <c r="G990" s="161"/>
      <c r="H990" s="161"/>
      <c r="I990" s="161"/>
      <c r="J990" s="161"/>
      <c r="K990" s="161"/>
      <c r="L990" s="136"/>
      <c r="M990" s="136"/>
      <c r="N990" s="136"/>
      <c r="O990" s="136"/>
      <c r="P990" s="136"/>
      <c r="Q990" s="136"/>
      <c r="R990" s="136"/>
      <c r="S990" s="136"/>
      <c r="T990" s="136"/>
      <c r="U990" s="136"/>
      <c r="V990" s="136"/>
      <c r="W990" s="136"/>
      <c r="X990" s="136"/>
      <c r="Y990" s="136"/>
      <c r="Z990" s="136"/>
      <c r="AA990" s="136"/>
    </row>
    <row r="991" spans="2:27" ht="14" x14ac:dyDescent="0.2">
      <c r="B991" s="136"/>
      <c r="C991" s="160"/>
      <c r="D991" s="161"/>
      <c r="E991" s="161"/>
      <c r="F991" s="161"/>
      <c r="G991" s="161"/>
      <c r="H991" s="161"/>
      <c r="I991" s="161"/>
      <c r="J991" s="161"/>
      <c r="K991" s="161"/>
      <c r="L991" s="136"/>
      <c r="M991" s="136"/>
      <c r="N991" s="136"/>
      <c r="O991" s="136"/>
      <c r="P991" s="136"/>
      <c r="Q991" s="136"/>
      <c r="R991" s="136"/>
      <c r="S991" s="136"/>
      <c r="T991" s="136"/>
      <c r="U991" s="136"/>
      <c r="V991" s="136"/>
      <c r="W991" s="136"/>
      <c r="X991" s="136"/>
      <c r="Y991" s="136"/>
      <c r="Z991" s="136"/>
      <c r="AA991" s="136"/>
    </row>
    <row r="992" spans="2:27" ht="14" x14ac:dyDescent="0.2">
      <c r="B992" s="136"/>
      <c r="C992" s="160"/>
      <c r="D992" s="161"/>
      <c r="E992" s="161"/>
      <c r="F992" s="161"/>
      <c r="G992" s="161"/>
      <c r="H992" s="161"/>
      <c r="I992" s="161"/>
      <c r="J992" s="161"/>
      <c r="K992" s="161"/>
      <c r="L992" s="136"/>
      <c r="M992" s="136"/>
      <c r="N992" s="136"/>
      <c r="O992" s="136"/>
      <c r="P992" s="136"/>
      <c r="Q992" s="136"/>
      <c r="R992" s="136"/>
      <c r="S992" s="136"/>
      <c r="T992" s="136"/>
      <c r="U992" s="136"/>
      <c r="V992" s="136"/>
      <c r="W992" s="136"/>
      <c r="X992" s="136"/>
      <c r="Y992" s="136"/>
      <c r="Z992" s="136"/>
      <c r="AA992" s="136"/>
    </row>
    <row r="993" spans="2:27" ht="14" x14ac:dyDescent="0.2">
      <c r="B993" s="136"/>
      <c r="C993" s="160"/>
      <c r="D993" s="161"/>
      <c r="E993" s="161"/>
      <c r="F993" s="161"/>
      <c r="G993" s="161"/>
      <c r="H993" s="161"/>
      <c r="I993" s="161"/>
      <c r="J993" s="161"/>
      <c r="K993" s="161"/>
      <c r="L993" s="136"/>
      <c r="M993" s="136"/>
      <c r="N993" s="136"/>
      <c r="O993" s="136"/>
      <c r="P993" s="136"/>
      <c r="Q993" s="136"/>
      <c r="R993" s="136"/>
      <c r="S993" s="136"/>
      <c r="T993" s="136"/>
      <c r="U993" s="136"/>
      <c r="V993" s="136"/>
      <c r="W993" s="136"/>
      <c r="X993" s="136"/>
      <c r="Y993" s="136"/>
      <c r="Z993" s="136"/>
      <c r="AA993" s="136"/>
    </row>
    <row r="994" spans="2:27" ht="14" x14ac:dyDescent="0.2">
      <c r="B994" s="136"/>
      <c r="C994" s="160"/>
      <c r="D994" s="161"/>
      <c r="E994" s="161"/>
      <c r="F994" s="161"/>
      <c r="G994" s="161"/>
      <c r="H994" s="161"/>
      <c r="I994" s="161"/>
      <c r="J994" s="161"/>
      <c r="K994" s="161"/>
      <c r="L994" s="136"/>
      <c r="M994" s="136"/>
      <c r="N994" s="136"/>
      <c r="O994" s="136"/>
      <c r="P994" s="136"/>
      <c r="Q994" s="136"/>
      <c r="R994" s="136"/>
      <c r="S994" s="136"/>
      <c r="T994" s="136"/>
      <c r="U994" s="136"/>
      <c r="V994" s="136"/>
      <c r="W994" s="136"/>
      <c r="X994" s="136"/>
      <c r="Y994" s="136"/>
      <c r="Z994" s="136"/>
      <c r="AA994" s="136"/>
    </row>
    <row r="995" spans="2:27" ht="14" x14ac:dyDescent="0.2">
      <c r="B995" s="136"/>
      <c r="C995" s="160"/>
      <c r="D995" s="161"/>
      <c r="E995" s="161"/>
      <c r="F995" s="161"/>
      <c r="G995" s="161"/>
      <c r="H995" s="161"/>
      <c r="I995" s="161"/>
      <c r="J995" s="161"/>
      <c r="K995" s="161"/>
      <c r="L995" s="136"/>
      <c r="M995" s="136"/>
      <c r="N995" s="136"/>
      <c r="O995" s="136"/>
      <c r="P995" s="136"/>
      <c r="Q995" s="136"/>
      <c r="R995" s="136"/>
      <c r="S995" s="136"/>
      <c r="T995" s="136"/>
      <c r="U995" s="136"/>
      <c r="V995" s="136"/>
      <c r="W995" s="136"/>
      <c r="X995" s="136"/>
      <c r="Y995" s="136"/>
      <c r="Z995" s="136"/>
      <c r="AA995" s="136"/>
    </row>
    <row r="996" spans="2:27" ht="14" x14ac:dyDescent="0.2">
      <c r="B996" s="136"/>
      <c r="C996" s="160"/>
      <c r="D996" s="161"/>
      <c r="E996" s="161"/>
      <c r="F996" s="161"/>
      <c r="G996" s="161"/>
      <c r="H996" s="161"/>
      <c r="I996" s="161"/>
      <c r="J996" s="161"/>
      <c r="K996" s="161"/>
      <c r="L996" s="136"/>
      <c r="M996" s="136"/>
      <c r="N996" s="136"/>
      <c r="O996" s="136"/>
      <c r="P996" s="136"/>
      <c r="Q996" s="136"/>
      <c r="R996" s="136"/>
      <c r="S996" s="136"/>
      <c r="T996" s="136"/>
      <c r="U996" s="136"/>
      <c r="V996" s="136"/>
      <c r="W996" s="136"/>
      <c r="X996" s="136"/>
      <c r="Y996" s="136"/>
      <c r="Z996" s="136"/>
      <c r="AA996" s="136"/>
    </row>
    <row r="997" spans="2:27" ht="14" x14ac:dyDescent="0.2">
      <c r="B997" s="136"/>
      <c r="C997" s="160"/>
      <c r="D997" s="161"/>
      <c r="E997" s="161"/>
      <c r="F997" s="161"/>
      <c r="G997" s="161"/>
      <c r="H997" s="161"/>
      <c r="I997" s="161"/>
      <c r="J997" s="161"/>
      <c r="K997" s="161"/>
      <c r="L997" s="136"/>
      <c r="M997" s="136"/>
      <c r="N997" s="136"/>
      <c r="O997" s="136"/>
      <c r="P997" s="136"/>
      <c r="Q997" s="136"/>
      <c r="R997" s="136"/>
      <c r="S997" s="136"/>
      <c r="T997" s="136"/>
      <c r="U997" s="136"/>
      <c r="V997" s="136"/>
      <c r="W997" s="136"/>
      <c r="X997" s="136"/>
      <c r="Y997" s="136"/>
      <c r="Z997" s="136"/>
      <c r="AA997" s="136"/>
    </row>
    <row r="998" spans="2:27" ht="14" x14ac:dyDescent="0.2">
      <c r="B998" s="136"/>
      <c r="C998" s="160"/>
      <c r="D998" s="161"/>
      <c r="E998" s="161"/>
      <c r="F998" s="161"/>
      <c r="G998" s="161"/>
      <c r="H998" s="161"/>
      <c r="I998" s="161"/>
      <c r="J998" s="161"/>
      <c r="K998" s="161"/>
      <c r="L998" s="136"/>
      <c r="M998" s="136"/>
      <c r="N998" s="136"/>
      <c r="O998" s="136"/>
      <c r="P998" s="136"/>
      <c r="Q998" s="136"/>
      <c r="R998" s="136"/>
      <c r="S998" s="136"/>
      <c r="T998" s="136"/>
      <c r="U998" s="136"/>
      <c r="V998" s="136"/>
      <c r="W998" s="136"/>
      <c r="X998" s="136"/>
      <c r="Y998" s="136"/>
      <c r="Z998" s="136"/>
      <c r="AA998" s="136"/>
    </row>
    <row r="999" spans="2:27" ht="14" x14ac:dyDescent="0.2">
      <c r="B999" s="136"/>
      <c r="C999" s="160"/>
      <c r="D999" s="161"/>
      <c r="E999" s="161"/>
      <c r="F999" s="161"/>
      <c r="G999" s="161"/>
      <c r="H999" s="161"/>
      <c r="I999" s="161"/>
      <c r="J999" s="161"/>
      <c r="K999" s="161"/>
      <c r="L999" s="136"/>
      <c r="M999" s="136"/>
      <c r="N999" s="136"/>
      <c r="O999" s="136"/>
      <c r="P999" s="136"/>
      <c r="Q999" s="136"/>
      <c r="R999" s="136"/>
      <c r="S999" s="136"/>
      <c r="T999" s="136"/>
      <c r="U999" s="136"/>
      <c r="V999" s="136"/>
      <c r="W999" s="136"/>
      <c r="X999" s="136"/>
      <c r="Y999" s="136"/>
      <c r="Z999" s="136"/>
      <c r="AA999" s="136"/>
    </row>
    <row r="1000" spans="2:27" ht="14" x14ac:dyDescent="0.2">
      <c r="B1000" s="136"/>
      <c r="C1000" s="160"/>
      <c r="D1000" s="161"/>
      <c r="E1000" s="161"/>
      <c r="F1000" s="161"/>
      <c r="G1000" s="161"/>
      <c r="H1000" s="161"/>
      <c r="I1000" s="161"/>
      <c r="J1000" s="161"/>
      <c r="K1000" s="161"/>
      <c r="L1000" s="136"/>
      <c r="M1000" s="136"/>
      <c r="N1000" s="136"/>
      <c r="O1000" s="136"/>
      <c r="P1000" s="136"/>
      <c r="Q1000" s="136"/>
      <c r="R1000" s="136"/>
      <c r="S1000" s="136"/>
      <c r="T1000" s="136"/>
      <c r="U1000" s="136"/>
      <c r="V1000" s="136"/>
      <c r="W1000" s="136"/>
      <c r="X1000" s="136"/>
      <c r="Y1000" s="136"/>
      <c r="Z1000" s="136"/>
      <c r="AA1000" s="136"/>
    </row>
    <row r="1001" spans="2:27" ht="14" x14ac:dyDescent="0.2">
      <c r="B1001" s="136"/>
      <c r="C1001" s="160"/>
      <c r="D1001" s="161"/>
      <c r="E1001" s="161"/>
      <c r="F1001" s="161"/>
      <c r="G1001" s="161"/>
      <c r="H1001" s="161"/>
      <c r="I1001" s="161"/>
      <c r="J1001" s="161"/>
      <c r="K1001" s="161"/>
      <c r="L1001" s="136"/>
      <c r="M1001" s="136"/>
      <c r="N1001" s="136"/>
      <c r="O1001" s="136"/>
      <c r="P1001" s="136"/>
      <c r="Q1001" s="136"/>
      <c r="R1001" s="136"/>
      <c r="S1001" s="136"/>
      <c r="T1001" s="136"/>
      <c r="U1001" s="136"/>
      <c r="V1001" s="136"/>
      <c r="W1001" s="136"/>
      <c r="X1001" s="136"/>
      <c r="Y1001" s="136"/>
      <c r="Z1001" s="136"/>
      <c r="AA1001" s="136"/>
    </row>
    <row r="1002" spans="2:27" ht="14" x14ac:dyDescent="0.2">
      <c r="B1002" s="136"/>
      <c r="C1002" s="160"/>
      <c r="D1002" s="161"/>
      <c r="E1002" s="161"/>
      <c r="F1002" s="161"/>
      <c r="G1002" s="161"/>
      <c r="H1002" s="161"/>
      <c r="I1002" s="161"/>
      <c r="J1002" s="161"/>
      <c r="K1002" s="161"/>
      <c r="L1002" s="136"/>
      <c r="M1002" s="136"/>
      <c r="N1002" s="136"/>
      <c r="O1002" s="136"/>
      <c r="P1002" s="136"/>
      <c r="Q1002" s="136"/>
      <c r="R1002" s="136"/>
      <c r="S1002" s="136"/>
      <c r="T1002" s="136"/>
      <c r="U1002" s="136"/>
      <c r="V1002" s="136"/>
      <c r="W1002" s="136"/>
      <c r="X1002" s="136"/>
      <c r="Y1002" s="136"/>
      <c r="Z1002" s="136"/>
      <c r="AA1002" s="136"/>
    </row>
    <row r="1003" spans="2:27" ht="14" x14ac:dyDescent="0.2">
      <c r="B1003" s="136"/>
      <c r="C1003" s="160"/>
      <c r="D1003" s="161"/>
      <c r="E1003" s="161"/>
      <c r="F1003" s="161"/>
      <c r="G1003" s="161"/>
      <c r="H1003" s="161"/>
      <c r="I1003" s="161"/>
      <c r="J1003" s="161"/>
      <c r="K1003" s="161"/>
      <c r="L1003" s="136"/>
      <c r="M1003" s="136"/>
      <c r="N1003" s="136"/>
      <c r="O1003" s="136"/>
      <c r="P1003" s="136"/>
      <c r="Q1003" s="136"/>
      <c r="R1003" s="136"/>
      <c r="S1003" s="136"/>
      <c r="T1003" s="136"/>
      <c r="U1003" s="136"/>
      <c r="V1003" s="136"/>
      <c r="W1003" s="136"/>
      <c r="X1003" s="136"/>
      <c r="Y1003" s="136"/>
      <c r="Z1003" s="136"/>
      <c r="AA1003" s="136"/>
    </row>
    <row r="1004" spans="2:27" ht="15.75" customHeight="1" x14ac:dyDescent="0.2">
      <c r="B1004" s="136"/>
      <c r="C1004" s="160"/>
      <c r="D1004" s="161"/>
      <c r="E1004" s="161"/>
      <c r="F1004" s="161"/>
      <c r="G1004" s="161"/>
      <c r="H1004" s="161"/>
      <c r="I1004" s="161"/>
      <c r="J1004" s="161"/>
      <c r="K1004" s="161"/>
    </row>
    <row r="1005" spans="2:27" ht="15.75" customHeight="1" x14ac:dyDescent="0.2">
      <c r="B1005" s="136"/>
      <c r="C1005" s="160"/>
      <c r="D1005" s="161"/>
      <c r="E1005" s="161"/>
      <c r="F1005" s="161"/>
      <c r="G1005" s="161"/>
      <c r="H1005" s="161"/>
      <c r="I1005" s="161"/>
      <c r="J1005" s="161"/>
      <c r="K1005" s="161"/>
    </row>
    <row r="1006" spans="2:27" ht="15.75" customHeight="1" x14ac:dyDescent="0.2">
      <c r="B1006" s="136"/>
      <c r="C1006" s="160"/>
      <c r="D1006" s="161"/>
      <c r="E1006" s="161"/>
      <c r="F1006" s="161"/>
      <c r="G1006" s="161"/>
      <c r="H1006" s="161"/>
      <c r="I1006" s="161"/>
      <c r="J1006" s="161"/>
      <c r="K1006" s="161"/>
    </row>
    <row r="1007" spans="2:27" ht="15.75" customHeight="1" x14ac:dyDescent="0.2">
      <c r="B1007" s="136"/>
      <c r="C1007" s="160"/>
      <c r="D1007" s="161"/>
      <c r="E1007" s="161"/>
      <c r="F1007" s="161"/>
      <c r="G1007" s="161"/>
      <c r="H1007" s="161"/>
      <c r="I1007" s="161"/>
      <c r="J1007" s="161"/>
      <c r="K1007" s="161"/>
    </row>
    <row r="1008" spans="2:27" ht="15.75" customHeight="1" x14ac:dyDescent="0.2">
      <c r="B1008" s="136"/>
      <c r="C1008" s="160"/>
      <c r="D1008" s="161"/>
      <c r="E1008" s="161"/>
      <c r="F1008" s="161"/>
      <c r="G1008" s="161"/>
      <c r="H1008" s="161"/>
      <c r="I1008" s="161"/>
      <c r="J1008" s="161"/>
      <c r="K1008" s="161"/>
    </row>
    <row r="1009" spans="2:11" ht="15.75" customHeight="1" x14ac:dyDescent="0.2">
      <c r="B1009" s="136"/>
      <c r="C1009" s="160"/>
      <c r="D1009" s="161"/>
      <c r="E1009" s="161"/>
      <c r="F1009" s="161"/>
      <c r="G1009" s="161"/>
      <c r="H1009" s="161"/>
      <c r="I1009" s="161"/>
      <c r="J1009" s="161"/>
      <c r="K1009" s="161"/>
    </row>
    <row r="1010" spans="2:11" ht="15.75" customHeight="1" x14ac:dyDescent="0.2">
      <c r="B1010" s="136"/>
      <c r="C1010" s="160"/>
      <c r="D1010" s="161"/>
      <c r="E1010" s="161"/>
      <c r="F1010" s="161"/>
      <c r="G1010" s="161"/>
      <c r="H1010" s="161"/>
      <c r="I1010" s="161"/>
      <c r="J1010" s="161"/>
      <c r="K1010" s="161"/>
    </row>
    <row r="1011" spans="2:11" ht="15.75" customHeight="1" x14ac:dyDescent="0.2">
      <c r="B1011" s="136"/>
      <c r="C1011" s="160"/>
      <c r="D1011" s="161"/>
      <c r="E1011" s="161"/>
      <c r="F1011" s="161"/>
      <c r="G1011" s="161"/>
      <c r="H1011" s="161"/>
      <c r="I1011" s="161"/>
      <c r="J1011" s="161"/>
      <c r="K1011" s="161"/>
    </row>
    <row r="1012" spans="2:11" ht="15.75" customHeight="1" x14ac:dyDescent="0.2">
      <c r="B1012" s="136"/>
      <c r="C1012" s="160"/>
      <c r="D1012" s="161"/>
      <c r="E1012" s="161"/>
      <c r="F1012" s="161"/>
      <c r="G1012" s="161"/>
      <c r="H1012" s="161"/>
      <c r="I1012" s="161"/>
      <c r="J1012" s="161"/>
      <c r="K1012" s="161"/>
    </row>
    <row r="1013" spans="2:11" ht="15.75" customHeight="1" x14ac:dyDescent="0.2">
      <c r="B1013" s="136"/>
      <c r="C1013" s="160"/>
      <c r="D1013" s="161"/>
      <c r="E1013" s="161"/>
      <c r="F1013" s="161"/>
      <c r="G1013" s="161"/>
      <c r="H1013" s="161"/>
      <c r="I1013" s="161"/>
      <c r="J1013" s="161"/>
      <c r="K1013" s="161"/>
    </row>
    <row r="1014" spans="2:11" ht="15.75" customHeight="1" x14ac:dyDescent="0.2">
      <c r="B1014" s="136"/>
      <c r="C1014" s="160"/>
      <c r="D1014" s="161"/>
      <c r="E1014" s="161"/>
      <c r="F1014" s="161"/>
      <c r="G1014" s="161"/>
      <c r="H1014" s="161"/>
      <c r="I1014" s="161"/>
      <c r="J1014" s="161"/>
      <c r="K1014" s="161"/>
    </row>
    <row r="1015" spans="2:11" ht="15.75" customHeight="1" x14ac:dyDescent="0.2">
      <c r="B1015" s="136"/>
      <c r="C1015" s="160"/>
      <c r="D1015" s="161"/>
      <c r="E1015" s="161"/>
      <c r="F1015" s="161"/>
      <c r="G1015" s="161"/>
      <c r="H1015" s="161"/>
      <c r="I1015" s="161"/>
      <c r="J1015" s="161"/>
      <c r="K1015" s="161"/>
    </row>
    <row r="1016" spans="2:11" ht="15.75" customHeight="1" x14ac:dyDescent="0.2">
      <c r="B1016" s="136"/>
      <c r="C1016" s="160"/>
      <c r="D1016" s="161"/>
      <c r="E1016" s="161"/>
      <c r="F1016" s="161"/>
      <c r="G1016" s="161"/>
      <c r="H1016" s="161"/>
      <c r="I1016" s="161"/>
      <c r="J1016" s="161"/>
      <c r="K1016" s="161"/>
    </row>
    <row r="1017" spans="2:11" ht="15.75" customHeight="1" x14ac:dyDescent="0.2">
      <c r="B1017" s="136"/>
      <c r="C1017" s="160"/>
      <c r="D1017" s="161"/>
      <c r="E1017" s="161"/>
      <c r="F1017" s="161"/>
      <c r="G1017" s="161"/>
      <c r="H1017" s="161"/>
      <c r="I1017" s="161"/>
      <c r="J1017" s="161"/>
      <c r="K1017" s="161"/>
    </row>
    <row r="1018" spans="2:11" ht="15.75" customHeight="1" x14ac:dyDescent="0.2">
      <c r="B1018" s="136"/>
      <c r="C1018" s="160"/>
      <c r="D1018" s="161"/>
      <c r="E1018" s="161"/>
      <c r="F1018" s="161"/>
      <c r="G1018" s="161"/>
      <c r="H1018" s="161"/>
      <c r="I1018" s="161"/>
      <c r="J1018" s="161"/>
      <c r="K1018" s="161"/>
    </row>
    <row r="1019" spans="2:11" ht="15.75" customHeight="1" x14ac:dyDescent="0.2">
      <c r="B1019" s="136"/>
      <c r="C1019" s="160"/>
      <c r="D1019" s="161"/>
      <c r="E1019" s="161"/>
      <c r="F1019" s="161"/>
      <c r="G1019" s="161"/>
      <c r="H1019" s="161"/>
      <c r="I1019" s="161"/>
      <c r="J1019" s="161"/>
      <c r="K1019" s="161"/>
    </row>
    <row r="1020" spans="2:11" ht="15.75" customHeight="1" x14ac:dyDescent="0.2">
      <c r="B1020" s="136"/>
      <c r="C1020" s="160"/>
      <c r="D1020" s="161"/>
      <c r="E1020" s="161"/>
      <c r="F1020" s="161"/>
      <c r="G1020" s="161"/>
      <c r="H1020" s="161"/>
      <c r="I1020" s="161"/>
      <c r="J1020" s="161"/>
      <c r="K1020" s="161"/>
    </row>
    <row r="1021" spans="2:11" ht="15.75" customHeight="1" x14ac:dyDescent="0.2">
      <c r="B1021" s="136"/>
      <c r="C1021" s="160"/>
      <c r="D1021" s="161"/>
      <c r="E1021" s="161"/>
      <c r="F1021" s="161"/>
      <c r="G1021" s="161"/>
      <c r="H1021" s="161"/>
      <c r="I1021" s="161"/>
      <c r="J1021" s="161"/>
      <c r="K1021" s="161"/>
    </row>
    <row r="1022" spans="2:11" ht="15.75" customHeight="1" x14ac:dyDescent="0.2">
      <c r="B1022" s="136"/>
      <c r="C1022" s="160"/>
      <c r="D1022" s="161"/>
      <c r="E1022" s="161"/>
      <c r="F1022" s="161"/>
      <c r="G1022" s="161"/>
      <c r="H1022" s="161"/>
      <c r="I1022" s="161"/>
      <c r="J1022" s="161"/>
      <c r="K1022" s="161"/>
    </row>
    <row r="1023" spans="2:11" ht="15.75" customHeight="1" x14ac:dyDescent="0.2">
      <c r="B1023" s="136"/>
      <c r="C1023" s="160"/>
      <c r="D1023" s="161"/>
      <c r="E1023" s="161"/>
      <c r="F1023" s="161"/>
      <c r="G1023" s="161"/>
      <c r="H1023" s="161"/>
      <c r="I1023" s="161"/>
      <c r="J1023" s="161"/>
      <c r="K1023" s="161"/>
    </row>
    <row r="1024" spans="2:11" ht="15.75" customHeight="1" x14ac:dyDescent="0.2">
      <c r="B1024" s="136"/>
      <c r="C1024" s="160"/>
      <c r="D1024" s="161"/>
      <c r="E1024" s="161"/>
      <c r="F1024" s="161"/>
      <c r="G1024" s="161"/>
      <c r="H1024" s="161"/>
      <c r="I1024" s="161"/>
      <c r="J1024" s="161"/>
      <c r="K1024" s="161"/>
    </row>
    <row r="1025" spans="2:11" ht="15.75" customHeight="1" x14ac:dyDescent="0.2">
      <c r="B1025" s="136"/>
      <c r="C1025" s="160"/>
      <c r="D1025" s="161"/>
      <c r="E1025" s="161"/>
      <c r="F1025" s="161"/>
      <c r="G1025" s="161"/>
      <c r="H1025" s="161"/>
      <c r="I1025" s="161"/>
      <c r="J1025" s="161"/>
      <c r="K1025" s="161"/>
    </row>
    <row r="1026" spans="2:11" ht="15.75" customHeight="1" x14ac:dyDescent="0.2">
      <c r="B1026" s="136"/>
      <c r="C1026" s="160"/>
      <c r="D1026" s="161"/>
      <c r="E1026" s="161"/>
      <c r="F1026" s="161"/>
      <c r="G1026" s="161"/>
      <c r="H1026" s="161"/>
      <c r="I1026" s="161"/>
      <c r="J1026" s="161"/>
      <c r="K1026" s="161"/>
    </row>
    <row r="1027" spans="2:11" ht="15.75" customHeight="1" x14ac:dyDescent="0.2">
      <c r="B1027" s="136"/>
      <c r="C1027" s="160"/>
      <c r="D1027" s="161"/>
      <c r="E1027" s="161"/>
      <c r="F1027" s="161"/>
      <c r="G1027" s="161"/>
      <c r="H1027" s="161"/>
      <c r="I1027" s="161"/>
      <c r="J1027" s="161"/>
      <c r="K1027" s="161"/>
    </row>
    <row r="1028" spans="2:11" ht="15.75" customHeight="1" x14ac:dyDescent="0.2">
      <c r="B1028" s="136"/>
      <c r="C1028" s="160"/>
      <c r="D1028" s="161"/>
      <c r="E1028" s="161"/>
      <c r="F1028" s="161"/>
      <c r="G1028" s="161"/>
      <c r="H1028" s="161"/>
      <c r="I1028" s="161"/>
      <c r="J1028" s="161"/>
      <c r="K1028" s="161"/>
    </row>
    <row r="1029" spans="2:11" ht="15.75" customHeight="1" x14ac:dyDescent="0.2">
      <c r="B1029" s="136"/>
      <c r="C1029" s="160"/>
      <c r="D1029" s="161"/>
      <c r="E1029" s="161"/>
      <c r="F1029" s="161"/>
      <c r="G1029" s="161"/>
      <c r="H1029" s="161"/>
      <c r="I1029" s="161"/>
      <c r="J1029" s="161"/>
      <c r="K1029" s="161"/>
    </row>
    <row r="1030" spans="2:11" ht="15.75" customHeight="1" x14ac:dyDescent="0.2">
      <c r="B1030" s="136"/>
      <c r="C1030" s="160"/>
      <c r="D1030" s="161"/>
      <c r="E1030" s="161"/>
      <c r="F1030" s="161"/>
      <c r="G1030" s="161"/>
      <c r="H1030" s="161"/>
      <c r="I1030" s="161"/>
      <c r="J1030" s="161"/>
      <c r="K1030" s="161"/>
    </row>
    <row r="1031" spans="2:11" ht="15.75" customHeight="1" x14ac:dyDescent="0.2">
      <c r="B1031" s="136"/>
      <c r="C1031" s="160"/>
      <c r="D1031" s="161"/>
      <c r="E1031" s="161"/>
      <c r="F1031" s="161"/>
      <c r="G1031" s="161"/>
      <c r="H1031" s="161"/>
      <c r="I1031" s="161"/>
      <c r="J1031" s="161"/>
      <c r="K1031" s="161"/>
    </row>
    <row r="1032" spans="2:11" ht="15.75" customHeight="1" x14ac:dyDescent="0.2">
      <c r="B1032" s="136"/>
      <c r="C1032" s="160"/>
      <c r="D1032" s="161"/>
      <c r="E1032" s="161"/>
      <c r="F1032" s="161"/>
      <c r="G1032" s="161"/>
      <c r="H1032" s="161"/>
      <c r="I1032" s="161"/>
      <c r="J1032" s="161"/>
      <c r="K1032" s="161"/>
    </row>
    <row r="1033" spans="2:11" ht="15.75" customHeight="1" x14ac:dyDescent="0.2">
      <c r="B1033" s="136"/>
      <c r="C1033" s="160"/>
      <c r="D1033" s="161"/>
      <c r="E1033" s="161"/>
      <c r="F1033" s="161"/>
      <c r="G1033" s="161"/>
      <c r="H1033" s="161"/>
      <c r="I1033" s="161"/>
      <c r="J1033" s="161"/>
      <c r="K1033" s="161"/>
    </row>
    <row r="1034" spans="2:11" ht="15.75" customHeight="1" x14ac:dyDescent="0.2">
      <c r="B1034" s="136"/>
      <c r="C1034" s="160"/>
      <c r="D1034" s="161"/>
      <c r="E1034" s="161"/>
      <c r="F1034" s="161"/>
      <c r="G1034" s="161"/>
      <c r="H1034" s="161"/>
      <c r="I1034" s="161"/>
      <c r="J1034" s="161"/>
      <c r="K1034" s="161"/>
    </row>
    <row r="1035" spans="2:11" ht="15.75" customHeight="1" x14ac:dyDescent="0.2">
      <c r="B1035" s="136"/>
      <c r="C1035" s="160"/>
      <c r="D1035" s="161"/>
      <c r="E1035" s="161"/>
      <c r="F1035" s="161"/>
      <c r="G1035" s="161"/>
      <c r="H1035" s="161"/>
      <c r="I1035" s="161"/>
      <c r="J1035" s="161"/>
      <c r="K1035" s="161"/>
    </row>
    <row r="1036" spans="2:11" ht="15.75" customHeight="1" x14ac:dyDescent="0.2">
      <c r="B1036" s="136"/>
      <c r="C1036" s="160"/>
      <c r="D1036" s="161"/>
      <c r="E1036" s="161"/>
      <c r="F1036" s="161"/>
      <c r="G1036" s="161"/>
      <c r="H1036" s="161"/>
      <c r="I1036" s="161"/>
      <c r="J1036" s="161"/>
      <c r="K1036" s="161"/>
    </row>
    <row r="1037" spans="2:11" ht="15.75" customHeight="1" x14ac:dyDescent="0.2">
      <c r="B1037" s="136"/>
      <c r="C1037" s="160"/>
      <c r="D1037" s="161"/>
      <c r="E1037" s="161"/>
      <c r="F1037" s="161"/>
      <c r="G1037" s="161"/>
      <c r="H1037" s="161"/>
      <c r="I1037" s="161"/>
      <c r="J1037" s="161"/>
      <c r="K1037" s="161"/>
    </row>
    <row r="1038" spans="2:11" ht="15.75" customHeight="1" x14ac:dyDescent="0.2">
      <c r="B1038" s="136"/>
      <c r="C1038" s="160"/>
      <c r="D1038" s="161"/>
      <c r="E1038" s="161"/>
      <c r="F1038" s="161"/>
      <c r="G1038" s="161"/>
      <c r="H1038" s="161"/>
      <c r="I1038" s="161"/>
      <c r="J1038" s="161"/>
      <c r="K1038" s="161"/>
    </row>
    <row r="1039" spans="2:11" ht="15.75" customHeight="1" x14ac:dyDescent="0.2">
      <c r="B1039" s="136"/>
      <c r="C1039" s="160"/>
      <c r="D1039" s="161"/>
      <c r="E1039" s="161"/>
      <c r="F1039" s="161"/>
      <c r="G1039" s="161"/>
      <c r="H1039" s="161"/>
      <c r="I1039" s="161"/>
      <c r="J1039" s="161"/>
      <c r="K1039" s="161"/>
    </row>
    <row r="1040" spans="2:11" ht="15.75" customHeight="1" x14ac:dyDescent="0.2">
      <c r="B1040" s="136"/>
      <c r="C1040" s="160"/>
      <c r="D1040" s="161"/>
      <c r="E1040" s="161"/>
      <c r="F1040" s="161"/>
      <c r="G1040" s="161"/>
      <c r="H1040" s="161"/>
      <c r="I1040" s="161"/>
      <c r="J1040" s="161"/>
      <c r="K1040" s="161"/>
    </row>
    <row r="1041" spans="2:11" ht="15.75" customHeight="1" x14ac:dyDescent="0.2">
      <c r="B1041" s="136"/>
      <c r="C1041" s="160"/>
      <c r="D1041" s="161"/>
      <c r="E1041" s="161"/>
      <c r="F1041" s="161"/>
      <c r="G1041" s="161"/>
      <c r="H1041" s="161"/>
      <c r="I1041" s="161"/>
      <c r="J1041" s="161"/>
      <c r="K1041" s="161"/>
    </row>
    <row r="1042" spans="2:11" ht="15.75" customHeight="1" x14ac:dyDescent="0.2">
      <c r="B1042" s="136"/>
      <c r="C1042" s="160"/>
      <c r="D1042" s="161"/>
      <c r="E1042" s="161"/>
      <c r="F1042" s="161"/>
      <c r="G1042" s="161"/>
      <c r="H1042" s="161"/>
      <c r="I1042" s="161"/>
      <c r="J1042" s="161"/>
      <c r="K1042" s="161"/>
    </row>
    <row r="1043" spans="2:11" ht="15.75" customHeight="1" x14ac:dyDescent="0.2">
      <c r="B1043" s="136"/>
      <c r="C1043" s="160"/>
      <c r="D1043" s="161"/>
      <c r="E1043" s="161"/>
      <c r="F1043" s="161"/>
      <c r="G1043" s="161"/>
      <c r="H1043" s="161"/>
      <c r="I1043" s="161"/>
      <c r="J1043" s="161"/>
      <c r="K1043" s="161"/>
    </row>
    <row r="1044" spans="2:11" ht="15.75" customHeight="1" x14ac:dyDescent="0.2">
      <c r="B1044" s="136"/>
      <c r="C1044" s="160"/>
      <c r="D1044" s="161"/>
      <c r="E1044" s="161"/>
      <c r="F1044" s="161"/>
      <c r="G1044" s="161"/>
      <c r="H1044" s="161"/>
      <c r="I1044" s="161"/>
      <c r="J1044" s="161"/>
      <c r="K1044" s="161"/>
    </row>
    <row r="1045" spans="2:11" ht="15.75" customHeight="1" x14ac:dyDescent="0.2">
      <c r="B1045" s="136"/>
      <c r="C1045" s="160"/>
      <c r="D1045" s="161"/>
      <c r="E1045" s="161"/>
      <c r="F1045" s="161"/>
      <c r="G1045" s="161"/>
      <c r="H1045" s="161"/>
      <c r="I1045" s="161"/>
      <c r="J1045" s="161"/>
      <c r="K1045" s="161"/>
    </row>
    <row r="1046" spans="2:11" ht="15.75" customHeight="1" x14ac:dyDescent="0.2">
      <c r="B1046" s="136"/>
      <c r="C1046" s="160"/>
      <c r="D1046" s="161"/>
      <c r="E1046" s="161"/>
      <c r="F1046" s="161"/>
      <c r="G1046" s="161"/>
      <c r="H1046" s="161"/>
      <c r="I1046" s="161"/>
      <c r="J1046" s="161"/>
      <c r="K1046" s="161"/>
    </row>
    <row r="1047" spans="2:11" ht="15.75" customHeight="1" x14ac:dyDescent="0.2">
      <c r="B1047" s="136"/>
      <c r="C1047" s="160"/>
      <c r="D1047" s="161"/>
      <c r="E1047" s="161"/>
      <c r="F1047" s="161"/>
      <c r="G1047" s="161"/>
      <c r="H1047" s="161"/>
      <c r="I1047" s="161"/>
      <c r="J1047" s="161"/>
      <c r="K1047" s="161"/>
    </row>
    <row r="1048" spans="2:11" ht="15.75" customHeight="1" x14ac:dyDescent="0.2">
      <c r="B1048" s="136"/>
      <c r="C1048" s="160"/>
      <c r="D1048" s="161"/>
      <c r="E1048" s="161"/>
      <c r="F1048" s="161"/>
      <c r="G1048" s="161"/>
      <c r="H1048" s="161"/>
      <c r="I1048" s="161"/>
      <c r="J1048" s="161"/>
      <c r="K1048" s="161"/>
    </row>
    <row r="1049" spans="2:11" ht="15.75" customHeight="1" x14ac:dyDescent="0.2">
      <c r="B1049" s="136"/>
      <c r="C1049" s="160"/>
      <c r="D1049" s="161"/>
      <c r="E1049" s="161"/>
      <c r="F1049" s="161"/>
      <c r="G1049" s="161"/>
      <c r="H1049" s="161"/>
      <c r="I1049" s="161"/>
      <c r="J1049" s="161"/>
      <c r="K1049" s="161"/>
    </row>
    <row r="1050" spans="2:11" ht="15.75" customHeight="1" x14ac:dyDescent="0.2">
      <c r="B1050" s="136"/>
      <c r="C1050" s="160"/>
      <c r="D1050" s="161"/>
      <c r="E1050" s="161"/>
      <c r="F1050" s="161"/>
      <c r="G1050" s="161"/>
      <c r="H1050" s="161"/>
      <c r="I1050" s="161"/>
      <c r="J1050" s="161"/>
      <c r="K1050" s="161"/>
    </row>
    <row r="1051" spans="2:11" ht="15.75" customHeight="1" x14ac:dyDescent="0.2">
      <c r="B1051" s="136"/>
      <c r="C1051" s="160"/>
      <c r="D1051" s="161"/>
      <c r="E1051" s="161"/>
      <c r="F1051" s="161"/>
      <c r="G1051" s="161"/>
      <c r="H1051" s="161"/>
      <c r="I1051" s="161"/>
      <c r="J1051" s="161"/>
      <c r="K1051" s="161"/>
    </row>
    <row r="1052" spans="2:11" ht="15.75" customHeight="1" x14ac:dyDescent="0.2">
      <c r="B1052" s="136"/>
      <c r="C1052" s="160"/>
      <c r="D1052" s="161"/>
      <c r="E1052" s="161"/>
      <c r="F1052" s="161"/>
      <c r="G1052" s="161"/>
      <c r="H1052" s="161"/>
      <c r="I1052" s="161"/>
      <c r="J1052" s="161"/>
      <c r="K1052" s="161"/>
    </row>
    <row r="1053" spans="2:11" ht="15.75" customHeight="1" x14ac:dyDescent="0.2">
      <c r="B1053" s="136"/>
      <c r="C1053" s="160"/>
      <c r="D1053" s="161"/>
      <c r="E1053" s="161"/>
      <c r="F1053" s="161"/>
      <c r="G1053" s="161"/>
      <c r="H1053" s="161"/>
      <c r="I1053" s="161"/>
      <c r="J1053" s="161"/>
      <c r="K1053" s="161"/>
    </row>
    <row r="1054" spans="2:11" ht="15.75" customHeight="1" x14ac:dyDescent="0.2">
      <c r="B1054" s="136"/>
      <c r="C1054" s="160"/>
      <c r="D1054" s="161"/>
      <c r="E1054" s="161"/>
      <c r="F1054" s="161"/>
      <c r="G1054" s="161"/>
      <c r="H1054" s="161"/>
      <c r="I1054" s="161"/>
      <c r="J1054" s="161"/>
      <c r="K1054" s="161"/>
    </row>
    <row r="1055" spans="2:11" ht="15.75" customHeight="1" x14ac:dyDescent="0.2">
      <c r="B1055" s="136"/>
      <c r="C1055" s="160"/>
      <c r="D1055" s="161"/>
      <c r="E1055" s="161"/>
      <c r="F1055" s="161"/>
      <c r="G1055" s="161"/>
      <c r="H1055" s="161"/>
      <c r="I1055" s="161"/>
      <c r="J1055" s="161"/>
      <c r="K1055" s="161"/>
    </row>
    <row r="1056" spans="2:11" ht="15.75" customHeight="1" x14ac:dyDescent="0.2">
      <c r="B1056" s="136"/>
      <c r="C1056" s="160"/>
      <c r="D1056" s="161"/>
      <c r="E1056" s="161"/>
      <c r="F1056" s="161"/>
      <c r="G1056" s="161"/>
      <c r="H1056" s="161"/>
      <c r="I1056" s="161"/>
      <c r="J1056" s="161"/>
      <c r="K1056" s="161"/>
    </row>
    <row r="1057" spans="2:11" ht="15.75" customHeight="1" x14ac:dyDescent="0.2">
      <c r="B1057" s="136"/>
      <c r="C1057" s="160"/>
      <c r="D1057" s="161"/>
      <c r="E1057" s="161"/>
      <c r="F1057" s="161"/>
      <c r="G1057" s="161"/>
      <c r="H1057" s="161"/>
      <c r="I1057" s="161"/>
      <c r="J1057" s="161"/>
      <c r="K1057" s="161"/>
    </row>
    <row r="1058" spans="2:11" ht="15.75" customHeight="1" x14ac:dyDescent="0.2">
      <c r="B1058" s="136"/>
      <c r="C1058" s="160"/>
      <c r="D1058" s="161"/>
      <c r="E1058" s="161"/>
      <c r="F1058" s="161"/>
      <c r="G1058" s="161"/>
      <c r="H1058" s="161"/>
      <c r="I1058" s="161"/>
      <c r="J1058" s="161"/>
      <c r="K1058" s="161"/>
    </row>
    <row r="1059" spans="2:11" ht="15.75" customHeight="1" x14ac:dyDescent="0.2">
      <c r="B1059" s="136"/>
      <c r="C1059" s="160"/>
      <c r="D1059" s="161"/>
      <c r="E1059" s="161"/>
      <c r="F1059" s="161"/>
      <c r="G1059" s="161"/>
      <c r="H1059" s="161"/>
      <c r="I1059" s="161"/>
      <c r="J1059" s="161"/>
      <c r="K1059" s="161"/>
    </row>
    <row r="1060" spans="2:11" ht="15.75" customHeight="1" x14ac:dyDescent="0.2">
      <c r="B1060" s="136"/>
      <c r="C1060" s="160"/>
      <c r="D1060" s="161"/>
      <c r="E1060" s="161"/>
      <c r="F1060" s="161"/>
      <c r="G1060" s="161"/>
      <c r="H1060" s="161"/>
      <c r="I1060" s="161"/>
      <c r="J1060" s="161"/>
      <c r="K1060" s="161"/>
    </row>
    <row r="1061" spans="2:11" ht="15.75" customHeight="1" x14ac:dyDescent="0.2">
      <c r="B1061" s="136"/>
      <c r="C1061" s="160"/>
      <c r="D1061" s="161"/>
      <c r="E1061" s="161"/>
      <c r="F1061" s="161"/>
      <c r="G1061" s="161"/>
      <c r="H1061" s="161"/>
      <c r="I1061" s="161"/>
      <c r="J1061" s="161"/>
      <c r="K1061" s="161"/>
    </row>
    <row r="1062" spans="2:11" ht="15.75" customHeight="1" x14ac:dyDescent="0.2">
      <c r="B1062" s="136"/>
      <c r="C1062" s="160"/>
      <c r="D1062" s="161"/>
      <c r="E1062" s="161"/>
      <c r="F1062" s="161"/>
      <c r="G1062" s="161"/>
      <c r="H1062" s="161"/>
      <c r="I1062" s="161"/>
      <c r="J1062" s="161"/>
      <c r="K1062" s="161"/>
    </row>
    <row r="1063" spans="2:11" ht="15.75" customHeight="1" x14ac:dyDescent="0.2">
      <c r="B1063" s="136"/>
      <c r="C1063" s="160"/>
      <c r="D1063" s="161"/>
      <c r="E1063" s="161"/>
      <c r="F1063" s="161"/>
      <c r="G1063" s="161"/>
      <c r="H1063" s="161"/>
      <c r="I1063" s="161"/>
      <c r="J1063" s="161"/>
      <c r="K1063" s="161"/>
    </row>
    <row r="1064" spans="2:11" ht="15.75" customHeight="1" x14ac:dyDescent="0.2">
      <c r="B1064" s="136"/>
      <c r="C1064" s="160"/>
      <c r="D1064" s="161"/>
      <c r="E1064" s="161"/>
      <c r="F1064" s="161"/>
      <c r="G1064" s="161"/>
      <c r="H1064" s="161"/>
      <c r="I1064" s="161"/>
      <c r="J1064" s="161"/>
      <c r="K1064" s="161"/>
    </row>
    <row r="1065" spans="2:11" ht="15.75" customHeight="1" x14ac:dyDescent="0.2">
      <c r="B1065" s="136"/>
      <c r="C1065" s="160"/>
      <c r="D1065" s="161"/>
      <c r="E1065" s="161"/>
      <c r="F1065" s="161"/>
      <c r="G1065" s="161"/>
      <c r="H1065" s="161"/>
      <c r="I1065" s="161"/>
      <c r="J1065" s="161"/>
      <c r="K1065" s="161"/>
    </row>
    <row r="1066" spans="2:11" ht="15.75" customHeight="1" x14ac:dyDescent="0.2">
      <c r="B1066" s="136"/>
      <c r="C1066" s="160"/>
      <c r="D1066" s="161"/>
      <c r="E1066" s="161"/>
      <c r="F1066" s="161"/>
      <c r="G1066" s="161"/>
      <c r="H1066" s="161"/>
      <c r="I1066" s="161"/>
      <c r="J1066" s="161"/>
      <c r="K1066" s="161"/>
    </row>
    <row r="1067" spans="2:11" ht="15.75" customHeight="1" x14ac:dyDescent="0.2">
      <c r="B1067" s="136"/>
      <c r="C1067" s="160"/>
      <c r="D1067" s="161"/>
      <c r="E1067" s="161"/>
      <c r="F1067" s="161"/>
      <c r="G1067" s="161"/>
      <c r="H1067" s="161"/>
      <c r="I1067" s="161"/>
      <c r="J1067" s="161"/>
      <c r="K1067" s="161"/>
    </row>
  </sheetData>
  <sheetProtection sheet="1" formatCells="0" formatColumns="0" formatRows="0" insertColumns="0" insertRows="0" insertHyperlinks="0" deleteColumns="0" deleteRows="0" selectLockedCells="1" sort="0" autoFilter="0" pivotTables="0"/>
  <dataValidations count="1">
    <dataValidation type="custom" allowBlank="1" showDropDown="1" sqref="F2:G5 F7:G1067" xr:uid="{00000000-0002-0000-0000-000000000000}">
      <formula1>OR(NOT(ISERROR(DATEVALUE(F2))), AND(ISNUMBER(F2), LEFT(CELL("format", F2))="D"))</formula1>
    </dataValidation>
  </dataValidations>
  <hyperlinks>
    <hyperlink ref="C3" location="'Stakeholder List'!A1" display="Stakeholder List" xr:uid="{C7A56CA1-67C9-5E47-9C41-D1C22FD9A18C}"/>
  </hyperlinks>
  <pageMargins left="0.7" right="0.7" top="0.75" bottom="0.75" header="0.3" footer="0.3"/>
  <pageSetup orientation="portrait" r:id="rId1"/>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xr:uid="{00000000-0002-0000-0000-000001000000}">
          <x14:formula1>
            <xm:f>'Stakeholder List'!$A$2:$A$101</xm:f>
          </x14:formula1>
          <xm:sqref>B7:B106</xm:sqref>
        </x14:dataValidation>
        <x14:dataValidation type="list" allowBlank="1" showInputMessage="1" showErrorMessage="1" xr:uid="{4980A34C-BE37-4E1A-BCAA-F1E1ADC674D8}">
          <x14:formula1>
            <xm:f>DataFormat!$A$2:$A$4</xm:f>
          </x14:formula1>
          <xm:sqref>D7:D106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6AA84F"/>
  </sheetPr>
  <dimension ref="B2:AP1005"/>
  <sheetViews>
    <sheetView showGridLines="0" zoomScaleNormal="100" workbookViewId="0">
      <selection activeCell="H36" sqref="H36"/>
    </sheetView>
  </sheetViews>
  <sheetFormatPr baseColWidth="10" defaultColWidth="14.5" defaultRowHeight="15.75" customHeight="1" outlineLevelCol="1" x14ac:dyDescent="0.15"/>
  <cols>
    <col min="1" max="1" width="2.83203125" customWidth="1"/>
    <col min="2" max="2" width="11.33203125" hidden="1" customWidth="1" outlineLevel="1"/>
    <col min="3" max="3" width="2.83203125" customWidth="1" collapsed="1"/>
    <col min="4" max="4" width="4.6640625" customWidth="1"/>
    <col min="5" max="5" width="25.1640625" style="122" customWidth="1"/>
    <col min="6" max="7" width="9.1640625" style="122" customWidth="1"/>
    <col min="8" max="8" width="61.6640625" customWidth="1"/>
    <col min="9" max="9" width="11.5" style="128" bestFit="1" customWidth="1"/>
    <col min="10" max="10" width="2.83203125" customWidth="1"/>
    <col min="11" max="11" width="9.5" hidden="1" customWidth="1"/>
    <col min="12" max="12" width="47.5" hidden="1" customWidth="1"/>
    <col min="13" max="13" width="11.33203125" style="50" hidden="1" customWidth="1"/>
    <col min="14" max="14" width="6.6640625" style="50" hidden="1" customWidth="1"/>
    <col min="15" max="15" width="8" style="50" hidden="1" customWidth="1"/>
    <col min="16" max="16" width="14.1640625" style="50" hidden="1" customWidth="1"/>
    <col min="17" max="17" width="57.1640625" style="50" hidden="1" customWidth="1"/>
    <col min="18" max="18" width="2.5" customWidth="1"/>
    <col min="19" max="19" width="6.6640625" style="38" customWidth="1"/>
    <col min="20" max="20" width="36.83203125" customWidth="1"/>
    <col min="21" max="21" width="9.33203125" style="50" bestFit="1" customWidth="1"/>
    <col min="22" max="22" width="9.1640625" style="50" bestFit="1" customWidth="1"/>
    <col min="24" max="24" width="14.5" customWidth="1"/>
    <col min="25" max="26" width="14.5" hidden="1" customWidth="1"/>
    <col min="27" max="27" width="33.83203125" hidden="1" customWidth="1"/>
    <col min="28" max="28" width="14.5" hidden="1" customWidth="1"/>
    <col min="29" max="29" width="55" hidden="1" customWidth="1"/>
    <col min="30" max="34" width="14.5" hidden="1" customWidth="1"/>
  </cols>
  <sheetData>
    <row r="2" spans="2:42" ht="58" customHeight="1" x14ac:dyDescent="0.2">
      <c r="B2" s="60"/>
      <c r="E2" s="10" t="s">
        <v>21</v>
      </c>
      <c r="F2" s="201" t="s">
        <v>623</v>
      </c>
      <c r="G2" s="201"/>
      <c r="H2" s="201"/>
      <c r="I2" s="201"/>
      <c r="J2" s="5"/>
      <c r="K2" s="5"/>
      <c r="L2" s="5"/>
      <c r="M2" s="41"/>
      <c r="N2" s="41"/>
      <c r="O2" s="42"/>
      <c r="P2" s="41"/>
      <c r="Q2" s="41"/>
      <c r="R2" s="5"/>
      <c r="S2" s="10" t="s">
        <v>354</v>
      </c>
      <c r="T2" s="10"/>
      <c r="U2" s="201" t="s">
        <v>624</v>
      </c>
      <c r="V2" s="201"/>
      <c r="W2" s="201"/>
      <c r="X2" s="201"/>
      <c r="Y2" s="5"/>
      <c r="Z2" s="5"/>
      <c r="AA2" s="5"/>
      <c r="AB2" s="5"/>
      <c r="AC2" s="5"/>
      <c r="AD2" s="5"/>
      <c r="AE2" s="5"/>
      <c r="AF2" s="5"/>
      <c r="AG2" s="5"/>
      <c r="AH2" s="5"/>
      <c r="AI2" s="5"/>
      <c r="AJ2" s="5"/>
      <c r="AK2" s="5"/>
      <c r="AL2" s="5"/>
      <c r="AM2" s="5"/>
      <c r="AN2" s="5"/>
      <c r="AO2" s="5"/>
      <c r="AP2" s="5"/>
    </row>
    <row r="3" spans="2:42" ht="15" x14ac:dyDescent="0.2">
      <c r="E3" s="121"/>
      <c r="F3" s="120"/>
      <c r="G3" s="120"/>
      <c r="H3" s="37"/>
      <c r="I3" s="123"/>
      <c r="J3" s="7"/>
      <c r="K3" s="7"/>
      <c r="L3" s="7"/>
      <c r="M3" s="43"/>
      <c r="N3" s="43"/>
      <c r="O3" s="44"/>
      <c r="P3" s="43"/>
      <c r="Q3" s="43"/>
      <c r="R3" s="7"/>
      <c r="S3" s="202"/>
      <c r="T3" s="203"/>
      <c r="U3" s="201"/>
      <c r="V3" s="201"/>
      <c r="W3" s="201"/>
      <c r="X3" s="201"/>
      <c r="Y3" s="7"/>
      <c r="Z3" s="7"/>
      <c r="AA3" s="7"/>
      <c r="AB3" s="7"/>
      <c r="AC3" s="7"/>
      <c r="AD3" s="7"/>
      <c r="AE3" s="7"/>
      <c r="AF3" s="7"/>
      <c r="AG3" s="7"/>
      <c r="AH3" s="7"/>
      <c r="AI3" s="7"/>
      <c r="AJ3" s="7"/>
      <c r="AK3" s="7"/>
      <c r="AL3" s="7"/>
      <c r="AM3" s="7"/>
      <c r="AN3" s="7"/>
      <c r="AO3" s="7"/>
      <c r="AP3" s="7"/>
    </row>
    <row r="4" spans="2:42" ht="15" x14ac:dyDescent="0.2">
      <c r="E4" s="2"/>
      <c r="F4" s="120"/>
      <c r="G4" s="120"/>
      <c r="H4" s="37" t="s">
        <v>622</v>
      </c>
      <c r="I4" s="124"/>
      <c r="J4" s="7"/>
      <c r="K4" s="57" t="s">
        <v>22</v>
      </c>
      <c r="L4" s="57"/>
      <c r="M4" s="58"/>
      <c r="N4" s="204" t="s">
        <v>23</v>
      </c>
      <c r="O4" s="205"/>
      <c r="P4" s="58"/>
      <c r="Q4" s="58"/>
      <c r="R4" s="7"/>
      <c r="S4" s="2"/>
      <c r="U4" s="45"/>
      <c r="V4" s="45"/>
      <c r="W4" s="7"/>
      <c r="X4" s="7"/>
      <c r="Y4" s="7"/>
      <c r="Z4" s="7"/>
      <c r="AA4" s="7"/>
      <c r="AB4" s="7"/>
      <c r="AC4" s="7"/>
      <c r="AD4" s="7"/>
      <c r="AE4" s="7"/>
      <c r="AF4" s="7"/>
      <c r="AG4" s="7"/>
      <c r="AH4" s="7"/>
      <c r="AI4" s="7"/>
      <c r="AJ4" s="7"/>
      <c r="AK4" s="7"/>
      <c r="AL4" s="7"/>
      <c r="AM4" s="7"/>
      <c r="AN4" s="7"/>
      <c r="AO4" s="7"/>
      <c r="AP4" s="7"/>
    </row>
    <row r="5" spans="2:42" s="38" customFormat="1" ht="16" thickBot="1" x14ac:dyDescent="0.25">
      <c r="B5" s="119" t="s">
        <v>619</v>
      </c>
      <c r="C5" s="119"/>
      <c r="E5" s="116" t="s">
        <v>24</v>
      </c>
      <c r="F5" s="116" t="s">
        <v>25</v>
      </c>
      <c r="G5" s="116" t="s">
        <v>365</v>
      </c>
      <c r="H5" s="116" t="s">
        <v>26</v>
      </c>
      <c r="I5" s="116" t="s">
        <v>27</v>
      </c>
      <c r="J5" s="51"/>
      <c r="K5" s="53" t="s">
        <v>28</v>
      </c>
      <c r="L5" s="53" t="s">
        <v>26</v>
      </c>
      <c r="M5" s="53" t="s">
        <v>27</v>
      </c>
      <c r="N5" s="53" t="s">
        <v>29</v>
      </c>
      <c r="O5" s="53" t="s">
        <v>30</v>
      </c>
      <c r="P5" s="53" t="s">
        <v>31</v>
      </c>
      <c r="Q5" s="53" t="s">
        <v>32</v>
      </c>
      <c r="R5" s="51"/>
      <c r="S5" s="176" t="s">
        <v>29</v>
      </c>
      <c r="T5" s="176" t="s">
        <v>26</v>
      </c>
      <c r="U5" s="176" t="s">
        <v>33</v>
      </c>
      <c r="V5" s="176" t="s">
        <v>23</v>
      </c>
      <c r="W5" s="51"/>
      <c r="X5" s="51"/>
      <c r="Y5" s="51"/>
      <c r="Z5" s="51"/>
      <c r="AA5" s="51"/>
      <c r="AB5" s="51"/>
      <c r="AC5" s="51"/>
      <c r="AD5" s="51"/>
      <c r="AE5" s="51"/>
      <c r="AF5" s="51"/>
      <c r="AG5" s="51"/>
      <c r="AH5" s="51"/>
      <c r="AI5" s="51"/>
      <c r="AJ5" s="51"/>
      <c r="AK5" s="52"/>
      <c r="AL5" s="52"/>
      <c r="AM5" s="52"/>
      <c r="AN5" s="52"/>
      <c r="AO5" s="52"/>
      <c r="AP5" s="52"/>
    </row>
    <row r="6" spans="2:42" ht="15" x14ac:dyDescent="0.2">
      <c r="B6" s="60" t="str">
        <f>IF(OR(E6="-",E6=""),"Y","N")</f>
        <v>N</v>
      </c>
      <c r="E6" s="198" t="str">
        <f>IF(ISBLANK('Stakeholder Master List'!B7),"",'Stakeholder Master List'!B7)</f>
        <v>Senior Management</v>
      </c>
      <c r="F6" s="164" t="str">
        <f>IF(E6="","",CONCATENATE(VLOOKUP(E6,'Stakeholder Master List'!$B:$D,2,FALSE),"-1"))</f>
        <v>MGT-1</v>
      </c>
      <c r="G6" s="164" t="str">
        <f>IF(E6="","",VLOOKUP(E6,'Stakeholder Master List'!$B:$D,3,FALSE))</f>
        <v>High</v>
      </c>
      <c r="H6" s="170" t="s">
        <v>124</v>
      </c>
      <c r="I6" s="125" cm="1">
        <f t="array" ref="I6">IF(ISBLANK(H6),"-",(ROUND(IF(ISBLANK(H6),"",(_xlfn.IFS(G6="High",50,G6="Medium",25,G6="Low",10,G6="",0)+110-(INT(MID(F6,5,2)))*10)),0)))</f>
        <v>150</v>
      </c>
      <c r="J6" s="3"/>
      <c r="K6" s="54" t="str" cm="1">
        <f t="array" ref="K6:K65">IF(_xlfn.SORTBY(Y6:Y65,AA6:AA65,-1)=0,"",_xlfn.SORTBY(Y6:Y65,AA6:AA65,-1))</f>
        <v>EUI-1</v>
      </c>
      <c r="L6" s="54" t="str">
        <f t="shared" ref="L6:L37" si="0">IF(K6="","",VLOOKUP(K6,F:H,3,FALSE))</f>
        <v>1.1.3 - Remote access trojan (RAT) malware</v>
      </c>
      <c r="M6" s="55">
        <f t="shared" ref="M6:M37" si="1">IF(K6="","",VLOOKUP(K6,F:I,4,FALSE))</f>
        <v>125</v>
      </c>
      <c r="N6" s="55">
        <f t="shared" ref="N6:N40" si="2">IF(L6="","",COUNTIF($L$6:$L$65,L6))</f>
        <v>1</v>
      </c>
      <c r="O6" s="56">
        <f t="shared" ref="O6:O40" si="3">IF(N6="","",N6/SUM($N$6:$N$230))</f>
        <v>0.25</v>
      </c>
      <c r="P6" s="55">
        <f>IF(L6="","",ROUND(M6*(1+(O6*10)),0))</f>
        <v>438</v>
      </c>
      <c r="Q6" s="55">
        <f t="shared" ref="Q6:Q40" si="4">IF(L6="","",SUMIF($L$6:$L$65,L6,$P$6:$P$65))</f>
        <v>438</v>
      </c>
      <c r="R6" s="3"/>
      <c r="S6" s="177">
        <v>1</v>
      </c>
      <c r="T6" s="178" t="str" cm="1">
        <f t="array" ref="T6:T10">IF(_xlfn.UNIQUE(_xlfn.SORTBY(AC6:AC65,AH6:AH65,-1))=0,"",_xlfn.UNIQUE(_xlfn.SORTBY(AC6:AC65,AH6:AH65,-1)))</f>
        <v>1.1 - Malware variants</v>
      </c>
      <c r="U6" s="179">
        <f t="shared" ref="U6:U37" si="5">IFERROR(VLOOKUP(T6,L:Q,6,FALSE),"")</f>
        <v>525</v>
      </c>
      <c r="V6" s="180">
        <f t="shared" ref="V6:V37" si="6">IF(T6="","",COUNTIF($L$6:$L$65,T6))</f>
        <v>1</v>
      </c>
      <c r="W6" s="8"/>
      <c r="X6" s="8"/>
      <c r="Y6" s="3" t="str" cm="1">
        <f t="array" ref="Y6:AB9">_xlfn._xlws.FILTER(F6:I500,H6:H500&lt;&gt;"")</f>
        <v>MGT-1</v>
      </c>
      <c r="Z6" s="3" t="str">
        <v>High</v>
      </c>
      <c r="AA6" s="3" t="str">
        <v>1.1 - Malware variants</v>
      </c>
      <c r="AB6" s="3">
        <v>150</v>
      </c>
      <c r="AC6" s="3" t="str" cm="1">
        <f t="array" ref="AC6:AH9">_xlfn._xlws.FILTER(L6:Q65,Q6:Q65&lt;&gt;"")</f>
        <v>1.1.3 - Remote access trojan (RAT) malware</v>
      </c>
      <c r="AD6" s="3">
        <v>125</v>
      </c>
      <c r="AE6" s="3">
        <v>1</v>
      </c>
      <c r="AF6" s="3">
        <v>0.25</v>
      </c>
      <c r="AG6" s="3">
        <v>438</v>
      </c>
      <c r="AH6" s="3">
        <v>438</v>
      </c>
      <c r="AI6" s="3"/>
      <c r="AJ6" s="3"/>
      <c r="AK6" s="7"/>
      <c r="AL6" s="7"/>
      <c r="AM6" s="7"/>
      <c r="AN6" s="7"/>
      <c r="AO6" s="7"/>
      <c r="AP6" s="7"/>
    </row>
    <row r="7" spans="2:42" ht="15" x14ac:dyDescent="0.2">
      <c r="B7" s="60" t="str">
        <f t="shared" ref="B7:B15" si="7">B6</f>
        <v>N</v>
      </c>
      <c r="E7" s="199"/>
      <c r="F7" s="165" t="str">
        <f>IF(E6="","",CONCATENATE(VLOOKUP(E6,'Stakeholder Master List'!$B:$D,2,FALSE),"-2"))</f>
        <v>MGT-2</v>
      </c>
      <c r="G7" s="132" t="str">
        <f>IF(E6="","",VLOOKUP(E6,'Stakeholder Master List'!$B:$D,3,FALSE))</f>
        <v>High</v>
      </c>
      <c r="H7" s="171"/>
      <c r="I7" s="126" t="str" cm="1">
        <f t="array" ref="I7">IF(ISBLANK(H7),"-",(ROUND(IF(ISBLANK(H7),"",(_xlfn.IFS(G7="High",50,G7="Medium",25,G7="Low",10,G7="",0)+110-(INT(MID(F7,5,2)))*10)),0)))</f>
        <v>-</v>
      </c>
      <c r="J7" s="3"/>
      <c r="K7" s="40" t="str">
        <v>FOR-1</v>
      </c>
      <c r="L7" s="40" t="str">
        <f t="shared" si="0"/>
        <v>1.1.2 - Mobile malware</v>
      </c>
      <c r="M7" s="46">
        <f t="shared" si="1"/>
        <v>125</v>
      </c>
      <c r="N7" s="46">
        <f t="shared" si="2"/>
        <v>1</v>
      </c>
      <c r="O7" s="47">
        <f t="shared" si="3"/>
        <v>0.25</v>
      </c>
      <c r="P7" s="46">
        <f t="shared" ref="P7:P39" si="8">IF(L7="","",ROUND(M7*(1+(O7*10)),0))</f>
        <v>438</v>
      </c>
      <c r="Q7" s="46">
        <f t="shared" si="4"/>
        <v>438</v>
      </c>
      <c r="R7" s="3"/>
      <c r="S7" s="181">
        <v>2</v>
      </c>
      <c r="T7" s="182" t="str">
        <v>1.1.3 - Remote access trojan (RAT) malware</v>
      </c>
      <c r="U7" s="183">
        <f t="shared" si="5"/>
        <v>438</v>
      </c>
      <c r="V7" s="184">
        <f t="shared" si="6"/>
        <v>1</v>
      </c>
      <c r="W7" s="8"/>
      <c r="X7" s="8"/>
      <c r="Y7" s="3" t="str">
        <v>SOC-1</v>
      </c>
      <c r="Z7" s="3" t="str">
        <v>Medium</v>
      </c>
      <c r="AA7" s="3" t="str">
        <v>1.1.1 - Ransomware malware</v>
      </c>
      <c r="AB7" s="3">
        <v>125</v>
      </c>
      <c r="AC7" s="3" t="str">
        <v>1.1.2 - Mobile malware</v>
      </c>
      <c r="AD7" s="3">
        <v>125</v>
      </c>
      <c r="AE7" s="3">
        <v>1</v>
      </c>
      <c r="AF7" s="3">
        <v>0.25</v>
      </c>
      <c r="AG7" s="3">
        <v>438</v>
      </c>
      <c r="AH7" s="3">
        <v>438</v>
      </c>
      <c r="AI7" s="3"/>
      <c r="AJ7" s="3"/>
      <c r="AK7" s="7"/>
      <c r="AL7" s="7"/>
      <c r="AM7" s="7"/>
      <c r="AN7" s="7"/>
      <c r="AO7" s="7"/>
      <c r="AP7" s="7"/>
    </row>
    <row r="8" spans="2:42" ht="15" x14ac:dyDescent="0.2">
      <c r="B8" s="60" t="str">
        <f t="shared" si="7"/>
        <v>N</v>
      </c>
      <c r="E8" s="199"/>
      <c r="F8" s="165" t="str">
        <f>IF(E6="","",CONCATENATE(VLOOKUP(E6,'Stakeholder Master List'!$B:$D,2,FALSE),"-3"))</f>
        <v>MGT-3</v>
      </c>
      <c r="G8" s="132" t="str">
        <f>IF(E6="","",VLOOKUP(E6,'Stakeholder Master List'!$B:$D,3,FALSE))</f>
        <v>High</v>
      </c>
      <c r="H8" s="171"/>
      <c r="I8" s="126" t="str" cm="1">
        <f t="array" ref="I8">IF(ISBLANK(H8),"-",(ROUND(IF(ISBLANK(H8),"",(_xlfn.IFS(G8="High",50,G8="Medium",25,G8="Low",10,G8="",0)+110-(INT(MID(F8,5,2)))*10)),0)))</f>
        <v>-</v>
      </c>
      <c r="J8" s="3"/>
      <c r="K8" s="40" t="str">
        <v>SOC-1</v>
      </c>
      <c r="L8" s="40" t="str">
        <f t="shared" si="0"/>
        <v>1.1.1 - Ransomware malware</v>
      </c>
      <c r="M8" s="46">
        <f t="shared" si="1"/>
        <v>125</v>
      </c>
      <c r="N8" s="46">
        <f t="shared" si="2"/>
        <v>1</v>
      </c>
      <c r="O8" s="47">
        <f t="shared" si="3"/>
        <v>0.25</v>
      </c>
      <c r="P8" s="46">
        <f t="shared" si="8"/>
        <v>438</v>
      </c>
      <c r="Q8" s="46">
        <f t="shared" si="4"/>
        <v>438</v>
      </c>
      <c r="R8" s="3"/>
      <c r="S8" s="181">
        <v>3</v>
      </c>
      <c r="T8" s="182" t="str">
        <v>1.1.2 - Mobile malware</v>
      </c>
      <c r="U8" s="183">
        <f t="shared" si="5"/>
        <v>438</v>
      </c>
      <c r="V8" s="184">
        <f t="shared" si="6"/>
        <v>1</v>
      </c>
      <c r="W8" s="8"/>
      <c r="X8" s="8"/>
      <c r="Y8" s="3" t="str">
        <v>FOR-1</v>
      </c>
      <c r="Z8" s="3" t="str">
        <v>Medium</v>
      </c>
      <c r="AA8" s="3" t="str">
        <v>1.1.2 - Mobile malware</v>
      </c>
      <c r="AB8" s="3">
        <v>125</v>
      </c>
      <c r="AC8" s="3" t="str">
        <v>1.1.1 - Ransomware malware</v>
      </c>
      <c r="AD8" s="3">
        <v>125</v>
      </c>
      <c r="AE8" s="3">
        <v>1</v>
      </c>
      <c r="AF8" s="3">
        <v>0.25</v>
      </c>
      <c r="AG8" s="3">
        <v>438</v>
      </c>
      <c r="AH8" s="3">
        <v>438</v>
      </c>
      <c r="AI8" s="3"/>
      <c r="AJ8" s="3"/>
      <c r="AK8" s="7"/>
      <c r="AL8" s="7"/>
      <c r="AM8" s="7"/>
      <c r="AN8" s="7"/>
      <c r="AO8" s="7"/>
      <c r="AP8" s="7"/>
    </row>
    <row r="9" spans="2:42" ht="15" x14ac:dyDescent="0.2">
      <c r="B9" s="60" t="str">
        <f t="shared" si="7"/>
        <v>N</v>
      </c>
      <c r="E9" s="199"/>
      <c r="F9" s="165" t="str">
        <f>IF(E6="","",CONCATENATE(VLOOKUP(E6,'Stakeholder Master List'!$B:$D,2,FALSE),"-4"))</f>
        <v>MGT-4</v>
      </c>
      <c r="G9" s="132" t="str">
        <f>IF(E6="","",VLOOKUP(E6,'Stakeholder Master List'!$B:$D,3,FALSE))</f>
        <v>High</v>
      </c>
      <c r="H9" s="171"/>
      <c r="I9" s="126" t="str" cm="1">
        <f t="array" ref="I9">IF(ISBLANK(H9),"-",(ROUND(IF(ISBLANK(H9),"",(_xlfn.IFS(G9="High",50,G9="Medium",25,G9="Low",10,G9="",0)+110-(INT(MID(F9,5,2)))*10)),0)))</f>
        <v>-</v>
      </c>
      <c r="J9" s="3"/>
      <c r="K9" s="40" t="str">
        <v>MGT-1</v>
      </c>
      <c r="L9" s="40" t="str">
        <f t="shared" si="0"/>
        <v>1.1 - Malware variants</v>
      </c>
      <c r="M9" s="46">
        <f t="shared" si="1"/>
        <v>150</v>
      </c>
      <c r="N9" s="46">
        <f t="shared" si="2"/>
        <v>1</v>
      </c>
      <c r="O9" s="47">
        <f t="shared" si="3"/>
        <v>0.25</v>
      </c>
      <c r="P9" s="46">
        <f t="shared" si="8"/>
        <v>525</v>
      </c>
      <c r="Q9" s="46">
        <f t="shared" si="4"/>
        <v>525</v>
      </c>
      <c r="R9" s="3"/>
      <c r="S9" s="181">
        <v>4</v>
      </c>
      <c r="T9" s="182" t="str">
        <v>1.1.1 - Ransomware malware</v>
      </c>
      <c r="U9" s="183">
        <f t="shared" si="5"/>
        <v>438</v>
      </c>
      <c r="V9" s="184">
        <f t="shared" si="6"/>
        <v>1</v>
      </c>
      <c r="W9" s="8"/>
      <c r="X9" s="8"/>
      <c r="Y9" s="3" t="str">
        <v>EUI-1</v>
      </c>
      <c r="Z9" s="3" t="str">
        <v>Medium</v>
      </c>
      <c r="AA9" s="3" t="str">
        <v>1.1.3 - Remote access trojan (RAT) malware</v>
      </c>
      <c r="AB9" s="3">
        <v>125</v>
      </c>
      <c r="AC9" s="3" t="str">
        <v>1.1 - Malware variants</v>
      </c>
      <c r="AD9" s="3">
        <v>150</v>
      </c>
      <c r="AE9" s="3">
        <v>1</v>
      </c>
      <c r="AF9" s="3">
        <v>0.25</v>
      </c>
      <c r="AG9" s="3">
        <v>525</v>
      </c>
      <c r="AH9" s="3">
        <v>525</v>
      </c>
      <c r="AI9" s="3"/>
      <c r="AJ9" s="3"/>
      <c r="AK9" s="7"/>
      <c r="AL9" s="7"/>
      <c r="AM9" s="7"/>
      <c r="AN9" s="7"/>
      <c r="AO9" s="7"/>
      <c r="AP9" s="7"/>
    </row>
    <row r="10" spans="2:42" ht="15" x14ac:dyDescent="0.2">
      <c r="B10" s="60" t="str">
        <f t="shared" si="7"/>
        <v>N</v>
      </c>
      <c r="E10" s="199"/>
      <c r="F10" s="165" t="str">
        <f>IF(E6="","",CONCATENATE(VLOOKUP(E6,'Stakeholder Master List'!$B:$D,2,FALSE),"-5"))</f>
        <v>MGT-5</v>
      </c>
      <c r="G10" s="132" t="str">
        <f>IF(E6="","",VLOOKUP(E6,'Stakeholder Master List'!$B:$D,3,FALSE))</f>
        <v>High</v>
      </c>
      <c r="H10" s="171"/>
      <c r="I10" s="126" t="str" cm="1">
        <f t="array" ref="I10">IF(ISBLANK(H10),"-",(ROUND(IF(ISBLANK(H10),"",(_xlfn.IFS(G10="High",50,G10="Medium",25,G10="Low",10,G10="",0)+110-(INT(MID(F10,5,2)))*10)),0)))</f>
        <v>-</v>
      </c>
      <c r="J10" s="3"/>
      <c r="K10" s="40" t="str">
        <v/>
      </c>
      <c r="L10" s="40" t="str">
        <f t="shared" si="0"/>
        <v/>
      </c>
      <c r="M10" s="46" t="str">
        <f t="shared" si="1"/>
        <v/>
      </c>
      <c r="N10" s="46" t="str">
        <f t="shared" si="2"/>
        <v/>
      </c>
      <c r="O10" s="47" t="str">
        <f t="shared" si="3"/>
        <v/>
      </c>
      <c r="P10" s="46" t="str">
        <f t="shared" si="8"/>
        <v/>
      </c>
      <c r="Q10" s="46" t="str">
        <f t="shared" si="4"/>
        <v/>
      </c>
      <c r="R10" s="3"/>
      <c r="S10" s="181">
        <v>5</v>
      </c>
      <c r="T10" s="182" t="str">
        <v/>
      </c>
      <c r="U10" s="183" t="str">
        <f t="shared" si="5"/>
        <v/>
      </c>
      <c r="V10" s="184" t="str">
        <f t="shared" si="6"/>
        <v/>
      </c>
      <c r="W10" s="8"/>
      <c r="X10" s="8"/>
      <c r="Y10" s="3"/>
      <c r="Z10" s="3"/>
      <c r="AA10" s="3"/>
      <c r="AB10" s="3"/>
      <c r="AC10" s="3"/>
      <c r="AD10" s="3"/>
      <c r="AE10" s="3"/>
      <c r="AF10" s="3"/>
      <c r="AG10" s="3"/>
      <c r="AH10" s="3"/>
      <c r="AI10" s="3"/>
      <c r="AJ10" s="3"/>
      <c r="AK10" s="7"/>
      <c r="AL10" s="7"/>
      <c r="AM10" s="7"/>
      <c r="AN10" s="7"/>
      <c r="AO10" s="7"/>
      <c r="AP10" s="7"/>
    </row>
    <row r="11" spans="2:42" ht="15" x14ac:dyDescent="0.2">
      <c r="B11" s="60" t="str">
        <f t="shared" si="7"/>
        <v>N</v>
      </c>
      <c r="E11" s="199"/>
      <c r="F11" s="165" t="str">
        <f>IF(E6="","",CONCATENATE(VLOOKUP(E6,'Stakeholder Master List'!$B:$D,2,FALSE),"-6"))</f>
        <v>MGT-6</v>
      </c>
      <c r="G11" s="132" t="str">
        <f>IF(E6="","",VLOOKUP(E6,'Stakeholder Master List'!$B:$D,3,FALSE))</f>
        <v>High</v>
      </c>
      <c r="H11" s="171"/>
      <c r="I11" s="126" t="str" cm="1">
        <f t="array" ref="I11">IF(ISBLANK(H11),"-",(ROUND(IF(ISBLANK(H11),"",(_xlfn.IFS(G11="High",50,G11="Medium",25,G11="Low",10,G11="",0)+110-(INT(MID(F11,5,2)))*10)),0)))</f>
        <v>-</v>
      </c>
      <c r="J11" s="3"/>
      <c r="K11" s="40" t="str">
        <v/>
      </c>
      <c r="L11" s="40" t="str">
        <f t="shared" si="0"/>
        <v/>
      </c>
      <c r="M11" s="46" t="str">
        <f t="shared" si="1"/>
        <v/>
      </c>
      <c r="N11" s="46" t="str">
        <f t="shared" si="2"/>
        <v/>
      </c>
      <c r="O11" s="47" t="str">
        <f t="shared" si="3"/>
        <v/>
      </c>
      <c r="P11" s="46" t="str">
        <f t="shared" si="8"/>
        <v/>
      </c>
      <c r="Q11" s="46" t="str">
        <f t="shared" si="4"/>
        <v/>
      </c>
      <c r="R11" s="3"/>
      <c r="S11" s="181">
        <v>6</v>
      </c>
      <c r="T11" s="182"/>
      <c r="U11" s="183" t="str">
        <f t="shared" si="5"/>
        <v/>
      </c>
      <c r="V11" s="184" t="str">
        <f t="shared" si="6"/>
        <v/>
      </c>
      <c r="W11" s="8"/>
      <c r="X11" s="8"/>
      <c r="Y11" s="3"/>
      <c r="Z11" s="3"/>
      <c r="AA11" s="3"/>
      <c r="AB11" s="3"/>
      <c r="AC11" s="3"/>
      <c r="AD11" s="3"/>
      <c r="AE11" s="3"/>
      <c r="AF11" s="3"/>
      <c r="AG11" s="3"/>
      <c r="AH11" s="3"/>
      <c r="AI11" s="3"/>
      <c r="AJ11" s="3"/>
      <c r="AK11" s="7"/>
      <c r="AL11" s="7"/>
      <c r="AM11" s="7"/>
      <c r="AN11" s="7"/>
      <c r="AO11" s="7"/>
      <c r="AP11" s="7"/>
    </row>
    <row r="12" spans="2:42" ht="15" x14ac:dyDescent="0.2">
      <c r="B12" s="60" t="str">
        <f t="shared" si="7"/>
        <v>N</v>
      </c>
      <c r="E12" s="199"/>
      <c r="F12" s="165" t="str">
        <f>IF(E6="","",CONCATENATE(VLOOKUP(E6,'Stakeholder Master List'!$B:$D,2,FALSE),"-7"))</f>
        <v>MGT-7</v>
      </c>
      <c r="G12" s="132" t="str">
        <f>IF(E6="","",VLOOKUP(E6,'Stakeholder Master List'!$B:$D,3,FALSE))</f>
        <v>High</v>
      </c>
      <c r="H12" s="171"/>
      <c r="I12" s="126" t="str" cm="1">
        <f t="array" ref="I12">IF(ISBLANK(H12),"-",(ROUND(IF(ISBLANK(H12),"",(_xlfn.IFS(G12="High",50,G12="Medium",25,G12="Low",10,G12="",0)+110-(INT(MID(F12,5,2)))*10)),0)))</f>
        <v>-</v>
      </c>
      <c r="J12" s="3"/>
      <c r="K12" s="40" t="str">
        <v/>
      </c>
      <c r="L12" s="40" t="str">
        <f t="shared" si="0"/>
        <v/>
      </c>
      <c r="M12" s="46" t="str">
        <f t="shared" si="1"/>
        <v/>
      </c>
      <c r="N12" s="46" t="str">
        <f t="shared" si="2"/>
        <v/>
      </c>
      <c r="O12" s="47" t="str">
        <f t="shared" si="3"/>
        <v/>
      </c>
      <c r="P12" s="46" t="str">
        <f t="shared" si="8"/>
        <v/>
      </c>
      <c r="Q12" s="46" t="str">
        <f t="shared" si="4"/>
        <v/>
      </c>
      <c r="R12" s="3"/>
      <c r="S12" s="181">
        <v>7</v>
      </c>
      <c r="T12" s="182"/>
      <c r="U12" s="183" t="str">
        <f t="shared" si="5"/>
        <v/>
      </c>
      <c r="V12" s="184" t="str">
        <f t="shared" si="6"/>
        <v/>
      </c>
      <c r="W12" s="8"/>
      <c r="X12" s="8"/>
      <c r="Y12" s="3"/>
      <c r="Z12" s="3"/>
      <c r="AA12" s="3"/>
      <c r="AB12" s="3"/>
      <c r="AC12" s="3"/>
      <c r="AD12" s="3"/>
      <c r="AE12" s="3"/>
      <c r="AF12" s="3"/>
      <c r="AG12" s="3"/>
      <c r="AH12" s="3"/>
      <c r="AI12" s="3"/>
      <c r="AJ12" s="3"/>
      <c r="AK12" s="7"/>
      <c r="AL12" s="7"/>
      <c r="AM12" s="7"/>
      <c r="AN12" s="7"/>
      <c r="AO12" s="7"/>
      <c r="AP12" s="7"/>
    </row>
    <row r="13" spans="2:42" ht="15" x14ac:dyDescent="0.2">
      <c r="B13" s="60" t="str">
        <f t="shared" si="7"/>
        <v>N</v>
      </c>
      <c r="E13" s="199"/>
      <c r="F13" s="165" t="str">
        <f>IF(E6="","",CONCATENATE(VLOOKUP(E6,'Stakeholder Master List'!$B:$D,2,FALSE),"-8"))</f>
        <v>MGT-8</v>
      </c>
      <c r="G13" s="132" t="str">
        <f>IF(E6="","",VLOOKUP(E6,'Stakeholder Master List'!$B:$D,3,FALSE))</f>
        <v>High</v>
      </c>
      <c r="H13" s="171"/>
      <c r="I13" s="126" t="str" cm="1">
        <f t="array" ref="I13">IF(ISBLANK(H13),"-",(ROUND(IF(ISBLANK(H13),"",(_xlfn.IFS(G13="High",50,G13="Medium",25,G13="Low",10,G13="",0)+110-(INT(MID(F13,5,2)))*10)),0)))</f>
        <v>-</v>
      </c>
      <c r="J13" s="3"/>
      <c r="K13" s="40" t="str">
        <v/>
      </c>
      <c r="L13" s="40" t="str">
        <f t="shared" si="0"/>
        <v/>
      </c>
      <c r="M13" s="46" t="str">
        <f t="shared" si="1"/>
        <v/>
      </c>
      <c r="N13" s="46" t="str">
        <f t="shared" si="2"/>
        <v/>
      </c>
      <c r="O13" s="47" t="str">
        <f t="shared" si="3"/>
        <v/>
      </c>
      <c r="P13" s="46" t="str">
        <f t="shared" si="8"/>
        <v/>
      </c>
      <c r="Q13" s="46" t="str">
        <f t="shared" si="4"/>
        <v/>
      </c>
      <c r="R13" s="3"/>
      <c r="S13" s="181">
        <v>8</v>
      </c>
      <c r="T13" s="182"/>
      <c r="U13" s="183" t="str">
        <f t="shared" si="5"/>
        <v/>
      </c>
      <c r="V13" s="184" t="str">
        <f t="shared" si="6"/>
        <v/>
      </c>
      <c r="W13" s="8"/>
      <c r="X13" s="8"/>
      <c r="Y13" s="3"/>
      <c r="Z13" s="3"/>
      <c r="AA13" s="3"/>
      <c r="AB13" s="3"/>
      <c r="AC13" s="3"/>
      <c r="AD13" s="3"/>
      <c r="AE13" s="3"/>
      <c r="AF13" s="3"/>
      <c r="AG13" s="3"/>
      <c r="AH13" s="3"/>
      <c r="AI13" s="3"/>
      <c r="AJ13" s="3"/>
      <c r="AK13" s="7"/>
      <c r="AL13" s="7"/>
      <c r="AM13" s="7"/>
      <c r="AN13" s="7"/>
      <c r="AO13" s="7"/>
      <c r="AP13" s="7"/>
    </row>
    <row r="14" spans="2:42" ht="15" x14ac:dyDescent="0.2">
      <c r="B14" s="60" t="str">
        <f t="shared" si="7"/>
        <v>N</v>
      </c>
      <c r="E14" s="199"/>
      <c r="F14" s="165" t="str">
        <f>IF(E6="","",CONCATENATE(VLOOKUP(E6,'Stakeholder Master List'!$B:$D,2,FALSE),"-9"))</f>
        <v>MGT-9</v>
      </c>
      <c r="G14" s="132" t="str">
        <f>IF(E6="","",VLOOKUP(E6,'Stakeholder Master List'!$B:$D,3,FALSE))</f>
        <v>High</v>
      </c>
      <c r="H14" s="171"/>
      <c r="I14" s="126" t="str" cm="1">
        <f t="array" ref="I14">IF(ISBLANK(H14),"-",(ROUND(IF(ISBLANK(H14),"",(_xlfn.IFS(G14="High",50,G14="Medium",25,G14="Low",10,G14="",0)+110-(INT(MID(F14,5,2)))*10)),0)))</f>
        <v>-</v>
      </c>
      <c r="J14" s="3"/>
      <c r="K14" s="40" t="str">
        <v/>
      </c>
      <c r="L14" s="40" t="str">
        <f t="shared" si="0"/>
        <v/>
      </c>
      <c r="M14" s="46" t="str">
        <f t="shared" si="1"/>
        <v/>
      </c>
      <c r="N14" s="46" t="str">
        <f t="shared" si="2"/>
        <v/>
      </c>
      <c r="O14" s="47" t="str">
        <f t="shared" si="3"/>
        <v/>
      </c>
      <c r="P14" s="46" t="str">
        <f t="shared" si="8"/>
        <v/>
      </c>
      <c r="Q14" s="46" t="str">
        <f t="shared" si="4"/>
        <v/>
      </c>
      <c r="R14" s="3"/>
      <c r="S14" s="181">
        <v>9</v>
      </c>
      <c r="T14" s="182"/>
      <c r="U14" s="183" t="str">
        <f t="shared" si="5"/>
        <v/>
      </c>
      <c r="V14" s="184" t="str">
        <f t="shared" si="6"/>
        <v/>
      </c>
      <c r="W14" s="8"/>
      <c r="X14" s="8"/>
      <c r="Y14" s="3"/>
      <c r="Z14" s="3"/>
      <c r="AA14" s="3"/>
      <c r="AB14" s="3"/>
      <c r="AC14" s="3"/>
      <c r="AD14" s="3"/>
      <c r="AE14" s="3"/>
      <c r="AF14" s="3"/>
      <c r="AG14" s="3"/>
      <c r="AH14" s="3"/>
      <c r="AI14" s="3"/>
      <c r="AJ14" s="3"/>
      <c r="AK14" s="7"/>
      <c r="AL14" s="7"/>
      <c r="AM14" s="7"/>
      <c r="AN14" s="7"/>
      <c r="AO14" s="7"/>
      <c r="AP14" s="7"/>
    </row>
    <row r="15" spans="2:42" ht="16" thickBot="1" x14ac:dyDescent="0.25">
      <c r="B15" s="60" t="str">
        <f t="shared" si="7"/>
        <v>N</v>
      </c>
      <c r="E15" s="200"/>
      <c r="F15" s="166" t="str">
        <f>IF(E6="","",CONCATENATE(VLOOKUP(E6,'Stakeholder Master List'!$B:$D,2,FALSE),"-10"))</f>
        <v>MGT-10</v>
      </c>
      <c r="G15" s="167" t="str">
        <f>IF(E6="","",VLOOKUP(E6,'Stakeholder Master List'!$B:$D,3,FALSE))</f>
        <v>High</v>
      </c>
      <c r="H15" s="172"/>
      <c r="I15" s="127" t="str" cm="1">
        <f t="array" ref="I15">IF(ISBLANK(H15),"-",(ROUND(IF(ISBLANK(H15),"",(_xlfn.IFS(G15="High",50,G15="Medium",25,G15="Low",10,G15="",0)+110-(INT(MID(F15,5,2)))*10)),0)))</f>
        <v>-</v>
      </c>
      <c r="J15" s="3"/>
      <c r="K15" s="40" t="str">
        <v/>
      </c>
      <c r="L15" s="40" t="str">
        <f t="shared" si="0"/>
        <v/>
      </c>
      <c r="M15" s="46" t="str">
        <f t="shared" si="1"/>
        <v/>
      </c>
      <c r="N15" s="46" t="str">
        <f t="shared" si="2"/>
        <v/>
      </c>
      <c r="O15" s="47" t="str">
        <f t="shared" si="3"/>
        <v/>
      </c>
      <c r="P15" s="46" t="str">
        <f t="shared" si="8"/>
        <v/>
      </c>
      <c r="Q15" s="46" t="str">
        <f t="shared" si="4"/>
        <v/>
      </c>
      <c r="R15" s="3"/>
      <c r="S15" s="181">
        <v>10</v>
      </c>
      <c r="T15" s="182"/>
      <c r="U15" s="183" t="str">
        <f t="shared" si="5"/>
        <v/>
      </c>
      <c r="V15" s="184" t="str">
        <f t="shared" si="6"/>
        <v/>
      </c>
      <c r="W15" s="8"/>
      <c r="X15" s="8"/>
      <c r="Y15" s="3"/>
      <c r="Z15" s="3"/>
      <c r="AA15" s="3"/>
      <c r="AB15" s="3"/>
      <c r="AC15" s="3"/>
      <c r="AD15" s="3"/>
      <c r="AE15" s="3"/>
      <c r="AF15" s="3"/>
      <c r="AG15" s="3"/>
      <c r="AH15" s="3"/>
      <c r="AI15" s="3"/>
      <c r="AJ15" s="3"/>
      <c r="AK15" s="7"/>
      <c r="AL15" s="7"/>
      <c r="AM15" s="7"/>
      <c r="AN15" s="7"/>
      <c r="AO15" s="7"/>
      <c r="AP15" s="7"/>
    </row>
    <row r="16" spans="2:42" ht="15" x14ac:dyDescent="0.2">
      <c r="B16" s="60" t="str">
        <f>IF(OR(E16="-",E16=""),"Y","N")</f>
        <v>N</v>
      </c>
      <c r="E16" s="198" t="str">
        <f>IF(ISBLANK('Stakeholder Master List'!B8),"",'Stakeholder Master List'!B8)</f>
        <v>Security Operations</v>
      </c>
      <c r="F16" s="164" t="str">
        <f>IF(E16="","",CONCATENATE(VLOOKUP(E16,'Stakeholder Master List'!$B:$D,2,FALSE),"-1"))</f>
        <v>SOC-1</v>
      </c>
      <c r="G16" s="164" t="str">
        <f>IF(E16="","",VLOOKUP(E16,'Stakeholder Master List'!$B:$D,3,FALSE))</f>
        <v>Medium</v>
      </c>
      <c r="H16" s="170" t="s">
        <v>45</v>
      </c>
      <c r="I16" s="125" cm="1">
        <f t="array" ref="I16">IF(ISBLANK(H16),"-",(ROUND(IF(ISBLANK(H16),"",(_xlfn.IFS(G16="High",50,G16="Medium",25,G16="Low",10,G16="",0)+110-(INT(MID(F16,5,2)))*10)),0)))</f>
        <v>125</v>
      </c>
      <c r="J16" s="3"/>
      <c r="K16" s="40" t="str">
        <v/>
      </c>
      <c r="L16" s="40" t="str">
        <f t="shared" si="0"/>
        <v/>
      </c>
      <c r="M16" s="46" t="str">
        <f t="shared" si="1"/>
        <v/>
      </c>
      <c r="N16" s="46" t="str">
        <f t="shared" si="2"/>
        <v/>
      </c>
      <c r="O16" s="47" t="str">
        <f t="shared" si="3"/>
        <v/>
      </c>
      <c r="P16" s="46" t="str">
        <f t="shared" si="8"/>
        <v/>
      </c>
      <c r="Q16" s="46" t="str">
        <f t="shared" si="4"/>
        <v/>
      </c>
      <c r="R16" s="3"/>
      <c r="S16" s="181">
        <v>11</v>
      </c>
      <c r="T16" s="185"/>
      <c r="U16" s="183" t="str">
        <f t="shared" si="5"/>
        <v/>
      </c>
      <c r="V16" s="184" t="str">
        <f t="shared" si="6"/>
        <v/>
      </c>
      <c r="W16" s="8"/>
      <c r="X16" s="8"/>
      <c r="Y16" s="3"/>
      <c r="Z16" s="3"/>
      <c r="AA16" s="3"/>
      <c r="AB16" s="3"/>
      <c r="AC16" s="3"/>
      <c r="AD16" s="3"/>
      <c r="AE16" s="3"/>
      <c r="AF16" s="3"/>
      <c r="AG16" s="3"/>
      <c r="AH16" s="3"/>
      <c r="AI16" s="3"/>
      <c r="AJ16" s="3"/>
      <c r="AK16" s="7"/>
      <c r="AL16" s="7"/>
      <c r="AM16" s="7"/>
      <c r="AN16" s="7"/>
      <c r="AO16" s="7"/>
      <c r="AP16" s="7"/>
    </row>
    <row r="17" spans="2:42" ht="15" x14ac:dyDescent="0.2">
      <c r="B17" s="60" t="str">
        <f t="shared" ref="B17:B25" si="9">B16</f>
        <v>N</v>
      </c>
      <c r="E17" s="199"/>
      <c r="F17" s="165" t="str">
        <f>IF(E16="","",CONCATENATE(VLOOKUP(E16,'Stakeholder Master List'!$B:$D,2,FALSE),"-2"))</f>
        <v>SOC-2</v>
      </c>
      <c r="G17" s="165" t="str">
        <f>IF(E16="","",VLOOKUP(E16,'Stakeholder Master List'!$B:$D,3,FALSE))</f>
        <v>Medium</v>
      </c>
      <c r="H17" s="173"/>
      <c r="I17" s="126" t="str" cm="1">
        <f t="array" ref="I17">IF(ISBLANK(H17),"-",(ROUND(IF(ISBLANK(H17),"",(_xlfn.IFS(G17="High",50,G17="Medium",25,G17="Low",10,G17="",0)+110-(INT(MID(F17,5,2)))*10)),0)))</f>
        <v>-</v>
      </c>
      <c r="J17" s="3"/>
      <c r="K17" s="40" t="str">
        <v/>
      </c>
      <c r="L17" s="40" t="str">
        <f t="shared" si="0"/>
        <v/>
      </c>
      <c r="M17" s="46" t="str">
        <f t="shared" si="1"/>
        <v/>
      </c>
      <c r="N17" s="46" t="str">
        <f t="shared" si="2"/>
        <v/>
      </c>
      <c r="O17" s="47" t="str">
        <f t="shared" si="3"/>
        <v/>
      </c>
      <c r="P17" s="46" t="str">
        <f t="shared" si="8"/>
        <v/>
      </c>
      <c r="Q17" s="46" t="str">
        <f t="shared" si="4"/>
        <v/>
      </c>
      <c r="R17" s="3"/>
      <c r="S17" s="181">
        <v>12</v>
      </c>
      <c r="T17" s="185"/>
      <c r="U17" s="183" t="str">
        <f t="shared" si="5"/>
        <v/>
      </c>
      <c r="V17" s="184" t="str">
        <f t="shared" si="6"/>
        <v/>
      </c>
      <c r="W17" s="8"/>
      <c r="X17" s="8"/>
      <c r="Y17" s="3"/>
      <c r="Z17" s="3"/>
      <c r="AA17" s="3"/>
      <c r="AB17" s="3"/>
      <c r="AC17" s="3"/>
      <c r="AD17" s="3"/>
      <c r="AE17" s="3"/>
      <c r="AF17" s="3"/>
      <c r="AG17" s="3"/>
      <c r="AH17" s="3"/>
      <c r="AI17" s="3"/>
      <c r="AJ17" s="3"/>
      <c r="AK17" s="7"/>
      <c r="AL17" s="7"/>
      <c r="AM17" s="7"/>
      <c r="AN17" s="7"/>
      <c r="AO17" s="7"/>
      <c r="AP17" s="7"/>
    </row>
    <row r="18" spans="2:42" ht="15" x14ac:dyDescent="0.2">
      <c r="B18" s="60" t="str">
        <f t="shared" si="9"/>
        <v>N</v>
      </c>
      <c r="E18" s="199"/>
      <c r="F18" s="165" t="str">
        <f>IF(E16="","",CONCATENATE(VLOOKUP(E16,'Stakeholder Master List'!$B:$D,2,FALSE),"-3"))</f>
        <v>SOC-3</v>
      </c>
      <c r="G18" s="165" t="str">
        <f>IF(E16="","",VLOOKUP(E16,'Stakeholder Master List'!$B:$D,3,FALSE))</f>
        <v>Medium</v>
      </c>
      <c r="H18" s="173"/>
      <c r="I18" s="126" t="str" cm="1">
        <f t="array" ref="I18">IF(ISBLANK(H18),"-",(ROUND(IF(ISBLANK(H18),"",(_xlfn.IFS(G18="High",50,G18="Medium",25,G18="Low",10,G18="",0)+110-(INT(MID(F18,5,2)))*10)),0)))</f>
        <v>-</v>
      </c>
      <c r="J18" s="3"/>
      <c r="K18" s="40" t="str">
        <v/>
      </c>
      <c r="L18" s="40" t="str">
        <f t="shared" si="0"/>
        <v/>
      </c>
      <c r="M18" s="46" t="str">
        <f t="shared" si="1"/>
        <v/>
      </c>
      <c r="N18" s="46" t="str">
        <f t="shared" si="2"/>
        <v/>
      </c>
      <c r="O18" s="47" t="str">
        <f t="shared" si="3"/>
        <v/>
      </c>
      <c r="P18" s="46" t="str">
        <f t="shared" si="8"/>
        <v/>
      </c>
      <c r="Q18" s="46" t="str">
        <f t="shared" si="4"/>
        <v/>
      </c>
      <c r="R18" s="3"/>
      <c r="S18" s="181">
        <v>13</v>
      </c>
      <c r="T18" s="185"/>
      <c r="U18" s="183" t="str">
        <f t="shared" si="5"/>
        <v/>
      </c>
      <c r="V18" s="184" t="str">
        <f t="shared" si="6"/>
        <v/>
      </c>
      <c r="W18" s="8"/>
      <c r="X18" s="8"/>
      <c r="Y18" s="3"/>
      <c r="Z18" s="3"/>
      <c r="AA18" s="3"/>
      <c r="AB18" s="3"/>
      <c r="AC18" s="3"/>
      <c r="AD18" s="3"/>
      <c r="AE18" s="3"/>
      <c r="AF18" s="3"/>
      <c r="AG18" s="3"/>
      <c r="AH18" s="3"/>
      <c r="AI18" s="3"/>
      <c r="AJ18" s="3"/>
      <c r="AK18" s="7"/>
      <c r="AL18" s="7"/>
      <c r="AM18" s="7"/>
      <c r="AN18" s="7"/>
      <c r="AO18" s="7"/>
      <c r="AP18" s="7"/>
    </row>
    <row r="19" spans="2:42" ht="15" x14ac:dyDescent="0.2">
      <c r="B19" s="60" t="str">
        <f t="shared" si="9"/>
        <v>N</v>
      </c>
      <c r="E19" s="199"/>
      <c r="F19" s="165" t="str">
        <f>IF(E16="","",CONCATENATE(VLOOKUP(E16,'Stakeholder Master List'!$B:$D,2,FALSE),"-4"))</f>
        <v>SOC-4</v>
      </c>
      <c r="G19" s="165" t="str">
        <f>IF(E16="","",VLOOKUP(E16,'Stakeholder Master List'!$B:$D,3,FALSE))</f>
        <v>Medium</v>
      </c>
      <c r="H19" s="173"/>
      <c r="I19" s="126" t="str" cm="1">
        <f t="array" ref="I19">IF(ISBLANK(H19),"-",(ROUND(IF(ISBLANK(H19),"",(_xlfn.IFS(G19="High",50,G19="Medium",25,G19="Low",10,G19="",0)+110-(INT(MID(F19,5,2)))*10)),0)))</f>
        <v>-</v>
      </c>
      <c r="J19" s="3"/>
      <c r="K19" s="40" t="str">
        <v/>
      </c>
      <c r="L19" s="40" t="str">
        <f t="shared" si="0"/>
        <v/>
      </c>
      <c r="M19" s="46" t="str">
        <f t="shared" si="1"/>
        <v/>
      </c>
      <c r="N19" s="46" t="str">
        <f t="shared" si="2"/>
        <v/>
      </c>
      <c r="O19" s="47" t="str">
        <f t="shared" si="3"/>
        <v/>
      </c>
      <c r="P19" s="46" t="str">
        <f t="shared" si="8"/>
        <v/>
      </c>
      <c r="Q19" s="46" t="str">
        <f t="shared" si="4"/>
        <v/>
      </c>
      <c r="R19" s="3"/>
      <c r="S19" s="181">
        <v>14</v>
      </c>
      <c r="T19" s="185"/>
      <c r="U19" s="183" t="str">
        <f t="shared" si="5"/>
        <v/>
      </c>
      <c r="V19" s="184" t="str">
        <f t="shared" si="6"/>
        <v/>
      </c>
      <c r="W19" s="8"/>
      <c r="X19" s="8"/>
      <c r="Y19" s="3"/>
      <c r="Z19" s="3"/>
      <c r="AA19" s="3"/>
      <c r="AB19" s="3"/>
      <c r="AC19" s="3"/>
      <c r="AD19" s="3"/>
      <c r="AE19" s="3"/>
      <c r="AF19" s="3"/>
      <c r="AG19" s="3"/>
      <c r="AH19" s="3"/>
      <c r="AI19" s="3"/>
      <c r="AJ19" s="3"/>
      <c r="AK19" s="7"/>
      <c r="AL19" s="7"/>
      <c r="AM19" s="7"/>
      <c r="AN19" s="7"/>
      <c r="AO19" s="7"/>
      <c r="AP19" s="7"/>
    </row>
    <row r="20" spans="2:42" ht="15" x14ac:dyDescent="0.2">
      <c r="B20" s="60" t="str">
        <f t="shared" si="9"/>
        <v>N</v>
      </c>
      <c r="E20" s="199"/>
      <c r="F20" s="165" t="str">
        <f>IF(E16="","",CONCATENATE(VLOOKUP(E16,'Stakeholder Master List'!$B:$D,2,FALSE),"-5"))</f>
        <v>SOC-5</v>
      </c>
      <c r="G20" s="165" t="str">
        <f>IF(E16="","",VLOOKUP(E16,'Stakeholder Master List'!$B:$D,3,FALSE))</f>
        <v>Medium</v>
      </c>
      <c r="H20" s="173"/>
      <c r="I20" s="126" t="str" cm="1">
        <f t="array" ref="I20">IF(ISBLANK(H20),"-",(ROUND(IF(ISBLANK(H20),"",(_xlfn.IFS(G20="High",50,G20="Medium",25,G20="Low",10,G20="",0)+110-(INT(MID(F20,5,2)))*10)),0)))</f>
        <v>-</v>
      </c>
      <c r="J20" s="3"/>
      <c r="K20" s="40" t="str">
        <v/>
      </c>
      <c r="L20" s="40" t="str">
        <f t="shared" si="0"/>
        <v/>
      </c>
      <c r="M20" s="46" t="str">
        <f t="shared" si="1"/>
        <v/>
      </c>
      <c r="N20" s="46" t="str">
        <f t="shared" si="2"/>
        <v/>
      </c>
      <c r="O20" s="47" t="str">
        <f t="shared" si="3"/>
        <v/>
      </c>
      <c r="P20" s="46" t="str">
        <f t="shared" si="8"/>
        <v/>
      </c>
      <c r="Q20" s="46" t="str">
        <f t="shared" si="4"/>
        <v/>
      </c>
      <c r="R20" s="3"/>
      <c r="S20" s="181">
        <v>15</v>
      </c>
      <c r="T20" s="185"/>
      <c r="U20" s="183" t="str">
        <f t="shared" si="5"/>
        <v/>
      </c>
      <c r="V20" s="184" t="str">
        <f t="shared" si="6"/>
        <v/>
      </c>
      <c r="W20" s="8"/>
      <c r="X20" s="8"/>
      <c r="Y20" s="3"/>
      <c r="Z20" s="3"/>
      <c r="AA20" s="3"/>
      <c r="AB20" s="3"/>
      <c r="AC20" s="3"/>
      <c r="AD20" s="3"/>
      <c r="AE20" s="3"/>
      <c r="AF20" s="3"/>
      <c r="AG20" s="3"/>
      <c r="AH20" s="3"/>
      <c r="AI20" s="3"/>
      <c r="AJ20" s="3"/>
      <c r="AK20" s="7"/>
      <c r="AL20" s="7"/>
      <c r="AM20" s="7"/>
      <c r="AN20" s="7"/>
      <c r="AO20" s="7"/>
      <c r="AP20" s="7"/>
    </row>
    <row r="21" spans="2:42" ht="15" x14ac:dyDescent="0.2">
      <c r="B21" s="60" t="str">
        <f t="shared" si="9"/>
        <v>N</v>
      </c>
      <c r="E21" s="199"/>
      <c r="F21" s="165" t="str">
        <f>IF(E16="","",CONCATENATE(VLOOKUP(E16,'Stakeholder Master List'!$B:$D,2,FALSE),"-6"))</f>
        <v>SOC-6</v>
      </c>
      <c r="G21" s="165" t="str">
        <f>IF(E16="","",VLOOKUP(E16,'Stakeholder Master List'!$B:$D,3,FALSE))</f>
        <v>Medium</v>
      </c>
      <c r="H21" s="173"/>
      <c r="I21" s="126" t="str" cm="1">
        <f t="array" ref="I21">IF(ISBLANK(H21),"-",(ROUND(IF(ISBLANK(H21),"",(_xlfn.IFS(G21="High",50,G21="Medium",25,G21="Low",10,G21="",0)+110-(INT(MID(F21,5,2)))*10)),0)))</f>
        <v>-</v>
      </c>
      <c r="J21" s="3"/>
      <c r="K21" s="40" t="str">
        <v/>
      </c>
      <c r="L21" s="40" t="str">
        <f t="shared" si="0"/>
        <v/>
      </c>
      <c r="M21" s="46" t="str">
        <f t="shared" si="1"/>
        <v/>
      </c>
      <c r="N21" s="46" t="str">
        <f t="shared" si="2"/>
        <v/>
      </c>
      <c r="O21" s="47" t="str">
        <f t="shared" si="3"/>
        <v/>
      </c>
      <c r="P21" s="46" t="str">
        <f t="shared" si="8"/>
        <v/>
      </c>
      <c r="Q21" s="46" t="str">
        <f t="shared" si="4"/>
        <v/>
      </c>
      <c r="R21" s="3"/>
      <c r="S21" s="181">
        <v>16</v>
      </c>
      <c r="T21" s="185"/>
      <c r="U21" s="183" t="str">
        <f t="shared" si="5"/>
        <v/>
      </c>
      <c r="V21" s="184" t="str">
        <f t="shared" si="6"/>
        <v/>
      </c>
      <c r="W21" s="8"/>
      <c r="X21" s="8"/>
      <c r="Y21" s="3"/>
      <c r="Z21" s="3"/>
      <c r="AA21" s="3"/>
      <c r="AB21" s="3"/>
      <c r="AC21" s="3"/>
      <c r="AD21" s="3"/>
      <c r="AE21" s="3"/>
      <c r="AF21" s="3"/>
      <c r="AG21" s="3"/>
      <c r="AH21" s="3"/>
      <c r="AI21" s="3"/>
      <c r="AJ21" s="3"/>
      <c r="AK21" s="7"/>
      <c r="AL21" s="7"/>
      <c r="AM21" s="7"/>
      <c r="AN21" s="7"/>
      <c r="AO21" s="7"/>
      <c r="AP21" s="7"/>
    </row>
    <row r="22" spans="2:42" ht="15" x14ac:dyDescent="0.2">
      <c r="B22" s="60" t="str">
        <f t="shared" si="9"/>
        <v>N</v>
      </c>
      <c r="E22" s="199"/>
      <c r="F22" s="165" t="str">
        <f>IF(E16="","",CONCATENATE(VLOOKUP(E16,'Stakeholder Master List'!$B:$D,2,FALSE),"-7"))</f>
        <v>SOC-7</v>
      </c>
      <c r="G22" s="165" t="str">
        <f>IF(E16="","",VLOOKUP(E16,'Stakeholder Master List'!$B:$D,3,FALSE))</f>
        <v>Medium</v>
      </c>
      <c r="H22" s="173"/>
      <c r="I22" s="126" t="str" cm="1">
        <f t="array" ref="I22">IF(ISBLANK(H22),"-",(ROUND(IF(ISBLANK(H22),"",(_xlfn.IFS(G22="High",50,G22="Medium",25,G22="Low",10,G22="",0)+110-(INT(MID(F22,5,2)))*10)),0)))</f>
        <v>-</v>
      </c>
      <c r="J22" s="3"/>
      <c r="K22" s="40" t="str">
        <v/>
      </c>
      <c r="L22" s="40" t="str">
        <f t="shared" si="0"/>
        <v/>
      </c>
      <c r="M22" s="46" t="str">
        <f t="shared" si="1"/>
        <v/>
      </c>
      <c r="N22" s="46" t="str">
        <f t="shared" si="2"/>
        <v/>
      </c>
      <c r="O22" s="47" t="str">
        <f t="shared" si="3"/>
        <v/>
      </c>
      <c r="P22" s="46" t="str">
        <f t="shared" si="8"/>
        <v/>
      </c>
      <c r="Q22" s="46" t="str">
        <f t="shared" si="4"/>
        <v/>
      </c>
      <c r="R22" s="3"/>
      <c r="S22" s="181">
        <v>17</v>
      </c>
      <c r="T22" s="185"/>
      <c r="U22" s="183" t="str">
        <f t="shared" si="5"/>
        <v/>
      </c>
      <c r="V22" s="184" t="str">
        <f t="shared" si="6"/>
        <v/>
      </c>
      <c r="W22" s="8"/>
      <c r="X22" s="8"/>
      <c r="Y22" s="3"/>
      <c r="Z22" s="3"/>
      <c r="AA22" s="3"/>
      <c r="AB22" s="3"/>
      <c r="AC22" s="3"/>
      <c r="AD22" s="3"/>
      <c r="AE22" s="3"/>
      <c r="AF22" s="3"/>
      <c r="AG22" s="3"/>
      <c r="AH22" s="3"/>
      <c r="AI22" s="3"/>
      <c r="AJ22" s="3"/>
      <c r="AK22" s="7"/>
      <c r="AL22" s="7"/>
      <c r="AM22" s="7"/>
      <c r="AN22" s="7"/>
      <c r="AO22" s="7"/>
      <c r="AP22" s="7"/>
    </row>
    <row r="23" spans="2:42" ht="15" x14ac:dyDescent="0.2">
      <c r="B23" s="60" t="str">
        <f t="shared" si="9"/>
        <v>N</v>
      </c>
      <c r="E23" s="199"/>
      <c r="F23" s="165" t="str">
        <f>IF(E16="","",CONCATENATE(VLOOKUP(E16,'Stakeholder Master List'!$B:$D,2,FALSE),"-8"))</f>
        <v>SOC-8</v>
      </c>
      <c r="G23" s="165" t="str">
        <f>IF(E16="","",VLOOKUP(E16,'Stakeholder Master List'!$B:$D,3,FALSE))</f>
        <v>Medium</v>
      </c>
      <c r="H23" s="173"/>
      <c r="I23" s="126" t="str" cm="1">
        <f t="array" ref="I23">IF(ISBLANK(H23),"-",(ROUND(IF(ISBLANK(H23),"",(_xlfn.IFS(G23="High",50,G23="Medium",25,G23="Low",10,G23="",0)+110-(INT(MID(F23,5,2)))*10)),0)))</f>
        <v>-</v>
      </c>
      <c r="J23" s="3"/>
      <c r="K23" s="40" t="str">
        <v/>
      </c>
      <c r="L23" s="40" t="str">
        <f t="shared" si="0"/>
        <v/>
      </c>
      <c r="M23" s="46" t="str">
        <f t="shared" si="1"/>
        <v/>
      </c>
      <c r="N23" s="46" t="str">
        <f t="shared" si="2"/>
        <v/>
      </c>
      <c r="O23" s="47" t="str">
        <f t="shared" si="3"/>
        <v/>
      </c>
      <c r="P23" s="46" t="str">
        <f t="shared" si="8"/>
        <v/>
      </c>
      <c r="Q23" s="46" t="str">
        <f t="shared" si="4"/>
        <v/>
      </c>
      <c r="R23" s="3"/>
      <c r="S23" s="181">
        <v>18</v>
      </c>
      <c r="T23" s="185"/>
      <c r="U23" s="183" t="str">
        <f t="shared" si="5"/>
        <v/>
      </c>
      <c r="V23" s="184" t="str">
        <f t="shared" si="6"/>
        <v/>
      </c>
      <c r="W23" s="8"/>
      <c r="X23" s="8"/>
      <c r="Y23" s="3"/>
      <c r="Z23" s="3"/>
      <c r="AA23" s="3"/>
      <c r="AB23" s="3"/>
      <c r="AC23" s="3"/>
      <c r="AD23" s="3"/>
      <c r="AE23" s="3"/>
      <c r="AF23" s="3"/>
      <c r="AG23" s="3"/>
      <c r="AH23" s="3"/>
      <c r="AI23" s="3"/>
      <c r="AJ23" s="3"/>
      <c r="AK23" s="7"/>
      <c r="AL23" s="7"/>
      <c r="AM23" s="7"/>
      <c r="AN23" s="7"/>
      <c r="AO23" s="7"/>
      <c r="AP23" s="7"/>
    </row>
    <row r="24" spans="2:42" ht="15" x14ac:dyDescent="0.2">
      <c r="B24" s="60" t="str">
        <f t="shared" si="9"/>
        <v>N</v>
      </c>
      <c r="E24" s="199"/>
      <c r="F24" s="165" t="str">
        <f>IF(E16="","",CONCATENATE(VLOOKUP(E16,'Stakeholder Master List'!$B:$D,2,FALSE),"-9"))</f>
        <v>SOC-9</v>
      </c>
      <c r="G24" s="165" t="str">
        <f>IF(E16="","",VLOOKUP(E16,'Stakeholder Master List'!$B:$D,3,FALSE))</f>
        <v>Medium</v>
      </c>
      <c r="H24" s="173"/>
      <c r="I24" s="126" t="str" cm="1">
        <f t="array" ref="I24">IF(ISBLANK(H24),"-",(ROUND(IF(ISBLANK(H24),"",(_xlfn.IFS(G24="High",50,G24="Medium",25,G24="Low",10,G24="",0)+110-(INT(MID(F24,5,2)))*10)),0)))</f>
        <v>-</v>
      </c>
      <c r="J24" s="3"/>
      <c r="K24" s="40" t="str">
        <v/>
      </c>
      <c r="L24" s="40" t="str">
        <f t="shared" si="0"/>
        <v/>
      </c>
      <c r="M24" s="46" t="str">
        <f t="shared" si="1"/>
        <v/>
      </c>
      <c r="N24" s="46" t="str">
        <f t="shared" si="2"/>
        <v/>
      </c>
      <c r="O24" s="47" t="str">
        <f t="shared" si="3"/>
        <v/>
      </c>
      <c r="P24" s="46" t="str">
        <f t="shared" si="8"/>
        <v/>
      </c>
      <c r="Q24" s="46" t="str">
        <f t="shared" si="4"/>
        <v/>
      </c>
      <c r="R24" s="3"/>
      <c r="S24" s="181">
        <v>19</v>
      </c>
      <c r="T24" s="185"/>
      <c r="U24" s="183" t="str">
        <f t="shared" si="5"/>
        <v/>
      </c>
      <c r="V24" s="184" t="str">
        <f t="shared" si="6"/>
        <v/>
      </c>
      <c r="W24" s="8"/>
      <c r="X24" s="8"/>
      <c r="Y24" s="3"/>
      <c r="Z24" s="3"/>
      <c r="AA24" s="3"/>
      <c r="AB24" s="3"/>
      <c r="AC24" s="3"/>
      <c r="AD24" s="3"/>
      <c r="AE24" s="3"/>
      <c r="AF24" s="3"/>
      <c r="AG24" s="3"/>
      <c r="AH24" s="3"/>
      <c r="AI24" s="3"/>
      <c r="AJ24" s="3"/>
      <c r="AK24" s="7"/>
      <c r="AL24" s="7"/>
      <c r="AM24" s="7"/>
      <c r="AN24" s="7"/>
      <c r="AO24" s="7"/>
      <c r="AP24" s="7"/>
    </row>
    <row r="25" spans="2:42" ht="16" thickBot="1" x14ac:dyDescent="0.25">
      <c r="B25" s="60" t="str">
        <f t="shared" si="9"/>
        <v>N</v>
      </c>
      <c r="E25" s="200"/>
      <c r="F25" s="166" t="str">
        <f>IF(E16="","",CONCATENATE(VLOOKUP(E16,'Stakeholder Master List'!$B:$D,2,FALSE),"-10"))</f>
        <v>SOC-10</v>
      </c>
      <c r="G25" s="166" t="str">
        <f>IF(E16="","",VLOOKUP(E16,'Stakeholder Master List'!$B:$D,3,FALSE))</f>
        <v>Medium</v>
      </c>
      <c r="H25" s="172"/>
      <c r="I25" s="127" t="str" cm="1">
        <f t="array" ref="I25">IF(ISBLANK(H25),"-",(ROUND(IF(ISBLANK(H25),"",(_xlfn.IFS(G25="High",50,G25="Medium",25,G25="Low",10,G25="",0)+110-(INT(MID(F25,5,2)))*10)),0)))</f>
        <v>-</v>
      </c>
      <c r="J25" s="3"/>
      <c r="K25" s="40" t="str">
        <v/>
      </c>
      <c r="L25" s="40" t="str">
        <f t="shared" si="0"/>
        <v/>
      </c>
      <c r="M25" s="46" t="str">
        <f t="shared" si="1"/>
        <v/>
      </c>
      <c r="N25" s="46" t="str">
        <f t="shared" si="2"/>
        <v/>
      </c>
      <c r="O25" s="47" t="str">
        <f t="shared" si="3"/>
        <v/>
      </c>
      <c r="P25" s="46" t="str">
        <f t="shared" si="8"/>
        <v/>
      </c>
      <c r="Q25" s="46" t="str">
        <f t="shared" si="4"/>
        <v/>
      </c>
      <c r="R25" s="3"/>
      <c r="S25" s="181">
        <v>20</v>
      </c>
      <c r="T25" s="186"/>
      <c r="U25" s="187" t="str">
        <f t="shared" si="5"/>
        <v/>
      </c>
      <c r="V25" s="184" t="str">
        <f t="shared" si="6"/>
        <v/>
      </c>
      <c r="W25" s="8"/>
      <c r="X25" s="8"/>
      <c r="Y25" s="3"/>
      <c r="Z25" s="3"/>
      <c r="AA25" s="3"/>
      <c r="AB25" s="3"/>
      <c r="AC25" s="3"/>
      <c r="AD25" s="3"/>
      <c r="AE25" s="3"/>
      <c r="AF25" s="3"/>
      <c r="AG25" s="3"/>
      <c r="AH25" s="3"/>
      <c r="AI25" s="3"/>
      <c r="AJ25" s="3"/>
      <c r="AK25" s="7"/>
      <c r="AL25" s="7"/>
      <c r="AM25" s="7"/>
      <c r="AN25" s="7"/>
      <c r="AO25" s="7"/>
      <c r="AP25" s="7"/>
    </row>
    <row r="26" spans="2:42" ht="15" x14ac:dyDescent="0.2">
      <c r="B26" s="60" t="str">
        <f>IF(OR(E26="-",E26=""),"Y","N")</f>
        <v>N</v>
      </c>
      <c r="E26" s="198" t="str">
        <f>IF(ISBLANK('Stakeholder Master List'!B9),"",'Stakeholder Master List'!B9)</f>
        <v>Forensics</v>
      </c>
      <c r="F26" s="164" t="str">
        <f>IF(E26="","",CONCATENATE(VLOOKUP(E26,'Stakeholder Master List'!$B:$D,2,FALSE),"-1"))</f>
        <v>FOR-1</v>
      </c>
      <c r="G26" s="164" t="str">
        <f>IF(E26="","",VLOOKUP(E26,'Stakeholder Master List'!$B:$D,3,FALSE))</f>
        <v>Medium</v>
      </c>
      <c r="H26" s="170" t="s">
        <v>125</v>
      </c>
      <c r="I26" s="125" cm="1">
        <f t="array" ref="I26">IF(ISBLANK(H26),"-",(ROUND(IF(ISBLANK(H26),"",(_xlfn.IFS(G26="High",50,G26="Medium",25,G26="Low",10,G26="",0)+110-(INT(MID(F26,5,2)))*10)),0)))</f>
        <v>125</v>
      </c>
      <c r="J26" s="3"/>
      <c r="K26" s="40" t="str">
        <v/>
      </c>
      <c r="L26" s="40" t="str">
        <f t="shared" si="0"/>
        <v/>
      </c>
      <c r="M26" s="46" t="str">
        <f t="shared" si="1"/>
        <v/>
      </c>
      <c r="N26" s="46" t="str">
        <f t="shared" si="2"/>
        <v/>
      </c>
      <c r="O26" s="47" t="str">
        <f t="shared" si="3"/>
        <v/>
      </c>
      <c r="P26" s="46" t="str">
        <f t="shared" si="8"/>
        <v/>
      </c>
      <c r="Q26" s="46" t="str">
        <f t="shared" si="4"/>
        <v/>
      </c>
      <c r="R26" s="3"/>
      <c r="S26" s="188">
        <v>21</v>
      </c>
      <c r="T26" s="189"/>
      <c r="U26" s="190" t="str">
        <f t="shared" si="5"/>
        <v/>
      </c>
      <c r="V26" s="191" t="str">
        <f t="shared" si="6"/>
        <v/>
      </c>
      <c r="W26" s="8"/>
      <c r="X26" s="8"/>
      <c r="Y26" s="3"/>
      <c r="Z26" s="3"/>
      <c r="AA26" s="3"/>
      <c r="AB26" s="3"/>
      <c r="AC26" s="3"/>
      <c r="AD26" s="3"/>
      <c r="AE26" s="3"/>
      <c r="AF26" s="3"/>
      <c r="AG26" s="3"/>
      <c r="AH26" s="3"/>
      <c r="AI26" s="3"/>
      <c r="AJ26" s="3"/>
      <c r="AK26" s="7"/>
      <c r="AL26" s="7"/>
      <c r="AM26" s="7"/>
      <c r="AN26" s="7"/>
      <c r="AO26" s="7"/>
      <c r="AP26" s="7"/>
    </row>
    <row r="27" spans="2:42" ht="15" x14ac:dyDescent="0.2">
      <c r="B27" s="60" t="str">
        <f t="shared" ref="B27:B35" si="10">B26</f>
        <v>N</v>
      </c>
      <c r="E27" s="199"/>
      <c r="F27" s="165" t="str">
        <f>IF(E26="","",CONCATENATE(VLOOKUP(E26,'Stakeholder Master List'!$B:$D,2,FALSE),"-2"))</f>
        <v>FOR-2</v>
      </c>
      <c r="G27" s="165" t="str">
        <f>IF(E26="","",VLOOKUP(E26,'Stakeholder Master List'!$B:$D,3,FALSE))</f>
        <v>Medium</v>
      </c>
      <c r="H27" s="173"/>
      <c r="I27" s="126" t="str" cm="1">
        <f t="array" ref="I27">IF(ISBLANK(H27),"-",(ROUND(IF(ISBLANK(H27),"",(_xlfn.IFS(G27="High",50,G27="Medium",25,G27="Low",10,G27="",0)+110-(INT(MID(F27,5,2)))*10)),0)))</f>
        <v>-</v>
      </c>
      <c r="J27" s="3"/>
      <c r="K27" s="40" t="str">
        <v/>
      </c>
      <c r="L27" s="40" t="str">
        <f t="shared" si="0"/>
        <v/>
      </c>
      <c r="M27" s="46" t="str">
        <f t="shared" si="1"/>
        <v/>
      </c>
      <c r="N27" s="46" t="str">
        <f t="shared" si="2"/>
        <v/>
      </c>
      <c r="O27" s="47" t="str">
        <f t="shared" si="3"/>
        <v/>
      </c>
      <c r="P27" s="46" t="str">
        <f t="shared" si="8"/>
        <v/>
      </c>
      <c r="Q27" s="46" t="str">
        <f t="shared" si="4"/>
        <v/>
      </c>
      <c r="R27" s="3"/>
      <c r="S27" s="188">
        <v>22</v>
      </c>
      <c r="T27" s="192"/>
      <c r="U27" s="193" t="str">
        <f t="shared" si="5"/>
        <v/>
      </c>
      <c r="V27" s="191" t="str">
        <f t="shared" si="6"/>
        <v/>
      </c>
      <c r="W27" s="8"/>
      <c r="X27" s="8"/>
      <c r="Y27" s="3"/>
      <c r="Z27" s="3"/>
      <c r="AA27" s="3"/>
      <c r="AB27" s="3"/>
      <c r="AC27" s="3"/>
      <c r="AD27" s="3"/>
      <c r="AE27" s="3"/>
      <c r="AF27" s="3"/>
      <c r="AG27" s="3"/>
      <c r="AH27" s="3"/>
      <c r="AI27" s="3"/>
      <c r="AJ27" s="3"/>
      <c r="AK27" s="7"/>
      <c r="AL27" s="7"/>
      <c r="AM27" s="7"/>
      <c r="AN27" s="7"/>
      <c r="AO27" s="7"/>
      <c r="AP27" s="7"/>
    </row>
    <row r="28" spans="2:42" ht="15" x14ac:dyDescent="0.2">
      <c r="B28" s="60" t="str">
        <f t="shared" si="10"/>
        <v>N</v>
      </c>
      <c r="E28" s="199"/>
      <c r="F28" s="165" t="str">
        <f>IF(E26="","",CONCATENATE(VLOOKUP(E26,'Stakeholder Master List'!$B:$D,2,FALSE),"-3"))</f>
        <v>FOR-3</v>
      </c>
      <c r="G28" s="165" t="str">
        <f>IF(E26="","",VLOOKUP(E26,'Stakeholder Master List'!$B:$D,3,FALSE))</f>
        <v>Medium</v>
      </c>
      <c r="H28" s="173"/>
      <c r="I28" s="126" t="str" cm="1">
        <f t="array" ref="I28">IF(ISBLANK(H28),"-",(ROUND(IF(ISBLANK(H28),"",(_xlfn.IFS(G28="High",50,G28="Medium",25,G28="Low",10,G28="",0)+110-(INT(MID(F28,5,2)))*10)),0)))</f>
        <v>-</v>
      </c>
      <c r="J28" s="3"/>
      <c r="K28" s="40" t="str">
        <v/>
      </c>
      <c r="L28" s="40" t="str">
        <f t="shared" si="0"/>
        <v/>
      </c>
      <c r="M28" s="46" t="str">
        <f t="shared" si="1"/>
        <v/>
      </c>
      <c r="N28" s="46" t="str">
        <f t="shared" si="2"/>
        <v/>
      </c>
      <c r="O28" s="47" t="str">
        <f t="shared" si="3"/>
        <v/>
      </c>
      <c r="P28" s="46" t="str">
        <f t="shared" si="8"/>
        <v/>
      </c>
      <c r="Q28" s="46" t="str">
        <f t="shared" si="4"/>
        <v/>
      </c>
      <c r="R28" s="3"/>
      <c r="S28" s="188">
        <v>23</v>
      </c>
      <c r="T28" s="192"/>
      <c r="U28" s="193" t="str">
        <f t="shared" si="5"/>
        <v/>
      </c>
      <c r="V28" s="191" t="str">
        <f t="shared" si="6"/>
        <v/>
      </c>
      <c r="W28" s="8"/>
      <c r="X28" s="8"/>
      <c r="Y28" s="3"/>
      <c r="Z28" s="3"/>
      <c r="AA28" s="3"/>
      <c r="AB28" s="3"/>
      <c r="AC28" s="3"/>
      <c r="AD28" s="3"/>
      <c r="AE28" s="3"/>
      <c r="AF28" s="3"/>
      <c r="AG28" s="3"/>
      <c r="AH28" s="3"/>
      <c r="AI28" s="3"/>
      <c r="AJ28" s="3"/>
      <c r="AK28" s="7"/>
      <c r="AL28" s="7"/>
      <c r="AM28" s="7"/>
      <c r="AN28" s="7"/>
      <c r="AO28" s="7"/>
      <c r="AP28" s="7"/>
    </row>
    <row r="29" spans="2:42" ht="15" x14ac:dyDescent="0.2">
      <c r="B29" s="60" t="str">
        <f t="shared" si="10"/>
        <v>N</v>
      </c>
      <c r="E29" s="199"/>
      <c r="F29" s="165" t="str">
        <f>IF(E26="","",CONCATENATE(VLOOKUP(E26,'Stakeholder Master List'!$B:$D,2,FALSE),"-4"))</f>
        <v>FOR-4</v>
      </c>
      <c r="G29" s="165" t="str">
        <f>IF(E26="","",VLOOKUP(E26,'Stakeholder Master List'!$B:$D,3,FALSE))</f>
        <v>Medium</v>
      </c>
      <c r="H29" s="173"/>
      <c r="I29" s="126" t="str" cm="1">
        <f t="array" ref="I29">IF(ISBLANK(H29),"-",(ROUND(IF(ISBLANK(H29),"",(_xlfn.IFS(G29="High",50,G29="Medium",25,G29="Low",10,G29="",0)+110-(INT(MID(F29,5,2)))*10)),0)))</f>
        <v>-</v>
      </c>
      <c r="J29" s="3"/>
      <c r="K29" s="40" t="str">
        <v/>
      </c>
      <c r="L29" s="40" t="str">
        <f t="shared" si="0"/>
        <v/>
      </c>
      <c r="M29" s="46" t="str">
        <f t="shared" si="1"/>
        <v/>
      </c>
      <c r="N29" s="46" t="str">
        <f t="shared" si="2"/>
        <v/>
      </c>
      <c r="O29" s="47" t="str">
        <f t="shared" si="3"/>
        <v/>
      </c>
      <c r="P29" s="46" t="str">
        <f t="shared" si="8"/>
        <v/>
      </c>
      <c r="Q29" s="46" t="str">
        <f t="shared" si="4"/>
        <v/>
      </c>
      <c r="R29" s="3"/>
      <c r="S29" s="188">
        <v>24</v>
      </c>
      <c r="T29" s="192"/>
      <c r="U29" s="193" t="str">
        <f t="shared" si="5"/>
        <v/>
      </c>
      <c r="V29" s="191" t="str">
        <f t="shared" si="6"/>
        <v/>
      </c>
      <c r="W29" s="8"/>
      <c r="X29" s="8"/>
      <c r="Y29" s="3"/>
      <c r="Z29" s="3"/>
      <c r="AA29" s="3"/>
      <c r="AB29" s="3"/>
      <c r="AC29" s="3"/>
      <c r="AD29" s="3"/>
      <c r="AE29" s="3"/>
      <c r="AF29" s="3"/>
      <c r="AG29" s="3"/>
      <c r="AH29" s="3"/>
      <c r="AI29" s="3"/>
      <c r="AJ29" s="3"/>
      <c r="AK29" s="7"/>
      <c r="AL29" s="7"/>
      <c r="AM29" s="7"/>
      <c r="AN29" s="7"/>
      <c r="AO29" s="7"/>
      <c r="AP29" s="7"/>
    </row>
    <row r="30" spans="2:42" ht="15" x14ac:dyDescent="0.2">
      <c r="B30" s="60" t="str">
        <f t="shared" si="10"/>
        <v>N</v>
      </c>
      <c r="E30" s="199"/>
      <c r="F30" s="165" t="str">
        <f>IF(E26="","",CONCATENATE(VLOOKUP(E26,'Stakeholder Master List'!$B:$D,2,FALSE),"-5"))</f>
        <v>FOR-5</v>
      </c>
      <c r="G30" s="165" t="str">
        <f>IF(E26="","",VLOOKUP(E26,'Stakeholder Master List'!$B:$D,3,FALSE))</f>
        <v>Medium</v>
      </c>
      <c r="H30" s="173"/>
      <c r="I30" s="126" t="str" cm="1">
        <f t="array" ref="I30">IF(ISBLANK(H30),"-",(ROUND(IF(ISBLANK(H30),"",(_xlfn.IFS(G30="High",50,G30="Medium",25,G30="Low",10,G30="",0)+110-(INT(MID(F30,5,2)))*10)),0)))</f>
        <v>-</v>
      </c>
      <c r="J30" s="3"/>
      <c r="K30" s="40" t="str">
        <v/>
      </c>
      <c r="L30" s="40" t="str">
        <f t="shared" si="0"/>
        <v/>
      </c>
      <c r="M30" s="46" t="str">
        <f t="shared" si="1"/>
        <v/>
      </c>
      <c r="N30" s="46" t="str">
        <f t="shared" si="2"/>
        <v/>
      </c>
      <c r="O30" s="47" t="str">
        <f t="shared" si="3"/>
        <v/>
      </c>
      <c r="P30" s="46" t="str">
        <f t="shared" si="8"/>
        <v/>
      </c>
      <c r="Q30" s="46" t="str">
        <f t="shared" si="4"/>
        <v/>
      </c>
      <c r="R30" s="3"/>
      <c r="S30" s="188">
        <v>25</v>
      </c>
      <c r="T30" s="192"/>
      <c r="U30" s="193" t="str">
        <f t="shared" si="5"/>
        <v/>
      </c>
      <c r="V30" s="191" t="str">
        <f t="shared" si="6"/>
        <v/>
      </c>
      <c r="W30" s="8"/>
      <c r="X30" s="8"/>
      <c r="Y30" s="3"/>
      <c r="Z30" s="3"/>
      <c r="AA30" s="3"/>
      <c r="AB30" s="3"/>
      <c r="AC30" s="3"/>
      <c r="AD30" s="3"/>
      <c r="AE30" s="3"/>
      <c r="AF30" s="3"/>
      <c r="AG30" s="3"/>
      <c r="AH30" s="3"/>
      <c r="AI30" s="3"/>
      <c r="AJ30" s="3"/>
      <c r="AK30" s="7"/>
      <c r="AL30" s="7"/>
      <c r="AM30" s="7"/>
      <c r="AN30" s="7"/>
      <c r="AO30" s="7"/>
      <c r="AP30" s="7"/>
    </row>
    <row r="31" spans="2:42" ht="15" x14ac:dyDescent="0.2">
      <c r="B31" s="60" t="str">
        <f t="shared" si="10"/>
        <v>N</v>
      </c>
      <c r="E31" s="199"/>
      <c r="F31" s="165" t="str">
        <f>IF(E26="","",CONCATENATE(VLOOKUP(E26,'Stakeholder Master List'!$B:$D,2,FALSE),"-6"))</f>
        <v>FOR-6</v>
      </c>
      <c r="G31" s="165" t="str">
        <f>IF(E26="","",VLOOKUP(E26,'Stakeholder Master List'!$B:$D,3,FALSE))</f>
        <v>Medium</v>
      </c>
      <c r="H31" s="173"/>
      <c r="I31" s="126" t="str" cm="1">
        <f t="array" ref="I31">IF(ISBLANK(H31),"-",(ROUND(IF(ISBLANK(H31),"",(_xlfn.IFS(G31="High",50,G31="Medium",25,G31="Low",10,G31="",0)+110-(INT(MID(F31,5,2)))*10)),0)))</f>
        <v>-</v>
      </c>
      <c r="J31" s="3"/>
      <c r="K31" s="40" t="str">
        <v/>
      </c>
      <c r="L31" s="40" t="str">
        <f t="shared" si="0"/>
        <v/>
      </c>
      <c r="M31" s="46" t="str">
        <f t="shared" si="1"/>
        <v/>
      </c>
      <c r="N31" s="46" t="str">
        <f t="shared" si="2"/>
        <v/>
      </c>
      <c r="O31" s="47" t="str">
        <f t="shared" si="3"/>
        <v/>
      </c>
      <c r="P31" s="46" t="str">
        <f t="shared" si="8"/>
        <v/>
      </c>
      <c r="Q31" s="46" t="str">
        <f t="shared" si="4"/>
        <v/>
      </c>
      <c r="R31" s="3"/>
      <c r="S31" s="188">
        <v>26</v>
      </c>
      <c r="T31" s="192"/>
      <c r="U31" s="193" t="str">
        <f t="shared" si="5"/>
        <v/>
      </c>
      <c r="V31" s="191" t="str">
        <f t="shared" si="6"/>
        <v/>
      </c>
      <c r="W31" s="8"/>
      <c r="X31" s="8"/>
      <c r="Y31" s="3"/>
      <c r="Z31" s="3"/>
      <c r="AA31" s="3"/>
      <c r="AB31" s="3"/>
      <c r="AC31" s="3"/>
      <c r="AD31" s="3"/>
      <c r="AE31" s="3"/>
      <c r="AF31" s="3"/>
      <c r="AG31" s="3"/>
      <c r="AH31" s="3"/>
      <c r="AI31" s="3"/>
      <c r="AJ31" s="3"/>
      <c r="AK31" s="7"/>
      <c r="AL31" s="7"/>
      <c r="AM31" s="7"/>
      <c r="AN31" s="7"/>
      <c r="AO31" s="7"/>
      <c r="AP31" s="7"/>
    </row>
    <row r="32" spans="2:42" ht="15" x14ac:dyDescent="0.2">
      <c r="B32" s="60" t="str">
        <f t="shared" si="10"/>
        <v>N</v>
      </c>
      <c r="E32" s="199"/>
      <c r="F32" s="165" t="str">
        <f>IF(E26="","",CONCATENATE(VLOOKUP(E26,'Stakeholder Master List'!$B:$D,2,FALSE),"-7"))</f>
        <v>FOR-7</v>
      </c>
      <c r="G32" s="165" t="str">
        <f>IF(E26="","",VLOOKUP(E26,'Stakeholder Master List'!$B:$D,3,FALSE))</f>
        <v>Medium</v>
      </c>
      <c r="H32" s="173"/>
      <c r="I32" s="126" t="str" cm="1">
        <f t="array" ref="I32">IF(ISBLANK(H32),"-",(ROUND(IF(ISBLANK(H32),"",(_xlfn.IFS(G32="High",50,G32="Medium",25,G32="Low",10,G32="",0)+110-(INT(MID(F32,5,2)))*10)),0)))</f>
        <v>-</v>
      </c>
      <c r="J32" s="3"/>
      <c r="K32" s="40" t="str">
        <v/>
      </c>
      <c r="L32" s="40" t="str">
        <f t="shared" si="0"/>
        <v/>
      </c>
      <c r="M32" s="46" t="str">
        <f t="shared" si="1"/>
        <v/>
      </c>
      <c r="N32" s="46" t="str">
        <f t="shared" si="2"/>
        <v/>
      </c>
      <c r="O32" s="47" t="str">
        <f t="shared" si="3"/>
        <v/>
      </c>
      <c r="P32" s="46" t="str">
        <f t="shared" si="8"/>
        <v/>
      </c>
      <c r="Q32" s="46" t="str">
        <f t="shared" si="4"/>
        <v/>
      </c>
      <c r="R32" s="3"/>
      <c r="S32" s="188">
        <v>27</v>
      </c>
      <c r="T32" s="192"/>
      <c r="U32" s="193" t="str">
        <f t="shared" si="5"/>
        <v/>
      </c>
      <c r="V32" s="191" t="str">
        <f t="shared" si="6"/>
        <v/>
      </c>
      <c r="W32" s="8"/>
      <c r="X32" s="8"/>
      <c r="Y32" s="3"/>
      <c r="Z32" s="3"/>
      <c r="AA32" s="3"/>
      <c r="AB32" s="3"/>
      <c r="AC32" s="3"/>
      <c r="AD32" s="3"/>
      <c r="AE32" s="3"/>
      <c r="AF32" s="3"/>
      <c r="AG32" s="3"/>
      <c r="AH32" s="3"/>
      <c r="AI32" s="3"/>
      <c r="AJ32" s="3"/>
      <c r="AK32" s="7"/>
      <c r="AL32" s="7"/>
      <c r="AM32" s="7"/>
      <c r="AN32" s="7"/>
      <c r="AO32" s="7"/>
      <c r="AP32" s="7"/>
    </row>
    <row r="33" spans="2:42" ht="15" x14ac:dyDescent="0.2">
      <c r="B33" s="60" t="str">
        <f t="shared" si="10"/>
        <v>N</v>
      </c>
      <c r="E33" s="199"/>
      <c r="F33" s="165" t="str">
        <f>IF(E26="","",CONCATENATE(VLOOKUP(E26,'Stakeholder Master List'!$B:$D,2,FALSE),"-8"))</f>
        <v>FOR-8</v>
      </c>
      <c r="G33" s="165" t="str">
        <f>IF(E26="","",VLOOKUP(E26,'Stakeholder Master List'!$B:$D,3,FALSE))</f>
        <v>Medium</v>
      </c>
      <c r="H33" s="173"/>
      <c r="I33" s="126" t="str" cm="1">
        <f t="array" ref="I33">IF(ISBLANK(H33),"-",(ROUND(IF(ISBLANK(H33),"",(_xlfn.IFS(G33="High",50,G33="Medium",25,G33="Low",10,G33="",0)+110-(INT(MID(F33,5,2)))*10)),0)))</f>
        <v>-</v>
      </c>
      <c r="J33" s="3"/>
      <c r="K33" s="40" t="str">
        <v/>
      </c>
      <c r="L33" s="40" t="str">
        <f t="shared" si="0"/>
        <v/>
      </c>
      <c r="M33" s="46" t="str">
        <f t="shared" si="1"/>
        <v/>
      </c>
      <c r="N33" s="46" t="str">
        <f t="shared" si="2"/>
        <v/>
      </c>
      <c r="O33" s="47" t="str">
        <f t="shared" si="3"/>
        <v/>
      </c>
      <c r="P33" s="46" t="str">
        <f t="shared" si="8"/>
        <v/>
      </c>
      <c r="Q33" s="46" t="str">
        <f t="shared" si="4"/>
        <v/>
      </c>
      <c r="R33" s="3"/>
      <c r="S33" s="188">
        <v>28</v>
      </c>
      <c r="T33" s="192"/>
      <c r="U33" s="193" t="str">
        <f t="shared" si="5"/>
        <v/>
      </c>
      <c r="V33" s="191" t="str">
        <f t="shared" si="6"/>
        <v/>
      </c>
      <c r="W33" s="8"/>
      <c r="X33" s="8"/>
      <c r="Y33" s="3"/>
      <c r="Z33" s="3"/>
      <c r="AA33" s="3"/>
      <c r="AB33" s="3"/>
      <c r="AC33" s="3"/>
      <c r="AD33" s="3"/>
      <c r="AE33" s="3"/>
      <c r="AF33" s="3"/>
      <c r="AG33" s="3"/>
      <c r="AH33" s="3"/>
      <c r="AI33" s="3"/>
      <c r="AJ33" s="3"/>
      <c r="AK33" s="7"/>
      <c r="AL33" s="7"/>
      <c r="AM33" s="7"/>
      <c r="AN33" s="7"/>
      <c r="AO33" s="7"/>
      <c r="AP33" s="7"/>
    </row>
    <row r="34" spans="2:42" ht="15" x14ac:dyDescent="0.2">
      <c r="B34" s="60" t="str">
        <f t="shared" si="10"/>
        <v>N</v>
      </c>
      <c r="E34" s="199"/>
      <c r="F34" s="165" t="str">
        <f>IF(E26="","",CONCATENATE(VLOOKUP(E26,'Stakeholder Master List'!$B:$D,2,FALSE),"-9"))</f>
        <v>FOR-9</v>
      </c>
      <c r="G34" s="165" t="str">
        <f>IF(E26="","",VLOOKUP(E26,'Stakeholder Master List'!$B:$D,3,FALSE))</f>
        <v>Medium</v>
      </c>
      <c r="H34" s="173"/>
      <c r="I34" s="126" t="str" cm="1">
        <f t="array" ref="I34">IF(ISBLANK(H34),"-",(ROUND(IF(ISBLANK(H34),"",(_xlfn.IFS(G34="High",50,G34="Medium",25,G34="Low",10,G34="",0)+110-(INT(MID(F34,5,2)))*10)),0)))</f>
        <v>-</v>
      </c>
      <c r="J34" s="3"/>
      <c r="K34" s="40" t="str">
        <v/>
      </c>
      <c r="L34" s="40" t="str">
        <f t="shared" si="0"/>
        <v/>
      </c>
      <c r="M34" s="46" t="str">
        <f t="shared" si="1"/>
        <v/>
      </c>
      <c r="N34" s="46" t="str">
        <f t="shared" si="2"/>
        <v/>
      </c>
      <c r="O34" s="47" t="str">
        <f t="shared" si="3"/>
        <v/>
      </c>
      <c r="P34" s="46" t="str">
        <f t="shared" si="8"/>
        <v/>
      </c>
      <c r="Q34" s="46" t="str">
        <f t="shared" si="4"/>
        <v/>
      </c>
      <c r="R34" s="3"/>
      <c r="S34" s="188">
        <v>29</v>
      </c>
      <c r="T34" s="192"/>
      <c r="U34" s="193" t="str">
        <f t="shared" si="5"/>
        <v/>
      </c>
      <c r="V34" s="191" t="str">
        <f t="shared" si="6"/>
        <v/>
      </c>
      <c r="W34" s="8"/>
      <c r="X34" s="8"/>
      <c r="Y34" s="3"/>
      <c r="Z34" s="3"/>
      <c r="AA34" s="3"/>
      <c r="AB34" s="3"/>
      <c r="AC34" s="3"/>
      <c r="AD34" s="3"/>
      <c r="AE34" s="3"/>
      <c r="AF34" s="3"/>
      <c r="AG34" s="3"/>
      <c r="AH34" s="3"/>
      <c r="AI34" s="3"/>
      <c r="AJ34" s="3"/>
      <c r="AK34" s="7"/>
      <c r="AL34" s="7"/>
      <c r="AM34" s="7"/>
      <c r="AN34" s="7"/>
      <c r="AO34" s="7"/>
      <c r="AP34" s="7"/>
    </row>
    <row r="35" spans="2:42" ht="16" thickBot="1" x14ac:dyDescent="0.25">
      <c r="B35" s="60" t="str">
        <f t="shared" si="10"/>
        <v>N</v>
      </c>
      <c r="E35" s="200"/>
      <c r="F35" s="166" t="str">
        <f>IF(E26="","",CONCATENATE(VLOOKUP(E26,'Stakeholder Master List'!$B:$D,2,FALSE),"-10"))</f>
        <v>FOR-10</v>
      </c>
      <c r="G35" s="166" t="str">
        <f>IF(E26="","",VLOOKUP(E26,'Stakeholder Master List'!$B:$D,3,FALSE))</f>
        <v>Medium</v>
      </c>
      <c r="H35" s="172"/>
      <c r="I35" s="127" t="str" cm="1">
        <f t="array" ref="I35">IF(ISBLANK(H35),"-",(ROUND(IF(ISBLANK(H35),"",(_xlfn.IFS(G35="High",50,G35="Medium",25,G35="Low",10,G35="",0)+110-(INT(MID(F35,5,2)))*10)),0)))</f>
        <v>-</v>
      </c>
      <c r="J35" s="3"/>
      <c r="K35" s="40" t="str">
        <v/>
      </c>
      <c r="L35" s="40" t="str">
        <f t="shared" si="0"/>
        <v/>
      </c>
      <c r="M35" s="46" t="str">
        <f t="shared" si="1"/>
        <v/>
      </c>
      <c r="N35" s="46" t="str">
        <f t="shared" si="2"/>
        <v/>
      </c>
      <c r="O35" s="47" t="str">
        <f t="shared" si="3"/>
        <v/>
      </c>
      <c r="P35" s="46" t="str">
        <f t="shared" si="8"/>
        <v/>
      </c>
      <c r="Q35" s="46" t="str">
        <f t="shared" si="4"/>
        <v/>
      </c>
      <c r="R35" s="3"/>
      <c r="S35" s="188">
        <v>30</v>
      </c>
      <c r="T35" s="192"/>
      <c r="U35" s="193" t="str">
        <f t="shared" si="5"/>
        <v/>
      </c>
      <c r="V35" s="191" t="str">
        <f t="shared" si="6"/>
        <v/>
      </c>
      <c r="W35" s="8"/>
      <c r="X35" s="8"/>
      <c r="Y35" s="3"/>
      <c r="Z35" s="3"/>
      <c r="AA35" s="3"/>
      <c r="AB35" s="3"/>
      <c r="AC35" s="3"/>
      <c r="AD35" s="3"/>
      <c r="AE35" s="3"/>
      <c r="AF35" s="3"/>
      <c r="AG35" s="3"/>
      <c r="AH35" s="3"/>
      <c r="AI35" s="3"/>
      <c r="AJ35" s="3"/>
      <c r="AK35" s="7"/>
      <c r="AL35" s="7"/>
      <c r="AM35" s="7"/>
      <c r="AN35" s="7"/>
      <c r="AO35" s="7"/>
      <c r="AP35" s="7"/>
    </row>
    <row r="36" spans="2:42" ht="15" x14ac:dyDescent="0.2">
      <c r="B36" s="60" t="str">
        <f>IF(OR(E36="-",E36=""),"Y","N")</f>
        <v>N</v>
      </c>
      <c r="E36" s="198" t="str">
        <f>IF(ISBLANK('Stakeholder Master List'!B10),"",'Stakeholder Master List'!B10)</f>
        <v>End Users (Internal)</v>
      </c>
      <c r="F36" s="164" t="str">
        <f>IF(E36="","",CONCATENATE(VLOOKUP(E36,'Stakeholder Master List'!$B:$D,2,FALSE),"-1"))</f>
        <v>EUI-1</v>
      </c>
      <c r="G36" s="164" t="str">
        <f>IF(E36="","",VLOOKUP(E36,'Stakeholder Master List'!$B:$D,3,FALSE))</f>
        <v>Medium</v>
      </c>
      <c r="H36" s="170" t="s">
        <v>126</v>
      </c>
      <c r="I36" s="125" cm="1">
        <f t="array" ref="I36">IF(ISBLANK(H36),"-",(ROUND(IF(ISBLANK(H36),"",(_xlfn.IFS(G36="High",50,G36="Medium",25,G36="Low",10,G36="",0)+110-(INT(MID(F36,5,2)))*10)),0)))</f>
        <v>125</v>
      </c>
      <c r="J36" s="3"/>
      <c r="K36" s="40" t="str">
        <v/>
      </c>
      <c r="L36" s="40" t="str">
        <f t="shared" si="0"/>
        <v/>
      </c>
      <c r="M36" s="46" t="str">
        <f t="shared" si="1"/>
        <v/>
      </c>
      <c r="N36" s="46" t="str">
        <f t="shared" si="2"/>
        <v/>
      </c>
      <c r="O36" s="47" t="str">
        <f t="shared" si="3"/>
        <v/>
      </c>
      <c r="P36" s="46" t="str">
        <f t="shared" si="8"/>
        <v/>
      </c>
      <c r="Q36" s="46" t="str">
        <f t="shared" si="4"/>
        <v/>
      </c>
      <c r="R36" s="3"/>
      <c r="S36" s="188">
        <v>31</v>
      </c>
      <c r="T36" s="192"/>
      <c r="U36" s="193" t="str">
        <f t="shared" si="5"/>
        <v/>
      </c>
      <c r="V36" s="191" t="str">
        <f t="shared" si="6"/>
        <v/>
      </c>
      <c r="W36" s="8"/>
      <c r="X36" s="8"/>
      <c r="Y36" s="3"/>
      <c r="Z36" s="3"/>
      <c r="AA36" s="3"/>
      <c r="AB36" s="3"/>
      <c r="AC36" s="3"/>
      <c r="AD36" s="3"/>
      <c r="AE36" s="3"/>
      <c r="AF36" s="3"/>
      <c r="AG36" s="3"/>
      <c r="AH36" s="3"/>
      <c r="AI36" s="3"/>
      <c r="AJ36" s="3"/>
      <c r="AK36" s="7"/>
      <c r="AL36" s="7"/>
      <c r="AM36" s="7"/>
      <c r="AN36" s="7"/>
      <c r="AO36" s="7"/>
      <c r="AP36" s="7"/>
    </row>
    <row r="37" spans="2:42" ht="15" x14ac:dyDescent="0.2">
      <c r="B37" s="60" t="str">
        <f t="shared" ref="B37:B45" si="11">B36</f>
        <v>N</v>
      </c>
      <c r="E37" s="199"/>
      <c r="F37" s="165" t="str">
        <f>IF(E36="","",CONCATENATE(VLOOKUP(E36,'Stakeholder Master List'!$B:$D,2,FALSE),"-2"))</f>
        <v>EUI-2</v>
      </c>
      <c r="G37" s="165" t="str">
        <f>IF(E36="","",VLOOKUP(E36,'Stakeholder Master List'!$B:$D,3,FALSE))</f>
        <v>Medium</v>
      </c>
      <c r="H37" s="173"/>
      <c r="I37" s="126" t="str" cm="1">
        <f t="array" ref="I37">IF(ISBLANK(H37),"-",(ROUND(IF(ISBLANK(H37),"",(_xlfn.IFS(G37="High",50,G37="Medium",25,G37="Low",10,G37="",0)+110-(INT(MID(F37,5,2)))*10)),0)))</f>
        <v>-</v>
      </c>
      <c r="J37" s="3"/>
      <c r="K37" s="40" t="str">
        <v/>
      </c>
      <c r="L37" s="40" t="str">
        <f t="shared" si="0"/>
        <v/>
      </c>
      <c r="M37" s="46" t="str">
        <f t="shared" si="1"/>
        <v/>
      </c>
      <c r="N37" s="46" t="str">
        <f t="shared" si="2"/>
        <v/>
      </c>
      <c r="O37" s="47" t="str">
        <f t="shared" si="3"/>
        <v/>
      </c>
      <c r="P37" s="46" t="str">
        <f t="shared" si="8"/>
        <v/>
      </c>
      <c r="Q37" s="46" t="str">
        <f t="shared" si="4"/>
        <v/>
      </c>
      <c r="R37" s="3"/>
      <c r="S37" s="188">
        <v>32</v>
      </c>
      <c r="T37" s="192"/>
      <c r="U37" s="193" t="str">
        <f t="shared" si="5"/>
        <v/>
      </c>
      <c r="V37" s="191" t="str">
        <f t="shared" si="6"/>
        <v/>
      </c>
      <c r="W37" s="8"/>
      <c r="X37" s="8"/>
      <c r="Y37" s="3"/>
      <c r="Z37" s="3"/>
      <c r="AA37" s="3"/>
      <c r="AB37" s="3"/>
      <c r="AC37" s="3"/>
      <c r="AD37" s="3"/>
      <c r="AE37" s="3"/>
      <c r="AF37" s="3"/>
      <c r="AG37" s="3"/>
      <c r="AH37" s="3"/>
      <c r="AI37" s="3"/>
      <c r="AJ37" s="3"/>
      <c r="AK37" s="7"/>
      <c r="AL37" s="7"/>
      <c r="AM37" s="7"/>
      <c r="AN37" s="7"/>
      <c r="AO37" s="7"/>
      <c r="AP37" s="7"/>
    </row>
    <row r="38" spans="2:42" ht="15" x14ac:dyDescent="0.2">
      <c r="B38" s="60" t="str">
        <f t="shared" si="11"/>
        <v>N</v>
      </c>
      <c r="E38" s="199"/>
      <c r="F38" s="165" t="str">
        <f>IF(E36="","",CONCATENATE(VLOOKUP(E36,'Stakeholder Master List'!$B:$D,2,FALSE),"-3"))</f>
        <v>EUI-3</v>
      </c>
      <c r="G38" s="165" t="str">
        <f>IF(E36="","",VLOOKUP(E36,'Stakeholder Master List'!$B:$D,3,FALSE))</f>
        <v>Medium</v>
      </c>
      <c r="H38" s="173"/>
      <c r="I38" s="126" t="str" cm="1">
        <f t="array" ref="I38">IF(ISBLANK(H38),"-",(ROUND(IF(ISBLANK(H38),"",(_xlfn.IFS(G38="High",50,G38="Medium",25,G38="Low",10,G38="",0)+110-(INT(MID(F38,5,2)))*10)),0)))</f>
        <v>-</v>
      </c>
      <c r="J38" s="3"/>
      <c r="K38" s="40" t="str">
        <v/>
      </c>
      <c r="L38" s="40" t="str">
        <f t="shared" ref="L38:L69" si="12">IF(K38="","",VLOOKUP(K38,F:H,3,FALSE))</f>
        <v/>
      </c>
      <c r="M38" s="46" t="str">
        <f t="shared" ref="M38:M69" si="13">IF(K38="","",VLOOKUP(K38,F:I,4,FALSE))</f>
        <v/>
      </c>
      <c r="N38" s="46" t="str">
        <f t="shared" si="2"/>
        <v/>
      </c>
      <c r="O38" s="47" t="str">
        <f t="shared" si="3"/>
        <v/>
      </c>
      <c r="P38" s="46" t="str">
        <f t="shared" si="8"/>
        <v/>
      </c>
      <c r="Q38" s="46" t="str">
        <f t="shared" si="4"/>
        <v/>
      </c>
      <c r="R38" s="3"/>
      <c r="S38" s="188">
        <v>33</v>
      </c>
      <c r="T38" s="192"/>
      <c r="U38" s="193" t="str">
        <f t="shared" ref="U38:U55" si="14">IFERROR(VLOOKUP(T38,L:Q,6,FALSE),"")</f>
        <v/>
      </c>
      <c r="V38" s="191" t="str">
        <f t="shared" ref="V38:V55" si="15">IF(T38="","",COUNTIF($L$6:$L$65,T38))</f>
        <v/>
      </c>
      <c r="W38" s="8"/>
      <c r="X38" s="8"/>
      <c r="Y38" s="3"/>
      <c r="Z38" s="3"/>
      <c r="AA38" s="3"/>
      <c r="AB38" s="3"/>
      <c r="AC38" s="3"/>
      <c r="AD38" s="3"/>
      <c r="AE38" s="3"/>
      <c r="AF38" s="3"/>
      <c r="AG38" s="3"/>
      <c r="AH38" s="3"/>
      <c r="AI38" s="3"/>
      <c r="AJ38" s="3"/>
      <c r="AK38" s="7"/>
      <c r="AL38" s="7"/>
      <c r="AM38" s="7"/>
      <c r="AN38" s="7"/>
      <c r="AO38" s="7"/>
      <c r="AP38" s="7"/>
    </row>
    <row r="39" spans="2:42" ht="15" x14ac:dyDescent="0.2">
      <c r="B39" s="60" t="str">
        <f t="shared" si="11"/>
        <v>N</v>
      </c>
      <c r="E39" s="199"/>
      <c r="F39" s="165" t="str">
        <f>IF(E36="","",CONCATENATE(VLOOKUP(E36,'Stakeholder Master List'!$B:$D,2,FALSE),"-4"))</f>
        <v>EUI-4</v>
      </c>
      <c r="G39" s="165" t="str">
        <f>IF(E36="","",VLOOKUP(E36,'Stakeholder Master List'!$B:$D,3,FALSE))</f>
        <v>Medium</v>
      </c>
      <c r="H39" s="173"/>
      <c r="I39" s="126" t="str" cm="1">
        <f t="array" ref="I39">IF(ISBLANK(H39),"-",(ROUND(IF(ISBLANK(H39),"",(_xlfn.IFS(G39="High",50,G39="Medium",25,G39="Low",10,G39="",0)+110-(INT(MID(F39,5,2)))*10)),0)))</f>
        <v>-</v>
      </c>
      <c r="J39" s="3"/>
      <c r="K39" s="40" t="str">
        <v/>
      </c>
      <c r="L39" s="40" t="str">
        <f t="shared" si="12"/>
        <v/>
      </c>
      <c r="M39" s="46" t="str">
        <f t="shared" si="13"/>
        <v/>
      </c>
      <c r="N39" s="46" t="str">
        <f t="shared" si="2"/>
        <v/>
      </c>
      <c r="O39" s="47" t="str">
        <f t="shared" si="3"/>
        <v/>
      </c>
      <c r="P39" s="46" t="str">
        <f t="shared" si="8"/>
        <v/>
      </c>
      <c r="Q39" s="46" t="str">
        <f t="shared" si="4"/>
        <v/>
      </c>
      <c r="R39" s="3"/>
      <c r="S39" s="188">
        <v>34</v>
      </c>
      <c r="T39" s="192"/>
      <c r="U39" s="193" t="str">
        <f t="shared" si="14"/>
        <v/>
      </c>
      <c r="V39" s="191" t="str">
        <f t="shared" si="15"/>
        <v/>
      </c>
      <c r="W39" s="8"/>
      <c r="X39" s="8"/>
      <c r="Y39" s="3"/>
      <c r="Z39" s="3"/>
      <c r="AA39" s="3"/>
      <c r="AB39" s="3"/>
      <c r="AC39" s="3"/>
      <c r="AD39" s="3"/>
      <c r="AE39" s="3"/>
      <c r="AF39" s="3"/>
      <c r="AG39" s="3"/>
      <c r="AH39" s="3"/>
      <c r="AI39" s="3"/>
      <c r="AJ39" s="3"/>
      <c r="AK39" s="7"/>
      <c r="AL39" s="7"/>
      <c r="AM39" s="7"/>
      <c r="AN39" s="7"/>
      <c r="AO39" s="7"/>
      <c r="AP39" s="7"/>
    </row>
    <row r="40" spans="2:42" ht="15" x14ac:dyDescent="0.2">
      <c r="B40" s="60" t="str">
        <f t="shared" si="11"/>
        <v>N</v>
      </c>
      <c r="E40" s="199"/>
      <c r="F40" s="165" t="str">
        <f>IF(E36="","",CONCATENATE(VLOOKUP(E36,'Stakeholder Master List'!$B:$D,2,FALSE),"-5"))</f>
        <v>EUI-5</v>
      </c>
      <c r="G40" s="165" t="str">
        <f>IF(E36="","",VLOOKUP(E36,'Stakeholder Master List'!$B:$D,3,FALSE))</f>
        <v>Medium</v>
      </c>
      <c r="H40" s="173"/>
      <c r="I40" s="126" t="str" cm="1">
        <f t="array" ref="I40">IF(ISBLANK(H40),"-",(ROUND(IF(ISBLANK(H40),"",(_xlfn.IFS(G40="High",50,G40="Medium",25,G40="Low",10,G40="",0)+110-(INT(MID(F40,5,2)))*10)),0)))</f>
        <v>-</v>
      </c>
      <c r="J40" s="3"/>
      <c r="K40" s="40" t="str">
        <v/>
      </c>
      <c r="L40" s="40" t="str">
        <f t="shared" si="12"/>
        <v/>
      </c>
      <c r="M40" s="46" t="str">
        <f t="shared" si="13"/>
        <v/>
      </c>
      <c r="N40" s="46" t="str">
        <f t="shared" si="2"/>
        <v/>
      </c>
      <c r="O40" s="47" t="str">
        <f t="shared" si="3"/>
        <v/>
      </c>
      <c r="P40" s="46" t="str">
        <f>IF(L40="","",ROUND(M40*(1+(O40*10)),0))</f>
        <v/>
      </c>
      <c r="Q40" s="46" t="str">
        <f t="shared" si="4"/>
        <v/>
      </c>
      <c r="R40" s="3"/>
      <c r="S40" s="188">
        <v>35</v>
      </c>
      <c r="T40" s="192"/>
      <c r="U40" s="193" t="str">
        <f t="shared" si="14"/>
        <v/>
      </c>
      <c r="V40" s="191" t="str">
        <f t="shared" si="15"/>
        <v/>
      </c>
      <c r="W40" s="8"/>
      <c r="X40" s="8"/>
      <c r="Y40" s="3"/>
      <c r="Z40" s="3"/>
      <c r="AA40" s="3"/>
      <c r="AB40" s="3"/>
      <c r="AC40" s="3"/>
      <c r="AD40" s="3"/>
      <c r="AE40" s="3"/>
      <c r="AF40" s="3"/>
      <c r="AG40" s="3"/>
      <c r="AH40" s="3"/>
      <c r="AI40" s="3"/>
      <c r="AJ40" s="3"/>
      <c r="AK40" s="7"/>
      <c r="AL40" s="7"/>
      <c r="AM40" s="7"/>
      <c r="AN40" s="7"/>
      <c r="AO40" s="7"/>
      <c r="AP40" s="7"/>
    </row>
    <row r="41" spans="2:42" ht="15" x14ac:dyDescent="0.2">
      <c r="B41" s="60" t="str">
        <f t="shared" si="11"/>
        <v>N</v>
      </c>
      <c r="E41" s="199"/>
      <c r="F41" s="165" t="str">
        <f>IF(E36="","",CONCATENATE(VLOOKUP(E36,'Stakeholder Master List'!$B:$D,2,FALSE),"-6"))</f>
        <v>EUI-6</v>
      </c>
      <c r="G41" s="165" t="str">
        <f>IF(E36="","",VLOOKUP(E36,'Stakeholder Master List'!$B:$D,3,FALSE))</f>
        <v>Medium</v>
      </c>
      <c r="H41" s="173"/>
      <c r="I41" s="126" t="str" cm="1">
        <f t="array" ref="I41">IF(ISBLANK(H41),"-",(ROUND(IF(ISBLANK(H41),"",(_xlfn.IFS(G41="High",50,G41="Medium",25,G41="Low",10,G41="",0)+110-(INT(MID(F41,5,2)))*10)),0)))</f>
        <v>-</v>
      </c>
      <c r="J41" s="3"/>
      <c r="K41" s="40" t="str">
        <v/>
      </c>
      <c r="L41" s="40" t="str">
        <f t="shared" si="12"/>
        <v/>
      </c>
      <c r="M41" s="46" t="str">
        <f t="shared" si="13"/>
        <v/>
      </c>
      <c r="N41" s="46" t="str">
        <f t="shared" ref="N41:N65" si="16">IF(L41="","",COUNTIF($L$6:$L$65,L41))</f>
        <v/>
      </c>
      <c r="O41" s="47" t="str">
        <f t="shared" ref="O41:O65" si="17">IF(N41="","",N41/SUM($N$6:$N$230))</f>
        <v/>
      </c>
      <c r="P41" s="46" t="str">
        <f t="shared" ref="P41:P65" si="18">IF(L41="","",ROUND(M41*(1+(O41*10)),0))</f>
        <v/>
      </c>
      <c r="Q41" s="46" t="str">
        <f t="shared" ref="Q41:Q65" si="19">IF(L41="","",SUMIF($L$6:$L$65,L41,$P$6:$P$65))</f>
        <v/>
      </c>
      <c r="R41" s="3"/>
      <c r="S41" s="188">
        <v>36</v>
      </c>
      <c r="T41" s="192"/>
      <c r="U41" s="193" t="str">
        <f t="shared" si="14"/>
        <v/>
      </c>
      <c r="V41" s="191" t="str">
        <f t="shared" si="15"/>
        <v/>
      </c>
      <c r="W41" s="8"/>
      <c r="X41" s="8"/>
      <c r="Y41" s="3"/>
      <c r="Z41" s="3"/>
      <c r="AA41" s="3"/>
      <c r="AB41" s="3"/>
      <c r="AC41" s="3"/>
      <c r="AD41" s="3"/>
      <c r="AE41" s="3"/>
      <c r="AF41" s="3"/>
      <c r="AG41" s="3"/>
      <c r="AH41" s="3"/>
      <c r="AI41" s="3"/>
      <c r="AJ41" s="3"/>
      <c r="AK41" s="7"/>
      <c r="AL41" s="7"/>
      <c r="AM41" s="7"/>
      <c r="AN41" s="7"/>
      <c r="AO41" s="7"/>
      <c r="AP41" s="7"/>
    </row>
    <row r="42" spans="2:42" ht="15" x14ac:dyDescent="0.2">
      <c r="B42" s="60" t="str">
        <f t="shared" si="11"/>
        <v>N</v>
      </c>
      <c r="E42" s="199"/>
      <c r="F42" s="165" t="str">
        <f>IF(E36="","",CONCATENATE(VLOOKUP(E36,'Stakeholder Master List'!$B:$D,2,FALSE),"-7"))</f>
        <v>EUI-7</v>
      </c>
      <c r="G42" s="165" t="str">
        <f>IF(E36="","",VLOOKUP(E36,'Stakeholder Master List'!$B:$D,3,FALSE))</f>
        <v>Medium</v>
      </c>
      <c r="H42" s="173"/>
      <c r="I42" s="126" t="str" cm="1">
        <f t="array" ref="I42">IF(ISBLANK(H42),"-",(ROUND(IF(ISBLANK(H42),"",(_xlfn.IFS(G42="High",50,G42="Medium",25,G42="Low",10,G42="",0)+110-(INT(MID(F42,5,2)))*10)),0)))</f>
        <v>-</v>
      </c>
      <c r="J42" s="3"/>
      <c r="K42" s="40" t="str">
        <v/>
      </c>
      <c r="L42" s="40" t="str">
        <f t="shared" si="12"/>
        <v/>
      </c>
      <c r="M42" s="46" t="str">
        <f t="shared" si="13"/>
        <v/>
      </c>
      <c r="N42" s="46" t="str">
        <f t="shared" si="16"/>
        <v/>
      </c>
      <c r="O42" s="47" t="str">
        <f t="shared" si="17"/>
        <v/>
      </c>
      <c r="P42" s="46" t="str">
        <f t="shared" si="18"/>
        <v/>
      </c>
      <c r="Q42" s="46" t="str">
        <f t="shared" si="19"/>
        <v/>
      </c>
      <c r="R42" s="3"/>
      <c r="S42" s="188">
        <v>37</v>
      </c>
      <c r="T42" s="192"/>
      <c r="U42" s="193" t="str">
        <f t="shared" si="14"/>
        <v/>
      </c>
      <c r="V42" s="191" t="str">
        <f t="shared" si="15"/>
        <v/>
      </c>
      <c r="W42" s="8"/>
      <c r="X42" s="8"/>
      <c r="Y42" s="3"/>
      <c r="Z42" s="3"/>
      <c r="AA42" s="3"/>
      <c r="AB42" s="3"/>
      <c r="AC42" s="3"/>
      <c r="AD42" s="3"/>
      <c r="AE42" s="3"/>
      <c r="AF42" s="3"/>
      <c r="AG42" s="3"/>
      <c r="AH42" s="3"/>
      <c r="AI42" s="3"/>
      <c r="AJ42" s="3"/>
      <c r="AK42" s="7"/>
      <c r="AL42" s="7"/>
      <c r="AM42" s="7"/>
      <c r="AN42" s="7"/>
      <c r="AO42" s="7"/>
      <c r="AP42" s="7"/>
    </row>
    <row r="43" spans="2:42" ht="15" x14ac:dyDescent="0.2">
      <c r="B43" s="60" t="str">
        <f t="shared" si="11"/>
        <v>N</v>
      </c>
      <c r="E43" s="199"/>
      <c r="F43" s="165" t="str">
        <f>IF(E36="","",CONCATENATE(VLOOKUP(E36,'Stakeholder Master List'!$B:$D,2,FALSE),"-8"))</f>
        <v>EUI-8</v>
      </c>
      <c r="G43" s="165" t="str">
        <f>IF(E36="","",VLOOKUP(E36,'Stakeholder Master List'!$B:$D,3,FALSE))</f>
        <v>Medium</v>
      </c>
      <c r="H43" s="173"/>
      <c r="I43" s="126" t="str" cm="1">
        <f t="array" ref="I43">IF(ISBLANK(H43),"-",(ROUND(IF(ISBLANK(H43),"",(_xlfn.IFS(G43="High",50,G43="Medium",25,G43="Low",10,G43="",0)+110-(INT(MID(F43,5,2)))*10)),0)))</f>
        <v>-</v>
      </c>
      <c r="J43" s="3"/>
      <c r="K43" s="40" t="str">
        <v/>
      </c>
      <c r="L43" s="40" t="str">
        <f t="shared" si="12"/>
        <v/>
      </c>
      <c r="M43" s="46" t="str">
        <f t="shared" si="13"/>
        <v/>
      </c>
      <c r="N43" s="46" t="str">
        <f t="shared" si="16"/>
        <v/>
      </c>
      <c r="O43" s="47" t="str">
        <f t="shared" si="17"/>
        <v/>
      </c>
      <c r="P43" s="46" t="str">
        <f t="shared" si="18"/>
        <v/>
      </c>
      <c r="Q43" s="46" t="str">
        <f t="shared" si="19"/>
        <v/>
      </c>
      <c r="R43" s="3"/>
      <c r="S43" s="188">
        <v>38</v>
      </c>
      <c r="T43" s="192"/>
      <c r="U43" s="193" t="str">
        <f t="shared" si="14"/>
        <v/>
      </c>
      <c r="V43" s="191" t="str">
        <f t="shared" si="15"/>
        <v/>
      </c>
      <c r="W43" s="8"/>
      <c r="X43" s="8"/>
      <c r="Y43" s="3"/>
      <c r="Z43" s="3"/>
      <c r="AA43" s="3"/>
      <c r="AB43" s="3"/>
      <c r="AC43" s="3"/>
      <c r="AD43" s="3"/>
      <c r="AE43" s="3"/>
      <c r="AF43" s="3"/>
      <c r="AG43" s="3"/>
      <c r="AH43" s="3"/>
      <c r="AI43" s="3"/>
      <c r="AJ43" s="3"/>
      <c r="AK43" s="7"/>
      <c r="AL43" s="7"/>
      <c r="AM43" s="7"/>
      <c r="AN43" s="7"/>
      <c r="AO43" s="7"/>
      <c r="AP43" s="7"/>
    </row>
    <row r="44" spans="2:42" ht="15" x14ac:dyDescent="0.2">
      <c r="B44" s="60" t="str">
        <f t="shared" si="11"/>
        <v>N</v>
      </c>
      <c r="E44" s="199"/>
      <c r="F44" s="165" t="str">
        <f>IF(E36="","",CONCATENATE(VLOOKUP(E36,'Stakeholder Master List'!$B:$D,2,FALSE),"-9"))</f>
        <v>EUI-9</v>
      </c>
      <c r="G44" s="165" t="str">
        <f>IF(E36="","",VLOOKUP(E36,'Stakeholder Master List'!$B:$D,3,FALSE))</f>
        <v>Medium</v>
      </c>
      <c r="H44" s="173"/>
      <c r="I44" s="126" t="str" cm="1">
        <f t="array" ref="I44">IF(ISBLANK(H44),"-",(ROUND(IF(ISBLANK(H44),"",(_xlfn.IFS(G44="High",50,G44="Medium",25,G44="Low",10,G44="",0)+110-(INT(MID(F44,5,2)))*10)),0)))</f>
        <v>-</v>
      </c>
      <c r="J44" s="3"/>
      <c r="K44" s="40" t="str">
        <v/>
      </c>
      <c r="L44" s="40" t="str">
        <f t="shared" si="12"/>
        <v/>
      </c>
      <c r="M44" s="46" t="str">
        <f t="shared" si="13"/>
        <v/>
      </c>
      <c r="N44" s="46" t="str">
        <f t="shared" si="16"/>
        <v/>
      </c>
      <c r="O44" s="47" t="str">
        <f t="shared" si="17"/>
        <v/>
      </c>
      <c r="P44" s="46" t="str">
        <f t="shared" si="18"/>
        <v/>
      </c>
      <c r="Q44" s="46" t="str">
        <f t="shared" si="19"/>
        <v/>
      </c>
      <c r="R44" s="3"/>
      <c r="S44" s="188">
        <v>39</v>
      </c>
      <c r="T44" s="192"/>
      <c r="U44" s="193" t="str">
        <f t="shared" si="14"/>
        <v/>
      </c>
      <c r="V44" s="191" t="str">
        <f t="shared" si="15"/>
        <v/>
      </c>
      <c r="W44" s="8"/>
      <c r="X44" s="8"/>
      <c r="Y44" s="3"/>
      <c r="Z44" s="3"/>
      <c r="AA44" s="3"/>
      <c r="AB44" s="3"/>
      <c r="AC44" s="3"/>
      <c r="AD44" s="3"/>
      <c r="AE44" s="3"/>
      <c r="AF44" s="3"/>
      <c r="AG44" s="3"/>
      <c r="AH44" s="3"/>
      <c r="AI44" s="3"/>
      <c r="AJ44" s="3"/>
      <c r="AK44" s="7"/>
      <c r="AL44" s="7"/>
      <c r="AM44" s="7"/>
      <c r="AN44" s="7"/>
      <c r="AO44" s="7"/>
      <c r="AP44" s="7"/>
    </row>
    <row r="45" spans="2:42" ht="16" thickBot="1" x14ac:dyDescent="0.25">
      <c r="B45" s="60" t="str">
        <f t="shared" si="11"/>
        <v>N</v>
      </c>
      <c r="E45" s="200"/>
      <c r="F45" s="166" t="str">
        <f>IF(E36="","",CONCATENATE(VLOOKUP(E36,'Stakeholder Master List'!$B:$D,2,FALSE),"-10"))</f>
        <v>EUI-10</v>
      </c>
      <c r="G45" s="166" t="str">
        <f>IF(E36="","",VLOOKUP(E36,'Stakeholder Master List'!$B:$D,3,FALSE))</f>
        <v>Medium</v>
      </c>
      <c r="H45" s="172"/>
      <c r="I45" s="127" t="str" cm="1">
        <f t="array" ref="I45">IF(ISBLANK(H45),"-",(ROUND(IF(ISBLANK(H45),"",(_xlfn.IFS(G45="High",50,G45="Medium",25,G45="Low",10,G45="",0)+110-(INT(MID(F45,5,2)))*10)),0)))</f>
        <v>-</v>
      </c>
      <c r="J45" s="3"/>
      <c r="K45" s="40" t="str">
        <v/>
      </c>
      <c r="L45" s="40" t="str">
        <f t="shared" si="12"/>
        <v/>
      </c>
      <c r="M45" s="46" t="str">
        <f t="shared" si="13"/>
        <v/>
      </c>
      <c r="N45" s="46" t="str">
        <f t="shared" si="16"/>
        <v/>
      </c>
      <c r="O45" s="47" t="str">
        <f t="shared" si="17"/>
        <v/>
      </c>
      <c r="P45" s="46" t="str">
        <f t="shared" si="18"/>
        <v/>
      </c>
      <c r="Q45" s="46" t="str">
        <f t="shared" si="19"/>
        <v/>
      </c>
      <c r="R45" s="3"/>
      <c r="S45" s="188">
        <v>40</v>
      </c>
      <c r="T45" s="192"/>
      <c r="U45" s="193" t="str">
        <f t="shared" si="14"/>
        <v/>
      </c>
      <c r="V45" s="191" t="str">
        <f t="shared" si="15"/>
        <v/>
      </c>
      <c r="W45" s="8"/>
      <c r="X45" s="8"/>
      <c r="Y45" s="3"/>
      <c r="Z45" s="3"/>
      <c r="AA45" s="3"/>
      <c r="AB45" s="3"/>
      <c r="AC45" s="3"/>
      <c r="AD45" s="3"/>
      <c r="AE45" s="3"/>
      <c r="AF45" s="3"/>
      <c r="AG45" s="3"/>
      <c r="AH45" s="3"/>
      <c r="AI45" s="3"/>
      <c r="AJ45" s="3"/>
      <c r="AK45" s="7"/>
      <c r="AL45" s="7"/>
      <c r="AM45" s="7"/>
      <c r="AN45" s="7"/>
      <c r="AO45" s="7"/>
      <c r="AP45" s="7"/>
    </row>
    <row r="46" spans="2:42" ht="15" x14ac:dyDescent="0.2">
      <c r="B46" s="60" t="str">
        <f>IF(OR(E46="-",E46=""),"Y","N")</f>
        <v>N</v>
      </c>
      <c r="E46" s="198" t="str">
        <f>IF(ISBLANK('Stakeholder Master List'!B11),"",'Stakeholder Master List'!B11)</f>
        <v>Human Resources</v>
      </c>
      <c r="F46" s="164" t="str">
        <f>IF(E46="","",CONCATENATE(VLOOKUP(E46,'Stakeholder Master List'!$B:$D,2,FALSE),"-1"))</f>
        <v>HUM-1</v>
      </c>
      <c r="G46" s="164" t="str">
        <f>IF(E46="","",VLOOKUP(E46,'Stakeholder Master List'!$B:$D,3,FALSE))</f>
        <v>Medium</v>
      </c>
      <c r="H46" s="170"/>
      <c r="I46" s="125" t="str" cm="1">
        <f t="array" ref="I46">IF(ISBLANK(H46),"-",(ROUND(IF(ISBLANK(H46),"",(_xlfn.IFS(G46="High",50,G46="Medium",25,G46="Low",10,G46="",0)+110-(INT(MID(F46,5,2)))*10)),0)))</f>
        <v>-</v>
      </c>
      <c r="J46" s="3"/>
      <c r="K46" s="40" t="str">
        <v/>
      </c>
      <c r="L46" s="40" t="str">
        <f t="shared" si="12"/>
        <v/>
      </c>
      <c r="M46" s="46" t="str">
        <f t="shared" si="13"/>
        <v/>
      </c>
      <c r="N46" s="46" t="str">
        <f t="shared" si="16"/>
        <v/>
      </c>
      <c r="O46" s="47" t="str">
        <f t="shared" si="17"/>
        <v/>
      </c>
      <c r="P46" s="46" t="str">
        <f t="shared" si="18"/>
        <v/>
      </c>
      <c r="Q46" s="46" t="str">
        <f t="shared" si="19"/>
        <v/>
      </c>
      <c r="R46" s="3"/>
      <c r="S46" s="188">
        <v>41</v>
      </c>
      <c r="T46" s="192"/>
      <c r="U46" s="193" t="str">
        <f t="shared" si="14"/>
        <v/>
      </c>
      <c r="V46" s="191" t="str">
        <f t="shared" si="15"/>
        <v/>
      </c>
      <c r="W46" s="8"/>
      <c r="X46" s="8"/>
      <c r="Y46" s="3"/>
      <c r="Z46" s="3"/>
      <c r="AA46" s="3"/>
      <c r="AB46" s="3"/>
      <c r="AC46" s="3"/>
      <c r="AD46" s="3"/>
      <c r="AE46" s="3"/>
      <c r="AF46" s="3"/>
      <c r="AG46" s="3"/>
      <c r="AH46" s="3"/>
      <c r="AI46" s="3"/>
      <c r="AJ46" s="3"/>
      <c r="AK46" s="7"/>
      <c r="AL46" s="7"/>
      <c r="AM46" s="7"/>
      <c r="AN46" s="7"/>
      <c r="AO46" s="7"/>
      <c r="AP46" s="7"/>
    </row>
    <row r="47" spans="2:42" ht="15" x14ac:dyDescent="0.2">
      <c r="B47" s="60" t="str">
        <f t="shared" ref="B47:B55" si="20">B46</f>
        <v>N</v>
      </c>
      <c r="E47" s="199"/>
      <c r="F47" s="165" t="str">
        <f>IF(E46="","",CONCATENATE(VLOOKUP(E46,'Stakeholder Master List'!$B:$D,2,FALSE),"-2"))</f>
        <v>HUM-2</v>
      </c>
      <c r="G47" s="165" t="str">
        <f>IF(E46="","",VLOOKUP(E46,'Stakeholder Master List'!$B:$D,3,FALSE))</f>
        <v>Medium</v>
      </c>
      <c r="H47" s="173"/>
      <c r="I47" s="126" t="str" cm="1">
        <f t="array" ref="I47">IF(ISBLANK(H47),"-",(ROUND(IF(ISBLANK(H47),"",(_xlfn.IFS(G47="High",50,G47="Medium",25,G47="Low",10,G47="",0)+110-(INT(MID(F47,5,2)))*10)),0)))</f>
        <v>-</v>
      </c>
      <c r="J47" s="3"/>
      <c r="K47" s="40" t="str">
        <v/>
      </c>
      <c r="L47" s="40" t="str">
        <f t="shared" si="12"/>
        <v/>
      </c>
      <c r="M47" s="46" t="str">
        <f t="shared" si="13"/>
        <v/>
      </c>
      <c r="N47" s="46" t="str">
        <f t="shared" si="16"/>
        <v/>
      </c>
      <c r="O47" s="47" t="str">
        <f t="shared" si="17"/>
        <v/>
      </c>
      <c r="P47" s="46" t="str">
        <f t="shared" si="18"/>
        <v/>
      </c>
      <c r="Q47" s="46" t="str">
        <f t="shared" si="19"/>
        <v/>
      </c>
      <c r="R47" s="3"/>
      <c r="S47" s="188">
        <v>42</v>
      </c>
      <c r="T47" s="192"/>
      <c r="U47" s="193" t="str">
        <f t="shared" si="14"/>
        <v/>
      </c>
      <c r="V47" s="191" t="str">
        <f t="shared" si="15"/>
        <v/>
      </c>
      <c r="W47" s="8"/>
      <c r="X47" s="8"/>
      <c r="Y47" s="3"/>
      <c r="Z47" s="3"/>
      <c r="AA47" s="3"/>
      <c r="AB47" s="3"/>
      <c r="AC47" s="3"/>
      <c r="AD47" s="3"/>
      <c r="AE47" s="3"/>
      <c r="AF47" s="3"/>
      <c r="AG47" s="3"/>
      <c r="AH47" s="3"/>
      <c r="AI47" s="3"/>
      <c r="AJ47" s="3"/>
      <c r="AK47" s="7"/>
      <c r="AL47" s="7"/>
      <c r="AM47" s="7"/>
      <c r="AN47" s="7"/>
      <c r="AO47" s="7"/>
      <c r="AP47" s="7"/>
    </row>
    <row r="48" spans="2:42" ht="15" x14ac:dyDescent="0.2">
      <c r="B48" s="60" t="str">
        <f t="shared" si="20"/>
        <v>N</v>
      </c>
      <c r="E48" s="199"/>
      <c r="F48" s="165" t="str">
        <f>IF(E46="","",CONCATENATE(VLOOKUP(E46,'Stakeholder Master List'!$B:$D,2,FALSE),"-3"))</f>
        <v>HUM-3</v>
      </c>
      <c r="G48" s="165" t="str">
        <f>IF(E46="","",VLOOKUP(E46,'Stakeholder Master List'!$B:$D,3,FALSE))</f>
        <v>Medium</v>
      </c>
      <c r="H48" s="173"/>
      <c r="I48" s="126" t="str" cm="1">
        <f t="array" ref="I48">IF(ISBLANK(H48),"-",(ROUND(IF(ISBLANK(H48),"",(_xlfn.IFS(G48="High",50,G48="Medium",25,G48="Low",10,G48="",0)+110-(INT(MID(F48,5,2)))*10)),0)))</f>
        <v>-</v>
      </c>
      <c r="J48" s="3"/>
      <c r="K48" s="40" t="str">
        <v/>
      </c>
      <c r="L48" s="40" t="str">
        <f t="shared" si="12"/>
        <v/>
      </c>
      <c r="M48" s="46" t="str">
        <f t="shared" si="13"/>
        <v/>
      </c>
      <c r="N48" s="46" t="str">
        <f t="shared" si="16"/>
        <v/>
      </c>
      <c r="O48" s="47" t="str">
        <f t="shared" si="17"/>
        <v/>
      </c>
      <c r="P48" s="46" t="str">
        <f t="shared" si="18"/>
        <v/>
      </c>
      <c r="Q48" s="46" t="str">
        <f t="shared" si="19"/>
        <v/>
      </c>
      <c r="R48" s="3"/>
      <c r="S48" s="188">
        <v>43</v>
      </c>
      <c r="T48" s="192"/>
      <c r="U48" s="193" t="str">
        <f t="shared" si="14"/>
        <v/>
      </c>
      <c r="V48" s="191" t="str">
        <f t="shared" si="15"/>
        <v/>
      </c>
      <c r="W48" s="8"/>
      <c r="X48" s="8"/>
      <c r="Y48" s="3"/>
      <c r="Z48" s="3"/>
      <c r="AA48" s="3"/>
      <c r="AB48" s="3"/>
      <c r="AC48" s="3"/>
      <c r="AD48" s="3"/>
      <c r="AE48" s="3"/>
      <c r="AF48" s="3"/>
      <c r="AG48" s="3"/>
      <c r="AH48" s="3"/>
      <c r="AI48" s="3"/>
      <c r="AJ48" s="3"/>
      <c r="AK48" s="7"/>
      <c r="AL48" s="7"/>
      <c r="AM48" s="7"/>
      <c r="AN48" s="7"/>
      <c r="AO48" s="7"/>
      <c r="AP48" s="7"/>
    </row>
    <row r="49" spans="2:42" ht="15" x14ac:dyDescent="0.2">
      <c r="B49" s="60" t="str">
        <f t="shared" si="20"/>
        <v>N</v>
      </c>
      <c r="E49" s="199"/>
      <c r="F49" s="165" t="str">
        <f>IF(E46="","",CONCATENATE(VLOOKUP(E46,'Stakeholder Master List'!$B:$D,2,FALSE),"-4"))</f>
        <v>HUM-4</v>
      </c>
      <c r="G49" s="165" t="str">
        <f>IF(E46="","",VLOOKUP(E46,'Stakeholder Master List'!$B:$D,3,FALSE))</f>
        <v>Medium</v>
      </c>
      <c r="H49" s="173"/>
      <c r="I49" s="126" t="str" cm="1">
        <f t="array" ref="I49">IF(ISBLANK(H49),"-",(ROUND(IF(ISBLANK(H49),"",(_xlfn.IFS(G49="High",50,G49="Medium",25,G49="Low",10,G49="",0)+110-(INT(MID(F49,5,2)))*10)),0)))</f>
        <v>-</v>
      </c>
      <c r="J49" s="3"/>
      <c r="K49" s="40" t="str">
        <v/>
      </c>
      <c r="L49" s="40" t="str">
        <f t="shared" si="12"/>
        <v/>
      </c>
      <c r="M49" s="46" t="str">
        <f t="shared" si="13"/>
        <v/>
      </c>
      <c r="N49" s="46" t="str">
        <f t="shared" si="16"/>
        <v/>
      </c>
      <c r="O49" s="47" t="str">
        <f t="shared" si="17"/>
        <v/>
      </c>
      <c r="P49" s="46" t="str">
        <f t="shared" si="18"/>
        <v/>
      </c>
      <c r="Q49" s="46" t="str">
        <f t="shared" si="19"/>
        <v/>
      </c>
      <c r="R49" s="3"/>
      <c r="S49" s="188">
        <v>44</v>
      </c>
      <c r="T49" s="192"/>
      <c r="U49" s="193" t="str">
        <f t="shared" si="14"/>
        <v/>
      </c>
      <c r="V49" s="191" t="str">
        <f t="shared" si="15"/>
        <v/>
      </c>
      <c r="W49" s="8"/>
      <c r="X49" s="8"/>
      <c r="Y49" s="3"/>
      <c r="Z49" s="3"/>
      <c r="AA49" s="3"/>
      <c r="AB49" s="3"/>
      <c r="AC49" s="3"/>
      <c r="AD49" s="3"/>
      <c r="AE49" s="3"/>
      <c r="AF49" s="3"/>
      <c r="AG49" s="3"/>
      <c r="AH49" s="3"/>
      <c r="AI49" s="3"/>
      <c r="AJ49" s="3"/>
      <c r="AK49" s="7"/>
      <c r="AL49" s="7"/>
      <c r="AM49" s="7"/>
      <c r="AN49" s="7"/>
      <c r="AO49" s="7"/>
      <c r="AP49" s="7"/>
    </row>
    <row r="50" spans="2:42" ht="15" x14ac:dyDescent="0.2">
      <c r="B50" s="60" t="str">
        <f t="shared" si="20"/>
        <v>N</v>
      </c>
      <c r="E50" s="199"/>
      <c r="F50" s="165" t="str">
        <f>IF(E46="","",CONCATENATE(VLOOKUP(E46,'Stakeholder Master List'!$B:$D,2,FALSE),"-5"))</f>
        <v>HUM-5</v>
      </c>
      <c r="G50" s="165" t="str">
        <f>IF(E46="","",VLOOKUP(E46,'Stakeholder Master List'!$B:$D,3,FALSE))</f>
        <v>Medium</v>
      </c>
      <c r="H50" s="173"/>
      <c r="I50" s="126" t="str" cm="1">
        <f t="array" ref="I50">IF(ISBLANK(H50),"-",(ROUND(IF(ISBLANK(H50),"",(_xlfn.IFS(G50="High",50,G50="Medium",25,G50="Low",10,G50="",0)+110-(INT(MID(F50,5,2)))*10)),0)))</f>
        <v>-</v>
      </c>
      <c r="J50" s="3"/>
      <c r="K50" s="40" t="str">
        <v/>
      </c>
      <c r="L50" s="40" t="str">
        <f t="shared" si="12"/>
        <v/>
      </c>
      <c r="M50" s="46" t="str">
        <f t="shared" si="13"/>
        <v/>
      </c>
      <c r="N50" s="46" t="str">
        <f t="shared" si="16"/>
        <v/>
      </c>
      <c r="O50" s="47" t="str">
        <f t="shared" si="17"/>
        <v/>
      </c>
      <c r="P50" s="46" t="str">
        <f t="shared" si="18"/>
        <v/>
      </c>
      <c r="Q50" s="46" t="str">
        <f t="shared" si="19"/>
        <v/>
      </c>
      <c r="R50" s="3"/>
      <c r="S50" s="188">
        <v>45</v>
      </c>
      <c r="T50" s="192"/>
      <c r="U50" s="193" t="str">
        <f t="shared" si="14"/>
        <v/>
      </c>
      <c r="V50" s="191" t="str">
        <f t="shared" si="15"/>
        <v/>
      </c>
      <c r="W50" s="8"/>
      <c r="X50" s="8"/>
      <c r="Y50" s="3"/>
      <c r="Z50" s="3"/>
      <c r="AA50" s="3"/>
      <c r="AB50" s="3"/>
      <c r="AC50" s="3"/>
      <c r="AD50" s="3"/>
      <c r="AE50" s="3"/>
      <c r="AF50" s="3"/>
      <c r="AG50" s="3"/>
      <c r="AH50" s="3"/>
      <c r="AI50" s="3"/>
      <c r="AJ50" s="3"/>
      <c r="AK50" s="7"/>
      <c r="AL50" s="7"/>
      <c r="AM50" s="7"/>
      <c r="AN50" s="7"/>
      <c r="AO50" s="7"/>
      <c r="AP50" s="7"/>
    </row>
    <row r="51" spans="2:42" ht="15" x14ac:dyDescent="0.2">
      <c r="B51" s="60" t="str">
        <f t="shared" si="20"/>
        <v>N</v>
      </c>
      <c r="E51" s="199"/>
      <c r="F51" s="165" t="str">
        <f>IF(E46="","",CONCATENATE(VLOOKUP(E46,'Stakeholder Master List'!$B:$D,2,FALSE),"-6"))</f>
        <v>HUM-6</v>
      </c>
      <c r="G51" s="165" t="str">
        <f>IF(E46="","",VLOOKUP(E46,'Stakeholder Master List'!$B:$D,3,FALSE))</f>
        <v>Medium</v>
      </c>
      <c r="H51" s="173"/>
      <c r="I51" s="126" t="str" cm="1">
        <f t="array" ref="I51">IF(ISBLANK(H51),"-",(ROUND(IF(ISBLANK(H51),"",(_xlfn.IFS(G51="High",50,G51="Medium",25,G51="Low",10,G51="",0)+110-(INT(MID(F51,5,2)))*10)),0)))</f>
        <v>-</v>
      </c>
      <c r="J51" s="3"/>
      <c r="K51" s="40" t="str">
        <v/>
      </c>
      <c r="L51" s="40" t="str">
        <f t="shared" si="12"/>
        <v/>
      </c>
      <c r="M51" s="46" t="str">
        <f t="shared" si="13"/>
        <v/>
      </c>
      <c r="N51" s="46" t="str">
        <f t="shared" si="16"/>
        <v/>
      </c>
      <c r="O51" s="47" t="str">
        <f t="shared" si="17"/>
        <v/>
      </c>
      <c r="P51" s="46" t="str">
        <f t="shared" si="18"/>
        <v/>
      </c>
      <c r="Q51" s="46" t="str">
        <f t="shared" si="19"/>
        <v/>
      </c>
      <c r="R51" s="3"/>
      <c r="S51" s="188">
        <v>46</v>
      </c>
      <c r="T51" s="192"/>
      <c r="U51" s="193" t="str">
        <f t="shared" si="14"/>
        <v/>
      </c>
      <c r="V51" s="191" t="str">
        <f t="shared" si="15"/>
        <v/>
      </c>
      <c r="W51" s="8"/>
      <c r="X51" s="8"/>
      <c r="Y51" s="3"/>
      <c r="Z51" s="3"/>
      <c r="AA51" s="3"/>
      <c r="AB51" s="3"/>
      <c r="AC51" s="3"/>
      <c r="AD51" s="3"/>
      <c r="AE51" s="3"/>
      <c r="AF51" s="3"/>
      <c r="AG51" s="3"/>
      <c r="AH51" s="3"/>
      <c r="AI51" s="3"/>
      <c r="AJ51" s="3"/>
      <c r="AK51" s="7"/>
      <c r="AL51" s="7"/>
      <c r="AM51" s="7"/>
      <c r="AN51" s="7"/>
      <c r="AO51" s="7"/>
      <c r="AP51" s="7"/>
    </row>
    <row r="52" spans="2:42" ht="15" x14ac:dyDescent="0.2">
      <c r="B52" s="60" t="str">
        <f t="shared" si="20"/>
        <v>N</v>
      </c>
      <c r="E52" s="199"/>
      <c r="F52" s="165" t="str">
        <f>IF(E46="","",CONCATENATE(VLOOKUP(E46,'Stakeholder Master List'!$B:$D,2,FALSE),"-7"))</f>
        <v>HUM-7</v>
      </c>
      <c r="G52" s="165" t="str">
        <f>IF(E46="","",VLOOKUP(E46,'Stakeholder Master List'!$B:$D,3,FALSE))</f>
        <v>Medium</v>
      </c>
      <c r="H52" s="173"/>
      <c r="I52" s="126" t="str" cm="1">
        <f t="array" ref="I52">IF(ISBLANK(H52),"-",(ROUND(IF(ISBLANK(H52),"",(_xlfn.IFS(G52="High",50,G52="Medium",25,G52="Low",10,G52="",0)+110-(INT(MID(F52,5,2)))*10)),0)))</f>
        <v>-</v>
      </c>
      <c r="J52" s="3"/>
      <c r="K52" s="40" t="str">
        <v/>
      </c>
      <c r="L52" s="40" t="str">
        <f t="shared" si="12"/>
        <v/>
      </c>
      <c r="M52" s="46" t="str">
        <f t="shared" si="13"/>
        <v/>
      </c>
      <c r="N52" s="46" t="str">
        <f t="shared" si="16"/>
        <v/>
      </c>
      <c r="O52" s="47" t="str">
        <f t="shared" si="17"/>
        <v/>
      </c>
      <c r="P52" s="46" t="str">
        <f t="shared" si="18"/>
        <v/>
      </c>
      <c r="Q52" s="46" t="str">
        <f t="shared" si="19"/>
        <v/>
      </c>
      <c r="R52" s="3"/>
      <c r="S52" s="188">
        <v>47</v>
      </c>
      <c r="T52" s="192"/>
      <c r="U52" s="193" t="str">
        <f t="shared" si="14"/>
        <v/>
      </c>
      <c r="V52" s="191" t="str">
        <f t="shared" si="15"/>
        <v/>
      </c>
      <c r="W52" s="8"/>
      <c r="X52" s="8"/>
      <c r="Y52" s="3"/>
      <c r="Z52" s="3"/>
      <c r="AA52" s="3"/>
      <c r="AB52" s="3"/>
      <c r="AC52" s="3"/>
      <c r="AD52" s="3"/>
      <c r="AE52" s="3"/>
      <c r="AF52" s="3"/>
      <c r="AG52" s="3"/>
      <c r="AH52" s="3"/>
      <c r="AI52" s="3"/>
      <c r="AJ52" s="3"/>
      <c r="AK52" s="7"/>
      <c r="AL52" s="7"/>
      <c r="AM52" s="7"/>
      <c r="AN52" s="7"/>
      <c r="AO52" s="7"/>
      <c r="AP52" s="7"/>
    </row>
    <row r="53" spans="2:42" ht="15" x14ac:dyDescent="0.2">
      <c r="B53" s="60" t="str">
        <f t="shared" si="20"/>
        <v>N</v>
      </c>
      <c r="E53" s="199"/>
      <c r="F53" s="165" t="str">
        <f>IF(E46="","",CONCATENATE(VLOOKUP(E46,'Stakeholder Master List'!$B:$D,2,FALSE),"-8"))</f>
        <v>HUM-8</v>
      </c>
      <c r="G53" s="165" t="str">
        <f>IF(E46="","",VLOOKUP(E46,'Stakeholder Master List'!$B:$D,3,FALSE))</f>
        <v>Medium</v>
      </c>
      <c r="H53" s="173"/>
      <c r="I53" s="126" t="str" cm="1">
        <f t="array" ref="I53">IF(ISBLANK(H53),"-",(ROUND(IF(ISBLANK(H53),"",(_xlfn.IFS(G53="High",50,G53="Medium",25,G53="Low",10,G53="",0)+110-(INT(MID(F53,5,2)))*10)),0)))</f>
        <v>-</v>
      </c>
      <c r="J53" s="3"/>
      <c r="K53" s="40" t="str">
        <v/>
      </c>
      <c r="L53" s="40" t="str">
        <f t="shared" si="12"/>
        <v/>
      </c>
      <c r="M53" s="46" t="str">
        <f t="shared" si="13"/>
        <v/>
      </c>
      <c r="N53" s="46" t="str">
        <f t="shared" si="16"/>
        <v/>
      </c>
      <c r="O53" s="47" t="str">
        <f t="shared" si="17"/>
        <v/>
      </c>
      <c r="P53" s="46" t="str">
        <f t="shared" si="18"/>
        <v/>
      </c>
      <c r="Q53" s="46" t="str">
        <f t="shared" si="19"/>
        <v/>
      </c>
      <c r="R53" s="3"/>
      <c r="S53" s="188">
        <v>48</v>
      </c>
      <c r="T53" s="192"/>
      <c r="U53" s="193" t="str">
        <f t="shared" si="14"/>
        <v/>
      </c>
      <c r="V53" s="191" t="str">
        <f t="shared" si="15"/>
        <v/>
      </c>
      <c r="W53" s="8"/>
      <c r="X53" s="8"/>
      <c r="Y53" s="3"/>
      <c r="Z53" s="3"/>
      <c r="AA53" s="3"/>
      <c r="AB53" s="3"/>
      <c r="AC53" s="3"/>
      <c r="AD53" s="3"/>
      <c r="AE53" s="3"/>
      <c r="AF53" s="3"/>
      <c r="AG53" s="3"/>
      <c r="AH53" s="3"/>
      <c r="AI53" s="3"/>
      <c r="AJ53" s="3"/>
      <c r="AK53" s="7"/>
      <c r="AL53" s="7"/>
      <c r="AM53" s="7"/>
      <c r="AN53" s="7"/>
      <c r="AO53" s="7"/>
      <c r="AP53" s="7"/>
    </row>
    <row r="54" spans="2:42" ht="15" x14ac:dyDescent="0.2">
      <c r="B54" s="60" t="str">
        <f t="shared" si="20"/>
        <v>N</v>
      </c>
      <c r="E54" s="199"/>
      <c r="F54" s="165" t="str">
        <f>IF(E46="","",CONCATENATE(VLOOKUP(E46,'Stakeholder Master List'!$B:$D,2,FALSE),"-9"))</f>
        <v>HUM-9</v>
      </c>
      <c r="G54" s="165" t="str">
        <f>IF(E46="","",VLOOKUP(E46,'Stakeholder Master List'!$B:$D,3,FALSE))</f>
        <v>Medium</v>
      </c>
      <c r="H54" s="173"/>
      <c r="I54" s="126" t="str" cm="1">
        <f t="array" ref="I54">IF(ISBLANK(H54),"-",(ROUND(IF(ISBLANK(H54),"",(_xlfn.IFS(G54="High",50,G54="Medium",25,G54="Low",10,G54="",0)+110-(INT(MID(F54,5,2)))*10)),0)))</f>
        <v>-</v>
      </c>
      <c r="J54" s="3"/>
      <c r="K54" s="40" t="str">
        <v/>
      </c>
      <c r="L54" s="40" t="str">
        <f t="shared" si="12"/>
        <v/>
      </c>
      <c r="M54" s="46" t="str">
        <f t="shared" si="13"/>
        <v/>
      </c>
      <c r="N54" s="46" t="str">
        <f t="shared" si="16"/>
        <v/>
      </c>
      <c r="O54" s="47" t="str">
        <f t="shared" si="17"/>
        <v/>
      </c>
      <c r="P54" s="46" t="str">
        <f t="shared" si="18"/>
        <v/>
      </c>
      <c r="Q54" s="46" t="str">
        <f t="shared" si="19"/>
        <v/>
      </c>
      <c r="R54" s="3"/>
      <c r="S54" s="188">
        <v>49</v>
      </c>
      <c r="T54" s="192"/>
      <c r="U54" s="193" t="str">
        <f t="shared" si="14"/>
        <v/>
      </c>
      <c r="V54" s="191" t="str">
        <f t="shared" si="15"/>
        <v/>
      </c>
      <c r="W54" s="8"/>
      <c r="X54" s="8"/>
      <c r="Y54" s="3"/>
      <c r="Z54" s="3"/>
      <c r="AA54" s="3"/>
      <c r="AB54" s="3"/>
      <c r="AC54" s="3"/>
      <c r="AD54" s="3"/>
      <c r="AE54" s="3"/>
      <c r="AF54" s="3"/>
      <c r="AG54" s="3"/>
      <c r="AH54" s="3"/>
      <c r="AI54" s="3"/>
      <c r="AJ54" s="3"/>
      <c r="AK54" s="7"/>
      <c r="AL54" s="7"/>
      <c r="AM54" s="7"/>
      <c r="AN54" s="7"/>
      <c r="AO54" s="7"/>
      <c r="AP54" s="7"/>
    </row>
    <row r="55" spans="2:42" ht="16" thickBot="1" x14ac:dyDescent="0.25">
      <c r="B55" s="60" t="str">
        <f t="shared" si="20"/>
        <v>N</v>
      </c>
      <c r="E55" s="200"/>
      <c r="F55" s="166" t="str">
        <f>IF(E46="","",CONCATENATE(VLOOKUP(E46,'Stakeholder Master List'!$B:$D,2,FALSE),"-10"))</f>
        <v>HUM-10</v>
      </c>
      <c r="G55" s="166" t="str">
        <f>IF(E46="","",VLOOKUP(E46,'Stakeholder Master List'!$B:$D,3,FALSE))</f>
        <v>Medium</v>
      </c>
      <c r="H55" s="172"/>
      <c r="I55" s="127" t="str" cm="1">
        <f t="array" ref="I55">IF(ISBLANK(H55),"-",(ROUND(IF(ISBLANK(H55),"",(_xlfn.IFS(G55="High",50,G55="Medium",25,G55="Low",10,G55="",0)+110-(INT(MID(F55,5,2)))*10)),0)))</f>
        <v>-</v>
      </c>
      <c r="J55" s="3"/>
      <c r="K55" s="40" t="str">
        <v/>
      </c>
      <c r="L55" s="40" t="str">
        <f t="shared" si="12"/>
        <v/>
      </c>
      <c r="M55" s="46" t="str">
        <f t="shared" si="13"/>
        <v/>
      </c>
      <c r="N55" s="46" t="str">
        <f t="shared" si="16"/>
        <v/>
      </c>
      <c r="O55" s="47" t="str">
        <f t="shared" si="17"/>
        <v/>
      </c>
      <c r="P55" s="46" t="str">
        <f t="shared" si="18"/>
        <v/>
      </c>
      <c r="Q55" s="46" t="str">
        <f t="shared" si="19"/>
        <v/>
      </c>
      <c r="R55" s="3"/>
      <c r="S55" s="194">
        <v>50</v>
      </c>
      <c r="T55" s="195"/>
      <c r="U55" s="196" t="str">
        <f t="shared" si="14"/>
        <v/>
      </c>
      <c r="V55" s="197" t="str">
        <f t="shared" si="15"/>
        <v/>
      </c>
      <c r="W55" s="8"/>
      <c r="X55" s="8"/>
      <c r="Y55" s="3"/>
      <c r="Z55" s="3"/>
      <c r="AA55" s="3"/>
      <c r="AB55" s="3"/>
      <c r="AC55" s="3"/>
      <c r="AD55" s="3"/>
      <c r="AE55" s="3"/>
      <c r="AF55" s="3"/>
      <c r="AG55" s="3"/>
      <c r="AH55" s="3"/>
      <c r="AI55" s="3"/>
      <c r="AJ55" s="3"/>
      <c r="AK55" s="7"/>
      <c r="AL55" s="7"/>
      <c r="AM55" s="7"/>
      <c r="AN55" s="7"/>
      <c r="AO55" s="7"/>
      <c r="AP55" s="7"/>
    </row>
    <row r="56" spans="2:42" ht="15" x14ac:dyDescent="0.2">
      <c r="B56" s="60" t="str">
        <f>IF(OR(E56="-",E56=""),"Y","N")</f>
        <v>N</v>
      </c>
      <c r="E56" s="198" t="str">
        <f>IF(ISBLANK('Stakeholder Master List'!B12),"",'Stakeholder Master List'!B12)</f>
        <v>Red Team</v>
      </c>
      <c r="F56" s="164" t="str">
        <f>IF(E56="","",CONCATENATE(VLOOKUP(E56,'Stakeholder Master List'!$B:$D,2,FALSE),"-1"))</f>
        <v>RED-1</v>
      </c>
      <c r="G56" s="164" t="str">
        <f>IF(E56="","",VLOOKUP(E56,'Stakeholder Master List'!$B:$D,3,FALSE))</f>
        <v>Medium</v>
      </c>
      <c r="H56" s="170"/>
      <c r="I56" s="125" t="str" cm="1">
        <f t="array" ref="I56">IF(ISBLANK(H56),"-",(ROUND(IF(ISBLANK(H56),"",(_xlfn.IFS(G56="High",50,G56="Medium",25,G56="Low",10,G56="",0)+110-(INT(MID(F56,5,2)))*10)),0)))</f>
        <v>-</v>
      </c>
      <c r="J56" s="3"/>
      <c r="K56" s="40" t="str">
        <v/>
      </c>
      <c r="L56" s="40" t="str">
        <f t="shared" si="12"/>
        <v/>
      </c>
      <c r="M56" s="46" t="str">
        <f t="shared" si="13"/>
        <v/>
      </c>
      <c r="N56" s="46" t="str">
        <f t="shared" si="16"/>
        <v/>
      </c>
      <c r="O56" s="47" t="str">
        <f t="shared" si="17"/>
        <v/>
      </c>
      <c r="P56" s="46" t="str">
        <f t="shared" si="18"/>
        <v/>
      </c>
      <c r="Q56" s="46" t="str">
        <f t="shared" si="19"/>
        <v/>
      </c>
      <c r="R56" s="3"/>
      <c r="V56" s="48"/>
      <c r="W56" s="8"/>
      <c r="X56" s="8"/>
      <c r="Y56" s="3"/>
      <c r="Z56" s="3"/>
      <c r="AA56" s="3"/>
      <c r="AB56" s="3"/>
      <c r="AC56" s="3"/>
      <c r="AD56" s="3"/>
      <c r="AE56" s="3"/>
      <c r="AF56" s="3"/>
      <c r="AG56" s="3"/>
      <c r="AH56" s="3"/>
      <c r="AI56" s="3"/>
      <c r="AJ56" s="3"/>
      <c r="AK56" s="7"/>
      <c r="AL56" s="7"/>
      <c r="AM56" s="7"/>
      <c r="AN56" s="7"/>
      <c r="AO56" s="7"/>
      <c r="AP56" s="7"/>
    </row>
    <row r="57" spans="2:42" ht="15" x14ac:dyDescent="0.2">
      <c r="B57" s="60" t="str">
        <f t="shared" ref="B57:B65" si="21">B56</f>
        <v>N</v>
      </c>
      <c r="E57" s="199"/>
      <c r="F57" s="165" t="str">
        <f>IF(E56="","",CONCATENATE(VLOOKUP(E56,'Stakeholder Master List'!$B:$D,2,FALSE),"-2"))</f>
        <v>RED-2</v>
      </c>
      <c r="G57" s="165" t="str">
        <f>IF(E56="","",VLOOKUP(E56,'Stakeholder Master List'!$B:$D,3,FALSE))</f>
        <v>Medium</v>
      </c>
      <c r="H57" s="173"/>
      <c r="I57" s="126" t="str" cm="1">
        <f t="array" ref="I57">IF(ISBLANK(H57),"-",(ROUND(IF(ISBLANK(H57),"",(_xlfn.IFS(G57="High",50,G57="Medium",25,G57="Low",10,G57="",0)+110-(INT(MID(F57,5,2)))*10)),0)))</f>
        <v>-</v>
      </c>
      <c r="J57" s="3"/>
      <c r="K57" s="40" t="str">
        <v/>
      </c>
      <c r="L57" s="40" t="str">
        <f t="shared" si="12"/>
        <v/>
      </c>
      <c r="M57" s="46" t="str">
        <f t="shared" si="13"/>
        <v/>
      </c>
      <c r="N57" s="46" t="str">
        <f t="shared" si="16"/>
        <v/>
      </c>
      <c r="O57" s="47" t="str">
        <f t="shared" si="17"/>
        <v/>
      </c>
      <c r="P57" s="46" t="str">
        <f t="shared" si="18"/>
        <v/>
      </c>
      <c r="Q57" s="46" t="str">
        <f t="shared" si="19"/>
        <v/>
      </c>
      <c r="R57" s="3"/>
      <c r="V57" s="48"/>
      <c r="W57" s="8"/>
      <c r="X57" s="8"/>
      <c r="Y57" s="3"/>
      <c r="Z57" s="3"/>
      <c r="AA57" s="3"/>
      <c r="AB57" s="3"/>
      <c r="AC57" s="3"/>
      <c r="AD57" s="3"/>
      <c r="AE57" s="3"/>
      <c r="AF57" s="3"/>
      <c r="AG57" s="3"/>
      <c r="AH57" s="3"/>
      <c r="AI57" s="3"/>
      <c r="AJ57" s="3"/>
      <c r="AK57" s="7"/>
      <c r="AL57" s="7"/>
      <c r="AM57" s="7"/>
      <c r="AN57" s="7"/>
      <c r="AO57" s="7"/>
      <c r="AP57" s="7"/>
    </row>
    <row r="58" spans="2:42" ht="15" x14ac:dyDescent="0.2">
      <c r="B58" s="60" t="str">
        <f t="shared" si="21"/>
        <v>N</v>
      </c>
      <c r="E58" s="199"/>
      <c r="F58" s="165" t="str">
        <f>IF(E56="","",CONCATENATE(VLOOKUP(E56,'Stakeholder Master List'!$B:$D,2,FALSE),"-3"))</f>
        <v>RED-3</v>
      </c>
      <c r="G58" s="165" t="str">
        <f>IF(E56="","",VLOOKUP(E56,'Stakeholder Master List'!$B:$D,3,FALSE))</f>
        <v>Medium</v>
      </c>
      <c r="H58" s="173"/>
      <c r="I58" s="126" t="str" cm="1">
        <f t="array" ref="I58">IF(ISBLANK(H58),"-",(ROUND(IF(ISBLANK(H58),"",(_xlfn.IFS(G58="High",50,G58="Medium",25,G58="Low",10,G58="",0)+110-(INT(MID(F58,5,2)))*10)),0)))</f>
        <v>-</v>
      </c>
      <c r="J58" s="3"/>
      <c r="K58" s="40" t="str">
        <v/>
      </c>
      <c r="L58" s="40" t="str">
        <f t="shared" si="12"/>
        <v/>
      </c>
      <c r="M58" s="46" t="str">
        <f t="shared" si="13"/>
        <v/>
      </c>
      <c r="N58" s="46" t="str">
        <f t="shared" si="16"/>
        <v/>
      </c>
      <c r="O58" s="47" t="str">
        <f t="shared" si="17"/>
        <v/>
      </c>
      <c r="P58" s="46" t="str">
        <f t="shared" si="18"/>
        <v/>
      </c>
      <c r="Q58" s="46" t="str">
        <f t="shared" si="19"/>
        <v/>
      </c>
      <c r="R58" s="3"/>
      <c r="V58" s="48"/>
      <c r="W58" s="8"/>
      <c r="X58" s="8"/>
      <c r="Y58" s="3"/>
      <c r="Z58" s="3"/>
      <c r="AA58" s="3"/>
      <c r="AB58" s="3"/>
      <c r="AC58" s="3"/>
      <c r="AD58" s="3"/>
      <c r="AE58" s="3"/>
      <c r="AF58" s="3"/>
      <c r="AG58" s="3"/>
      <c r="AH58" s="3"/>
      <c r="AI58" s="3"/>
      <c r="AJ58" s="3"/>
      <c r="AK58" s="7"/>
      <c r="AL58" s="7"/>
      <c r="AM58" s="7"/>
      <c r="AN58" s="7"/>
      <c r="AO58" s="7"/>
      <c r="AP58" s="7"/>
    </row>
    <row r="59" spans="2:42" ht="15" x14ac:dyDescent="0.2">
      <c r="B59" s="60" t="str">
        <f t="shared" si="21"/>
        <v>N</v>
      </c>
      <c r="E59" s="199"/>
      <c r="F59" s="165" t="str">
        <f>IF(E56="","",CONCATENATE(VLOOKUP(E56,'Stakeholder Master List'!$B:$D,2,FALSE),"-4"))</f>
        <v>RED-4</v>
      </c>
      <c r="G59" s="165" t="str">
        <f>IF(E56="","",VLOOKUP(E56,'Stakeholder Master List'!$B:$D,3,FALSE))</f>
        <v>Medium</v>
      </c>
      <c r="H59" s="173"/>
      <c r="I59" s="126" t="str" cm="1">
        <f t="array" ref="I59">IF(ISBLANK(H59),"-",(ROUND(IF(ISBLANK(H59),"",(_xlfn.IFS(G59="High",50,G59="Medium",25,G59="Low",10,G59="",0)+110-(INT(MID(F59,5,2)))*10)),0)))</f>
        <v>-</v>
      </c>
      <c r="J59" s="3"/>
      <c r="K59" s="40" t="str">
        <v/>
      </c>
      <c r="L59" s="40" t="str">
        <f t="shared" si="12"/>
        <v/>
      </c>
      <c r="M59" s="46" t="str">
        <f t="shared" si="13"/>
        <v/>
      </c>
      <c r="N59" s="46" t="str">
        <f t="shared" si="16"/>
        <v/>
      </c>
      <c r="O59" s="47" t="str">
        <f t="shared" si="17"/>
        <v/>
      </c>
      <c r="P59" s="46" t="str">
        <f t="shared" si="18"/>
        <v/>
      </c>
      <c r="Q59" s="46" t="str">
        <f t="shared" si="19"/>
        <v/>
      </c>
      <c r="R59" s="3"/>
      <c r="V59" s="48"/>
      <c r="W59" s="8"/>
      <c r="X59" s="8"/>
      <c r="Y59" s="3"/>
      <c r="Z59" s="3"/>
      <c r="AA59" s="3"/>
      <c r="AB59" s="3"/>
      <c r="AC59" s="3"/>
      <c r="AD59" s="3"/>
      <c r="AE59" s="3"/>
      <c r="AF59" s="3"/>
      <c r="AG59" s="3"/>
      <c r="AH59" s="3"/>
      <c r="AI59" s="3"/>
      <c r="AJ59" s="3"/>
      <c r="AK59" s="7"/>
      <c r="AL59" s="7"/>
      <c r="AM59" s="7"/>
      <c r="AN59" s="7"/>
      <c r="AO59" s="7"/>
      <c r="AP59" s="7"/>
    </row>
    <row r="60" spans="2:42" ht="15" x14ac:dyDescent="0.2">
      <c r="B60" s="60" t="str">
        <f t="shared" si="21"/>
        <v>N</v>
      </c>
      <c r="E60" s="199"/>
      <c r="F60" s="165" t="str">
        <f>IF(E56="","",CONCATENATE(VLOOKUP(E56,'Stakeholder Master List'!$B:$D,2,FALSE),"-5"))</f>
        <v>RED-5</v>
      </c>
      <c r="G60" s="165" t="str">
        <f>IF(E56="","",VLOOKUP(E56,'Stakeholder Master List'!$B:$D,3,FALSE))</f>
        <v>Medium</v>
      </c>
      <c r="H60" s="173"/>
      <c r="I60" s="126" t="str" cm="1">
        <f t="array" ref="I60">IF(ISBLANK(H60),"-",(ROUND(IF(ISBLANK(H60),"",(_xlfn.IFS(G60="High",50,G60="Medium",25,G60="Low",10,G60="",0)+110-(INT(MID(F60,5,2)))*10)),0)))</f>
        <v>-</v>
      </c>
      <c r="J60" s="3"/>
      <c r="K60" s="40" t="str">
        <v/>
      </c>
      <c r="L60" s="40" t="str">
        <f t="shared" si="12"/>
        <v/>
      </c>
      <c r="M60" s="46" t="str">
        <f t="shared" si="13"/>
        <v/>
      </c>
      <c r="N60" s="46" t="str">
        <f t="shared" si="16"/>
        <v/>
      </c>
      <c r="O60" s="47" t="str">
        <f t="shared" si="17"/>
        <v/>
      </c>
      <c r="P60" s="46" t="str">
        <f t="shared" si="18"/>
        <v/>
      </c>
      <c r="Q60" s="46" t="str">
        <f t="shared" si="19"/>
        <v/>
      </c>
      <c r="R60" s="3"/>
      <c r="V60" s="48"/>
      <c r="W60" s="8"/>
      <c r="X60" s="8"/>
      <c r="Y60" s="3"/>
      <c r="Z60" s="3"/>
      <c r="AA60" s="3"/>
      <c r="AB60" s="3"/>
      <c r="AC60" s="3"/>
      <c r="AD60" s="3"/>
      <c r="AE60" s="3"/>
      <c r="AF60" s="3"/>
      <c r="AG60" s="3"/>
      <c r="AH60" s="3"/>
      <c r="AI60" s="3"/>
      <c r="AJ60" s="3"/>
      <c r="AK60" s="7"/>
      <c r="AL60" s="7"/>
      <c r="AM60" s="7"/>
      <c r="AN60" s="7"/>
      <c r="AO60" s="7"/>
      <c r="AP60" s="7"/>
    </row>
    <row r="61" spans="2:42" ht="15" x14ac:dyDescent="0.2">
      <c r="B61" s="60" t="str">
        <f t="shared" si="21"/>
        <v>N</v>
      </c>
      <c r="E61" s="199"/>
      <c r="F61" s="165" t="str">
        <f>IF(E56="","",CONCATENATE(VLOOKUP(E56,'Stakeholder Master List'!$B:$D,2,FALSE),"-6"))</f>
        <v>RED-6</v>
      </c>
      <c r="G61" s="165" t="str">
        <f>IF(E56="","",VLOOKUP(E56,'Stakeholder Master List'!$B:$D,3,FALSE))</f>
        <v>Medium</v>
      </c>
      <c r="H61" s="173"/>
      <c r="I61" s="126" t="str" cm="1">
        <f t="array" ref="I61">IF(ISBLANK(H61),"-",(ROUND(IF(ISBLANK(H61),"",(_xlfn.IFS(G61="High",50,G61="Medium",25,G61="Low",10,G61="",0)+110-(INT(MID(F61,5,2)))*10)),0)))</f>
        <v>-</v>
      </c>
      <c r="J61" s="3"/>
      <c r="K61" s="40" t="str">
        <v/>
      </c>
      <c r="L61" s="40" t="str">
        <f t="shared" si="12"/>
        <v/>
      </c>
      <c r="M61" s="46" t="str">
        <f t="shared" si="13"/>
        <v/>
      </c>
      <c r="N61" s="46" t="str">
        <f t="shared" si="16"/>
        <v/>
      </c>
      <c r="O61" s="47" t="str">
        <f t="shared" si="17"/>
        <v/>
      </c>
      <c r="P61" s="46" t="str">
        <f t="shared" si="18"/>
        <v/>
      </c>
      <c r="Q61" s="46" t="str">
        <f t="shared" si="19"/>
        <v/>
      </c>
      <c r="R61" s="3"/>
      <c r="V61" s="48"/>
      <c r="W61" s="8"/>
      <c r="X61" s="8"/>
      <c r="Y61" s="3"/>
      <c r="Z61" s="3"/>
      <c r="AA61" s="3"/>
      <c r="AB61" s="3"/>
      <c r="AC61" s="3"/>
      <c r="AD61" s="3"/>
      <c r="AE61" s="3"/>
      <c r="AF61" s="3"/>
      <c r="AG61" s="3"/>
      <c r="AH61" s="3"/>
      <c r="AI61" s="3"/>
      <c r="AJ61" s="3"/>
      <c r="AK61" s="7"/>
      <c r="AL61" s="7"/>
      <c r="AM61" s="7"/>
      <c r="AN61" s="7"/>
      <c r="AO61" s="7"/>
      <c r="AP61" s="7"/>
    </row>
    <row r="62" spans="2:42" ht="15" x14ac:dyDescent="0.2">
      <c r="B62" s="60" t="str">
        <f t="shared" si="21"/>
        <v>N</v>
      </c>
      <c r="E62" s="199"/>
      <c r="F62" s="165" t="str">
        <f>IF(E56="","",CONCATENATE(VLOOKUP(E56,'Stakeholder Master List'!$B:$D,2,FALSE),"-7"))</f>
        <v>RED-7</v>
      </c>
      <c r="G62" s="165" t="str">
        <f>IF(E56="","",VLOOKUP(E56,'Stakeholder Master List'!$B:$D,3,FALSE))</f>
        <v>Medium</v>
      </c>
      <c r="H62" s="173"/>
      <c r="I62" s="126" t="str" cm="1">
        <f t="array" ref="I62">IF(ISBLANK(H62),"-",(ROUND(IF(ISBLANK(H62),"",(_xlfn.IFS(G62="High",50,G62="Medium",25,G62="Low",10,G62="",0)+110-(INT(MID(F62,5,2)))*10)),0)))</f>
        <v>-</v>
      </c>
      <c r="J62" s="3"/>
      <c r="K62" s="40" t="str">
        <v/>
      </c>
      <c r="L62" s="40" t="str">
        <f t="shared" si="12"/>
        <v/>
      </c>
      <c r="M62" s="46" t="str">
        <f t="shared" si="13"/>
        <v/>
      </c>
      <c r="N62" s="46" t="str">
        <f t="shared" si="16"/>
        <v/>
      </c>
      <c r="O62" s="47" t="str">
        <f t="shared" si="17"/>
        <v/>
      </c>
      <c r="P62" s="46" t="str">
        <f t="shared" si="18"/>
        <v/>
      </c>
      <c r="Q62" s="46" t="str">
        <f t="shared" si="19"/>
        <v/>
      </c>
      <c r="R62" s="3"/>
      <c r="V62" s="48"/>
      <c r="W62" s="8"/>
      <c r="X62" s="8"/>
      <c r="Y62" s="3"/>
      <c r="Z62" s="3"/>
      <c r="AA62" s="3"/>
      <c r="AB62" s="3"/>
      <c r="AC62" s="3"/>
      <c r="AD62" s="3"/>
      <c r="AE62" s="3"/>
      <c r="AF62" s="3"/>
      <c r="AG62" s="3"/>
      <c r="AH62" s="3"/>
      <c r="AI62" s="3"/>
      <c r="AJ62" s="3"/>
      <c r="AK62" s="7"/>
      <c r="AL62" s="7"/>
      <c r="AM62" s="7"/>
      <c r="AN62" s="7"/>
      <c r="AO62" s="7"/>
      <c r="AP62" s="7"/>
    </row>
    <row r="63" spans="2:42" ht="15" x14ac:dyDescent="0.2">
      <c r="B63" s="60" t="str">
        <f t="shared" si="21"/>
        <v>N</v>
      </c>
      <c r="E63" s="199"/>
      <c r="F63" s="165" t="str">
        <f>IF(E56="","",CONCATENATE(VLOOKUP(E56,'Stakeholder Master List'!$B:$D,2,FALSE),"-8"))</f>
        <v>RED-8</v>
      </c>
      <c r="G63" s="165" t="str">
        <f>IF(E56="","",VLOOKUP(E56,'Stakeholder Master List'!$B:$D,3,FALSE))</f>
        <v>Medium</v>
      </c>
      <c r="H63" s="173"/>
      <c r="I63" s="126" t="str" cm="1">
        <f t="array" ref="I63">IF(ISBLANK(H63),"-",(ROUND(IF(ISBLANK(H63),"",(_xlfn.IFS(G63="High",50,G63="Medium",25,G63="Low",10,G63="",0)+110-(INT(MID(F63,5,2)))*10)),0)))</f>
        <v>-</v>
      </c>
      <c r="J63" s="3"/>
      <c r="K63" s="40" t="str">
        <v/>
      </c>
      <c r="L63" s="40" t="str">
        <f t="shared" si="12"/>
        <v/>
      </c>
      <c r="M63" s="46" t="str">
        <f t="shared" si="13"/>
        <v/>
      </c>
      <c r="N63" s="46" t="str">
        <f t="shared" si="16"/>
        <v/>
      </c>
      <c r="O63" s="47" t="str">
        <f t="shared" si="17"/>
        <v/>
      </c>
      <c r="P63" s="46" t="str">
        <f t="shared" si="18"/>
        <v/>
      </c>
      <c r="Q63" s="46" t="str">
        <f t="shared" si="19"/>
        <v/>
      </c>
      <c r="R63" s="3"/>
      <c r="V63" s="48"/>
      <c r="W63" s="8"/>
      <c r="X63" s="8"/>
      <c r="Y63" s="3"/>
      <c r="Z63" s="3"/>
      <c r="AA63" s="3"/>
      <c r="AB63" s="3"/>
      <c r="AC63" s="3"/>
      <c r="AD63" s="3"/>
      <c r="AE63" s="3"/>
      <c r="AF63" s="3"/>
      <c r="AG63" s="3"/>
      <c r="AH63" s="3"/>
      <c r="AI63" s="3"/>
      <c r="AJ63" s="3"/>
      <c r="AK63" s="7"/>
      <c r="AL63" s="7"/>
      <c r="AM63" s="7"/>
      <c r="AN63" s="7"/>
      <c r="AO63" s="7"/>
      <c r="AP63" s="7"/>
    </row>
    <row r="64" spans="2:42" ht="15" x14ac:dyDescent="0.2">
      <c r="B64" s="60" t="str">
        <f t="shared" si="21"/>
        <v>N</v>
      </c>
      <c r="E64" s="199"/>
      <c r="F64" s="165" t="str">
        <f>IF(E56="","",CONCATENATE(VLOOKUP(E56,'Stakeholder Master List'!$B:$D,2,FALSE),"-9"))</f>
        <v>RED-9</v>
      </c>
      <c r="G64" s="165" t="str">
        <f>IF(E56="","",VLOOKUP(E56,'Stakeholder Master List'!$B:$D,3,FALSE))</f>
        <v>Medium</v>
      </c>
      <c r="H64" s="173"/>
      <c r="I64" s="126" t="str" cm="1">
        <f t="array" ref="I64">IF(ISBLANK(H64),"-",(ROUND(IF(ISBLANK(H64),"",(_xlfn.IFS(G64="High",50,G64="Medium",25,G64="Low",10,G64="",0)+110-(INT(MID(F64,5,2)))*10)),0)))</f>
        <v>-</v>
      </c>
      <c r="J64" s="3"/>
      <c r="K64" s="40" t="str">
        <v/>
      </c>
      <c r="L64" s="40" t="str">
        <f t="shared" si="12"/>
        <v/>
      </c>
      <c r="M64" s="46" t="str">
        <f t="shared" si="13"/>
        <v/>
      </c>
      <c r="N64" s="46" t="str">
        <f t="shared" si="16"/>
        <v/>
      </c>
      <c r="O64" s="47" t="str">
        <f t="shared" si="17"/>
        <v/>
      </c>
      <c r="P64" s="46" t="str">
        <f t="shared" si="18"/>
        <v/>
      </c>
      <c r="Q64" s="46" t="str">
        <f t="shared" si="19"/>
        <v/>
      </c>
      <c r="R64" s="3"/>
      <c r="V64" s="48"/>
      <c r="W64" s="8"/>
      <c r="X64" s="8"/>
      <c r="Y64" s="3"/>
      <c r="Z64" s="3"/>
      <c r="AA64" s="3"/>
      <c r="AB64" s="3"/>
      <c r="AC64" s="3"/>
      <c r="AD64" s="3"/>
      <c r="AE64" s="3"/>
      <c r="AF64" s="3"/>
      <c r="AG64" s="3"/>
      <c r="AH64" s="3"/>
      <c r="AI64" s="3"/>
      <c r="AJ64" s="3"/>
      <c r="AK64" s="7"/>
      <c r="AL64" s="7"/>
      <c r="AM64" s="7"/>
      <c r="AN64" s="7"/>
      <c r="AO64" s="7"/>
      <c r="AP64" s="7"/>
    </row>
    <row r="65" spans="2:42" ht="16" thickBot="1" x14ac:dyDescent="0.25">
      <c r="B65" s="60" t="str">
        <f t="shared" si="21"/>
        <v>N</v>
      </c>
      <c r="E65" s="200"/>
      <c r="F65" s="166" t="str">
        <f>IF(E56="","",CONCATENATE(VLOOKUP(E56,'Stakeholder Master List'!$B:$D,2,FALSE),"-10"))</f>
        <v>RED-10</v>
      </c>
      <c r="G65" s="166" t="str">
        <f>IF(E56="","",VLOOKUP(E56,'Stakeholder Master List'!$B:$D,3,FALSE))</f>
        <v>Medium</v>
      </c>
      <c r="H65" s="172"/>
      <c r="I65" s="127" t="str" cm="1">
        <f t="array" ref="I65">IF(ISBLANK(H65),"-",(ROUND(IF(ISBLANK(H65),"",(_xlfn.IFS(G65="High",50,G65="Medium",25,G65="Low",10,G65="",0)+110-(INT(MID(F65,5,2)))*10)),0)))</f>
        <v>-</v>
      </c>
      <c r="J65" s="3"/>
      <c r="K65" s="40" t="str">
        <v/>
      </c>
      <c r="L65" s="40" t="str">
        <f t="shared" si="12"/>
        <v/>
      </c>
      <c r="M65" s="46" t="str">
        <f t="shared" si="13"/>
        <v/>
      </c>
      <c r="N65" s="46" t="str">
        <f t="shared" si="16"/>
        <v/>
      </c>
      <c r="O65" s="47" t="str">
        <f t="shared" si="17"/>
        <v/>
      </c>
      <c r="P65" s="46" t="str">
        <f t="shared" si="18"/>
        <v/>
      </c>
      <c r="Q65" s="46" t="str">
        <f t="shared" si="19"/>
        <v/>
      </c>
      <c r="R65" s="3"/>
      <c r="V65" s="48"/>
      <c r="W65" s="8"/>
      <c r="X65" s="8"/>
      <c r="Y65" s="3"/>
      <c r="Z65" s="3"/>
      <c r="AA65" s="3"/>
      <c r="AB65" s="3"/>
      <c r="AC65" s="3"/>
      <c r="AD65" s="3"/>
      <c r="AE65" s="3"/>
      <c r="AF65" s="3"/>
      <c r="AG65" s="3"/>
      <c r="AH65" s="3"/>
      <c r="AI65" s="3"/>
      <c r="AJ65" s="3"/>
      <c r="AK65" s="7"/>
      <c r="AL65" s="7"/>
      <c r="AM65" s="7"/>
      <c r="AN65" s="7"/>
      <c r="AO65" s="7"/>
      <c r="AP65" s="7"/>
    </row>
    <row r="66" spans="2:42" ht="15" x14ac:dyDescent="0.2">
      <c r="B66" s="60" t="str">
        <f>IF(OR(E66="-",E66=""),"Y","N")</f>
        <v>N</v>
      </c>
      <c r="E66" s="198" t="str">
        <f>IF(ISBLANK('Stakeholder Master List'!B13),"",'Stakeholder Master List'!B13)</f>
        <v>Incident Response</v>
      </c>
      <c r="F66" s="164" t="str">
        <f>IF(E66="","",CONCATENATE(VLOOKUP(E66,'Stakeholder Master List'!$B:$D,2,FALSE),"-1"))</f>
        <v>INR-1</v>
      </c>
      <c r="G66" s="164" t="str">
        <f>IF(E66="","",VLOOKUP(E66,'Stakeholder Master List'!$B:$D,3,FALSE))</f>
        <v>Medium</v>
      </c>
      <c r="H66" s="170"/>
      <c r="I66" s="125" t="str" cm="1">
        <f t="array" ref="I66">IF(ISBLANK(H66),"-",(ROUND(IF(ISBLANK(H66),"",(_xlfn.IFS(G66="High",50,G66="Medium",25,G66="Low",10,G66="",0)+110-(INT(MID(F66,5,2)))*10)),0)))</f>
        <v>-</v>
      </c>
      <c r="J66" s="3"/>
      <c r="K66" s="40"/>
      <c r="L66" s="40" t="str">
        <f t="shared" si="12"/>
        <v/>
      </c>
      <c r="M66" s="46" t="str">
        <f t="shared" si="13"/>
        <v/>
      </c>
      <c r="N66" s="46" t="str">
        <f t="shared" ref="N66:N129" si="22">IF(L66="","",COUNTIF($L$6:$L$65,L66))</f>
        <v/>
      </c>
      <c r="O66" s="47" t="str">
        <f t="shared" ref="O66:O129" si="23">IF(N66="","",N66/SUM($N$6:$N$230))</f>
        <v/>
      </c>
      <c r="P66" s="46" t="str">
        <f t="shared" ref="P66:P129" si="24">IF(L66="","",ROUND(M66*(1+(O66*10)),0))</f>
        <v/>
      </c>
      <c r="Q66" s="46" t="str">
        <f t="shared" ref="Q66:Q129" si="25">IF(L66="","",SUMIF($L$6:$L$65,L66,$P$6:$P$65))</f>
        <v/>
      </c>
      <c r="R66" s="3"/>
      <c r="V66" s="48"/>
      <c r="W66" s="8"/>
      <c r="X66" s="8"/>
      <c r="Y66" s="3"/>
      <c r="Z66" s="3"/>
      <c r="AA66" s="3"/>
      <c r="AB66" s="3"/>
      <c r="AC66" s="3"/>
      <c r="AD66" s="3"/>
      <c r="AE66" s="3"/>
      <c r="AF66" s="3"/>
      <c r="AG66" s="3"/>
      <c r="AH66" s="3"/>
      <c r="AI66" s="3"/>
      <c r="AJ66" s="3"/>
      <c r="AK66" s="7"/>
      <c r="AL66" s="7"/>
      <c r="AM66" s="7"/>
      <c r="AN66" s="7"/>
      <c r="AO66" s="7"/>
      <c r="AP66" s="7"/>
    </row>
    <row r="67" spans="2:42" ht="15" x14ac:dyDescent="0.2">
      <c r="B67" s="60" t="str">
        <f t="shared" ref="B67:B75" si="26">B66</f>
        <v>N</v>
      </c>
      <c r="E67" s="199"/>
      <c r="F67" s="165" t="str">
        <f>IF(E66="","",CONCATENATE(VLOOKUP(E66,'Stakeholder Master List'!$B:$D,2,FALSE),"-2"))</f>
        <v>INR-2</v>
      </c>
      <c r="G67" s="165" t="str">
        <f>IF(E66="","",VLOOKUP(E66,'Stakeholder Master List'!$B:$D,3,FALSE))</f>
        <v>Medium</v>
      </c>
      <c r="H67" s="173"/>
      <c r="I67" s="126" t="str" cm="1">
        <f t="array" ref="I67">IF(ISBLANK(H67),"-",(ROUND(IF(ISBLANK(H67),"",(_xlfn.IFS(G67="High",50,G67="Medium",25,G67="Low",10,G67="",0)+110-(INT(MID(F67,5,2)))*10)),0)))</f>
        <v>-</v>
      </c>
      <c r="J67" s="3"/>
      <c r="K67" s="40"/>
      <c r="L67" s="40" t="str">
        <f t="shared" si="12"/>
        <v/>
      </c>
      <c r="M67" s="46" t="str">
        <f t="shared" si="13"/>
        <v/>
      </c>
      <c r="N67" s="46" t="str">
        <f t="shared" si="22"/>
        <v/>
      </c>
      <c r="O67" s="47" t="str">
        <f t="shared" si="23"/>
        <v/>
      </c>
      <c r="P67" s="46" t="str">
        <f t="shared" si="24"/>
        <v/>
      </c>
      <c r="Q67" s="46" t="str">
        <f t="shared" si="25"/>
        <v/>
      </c>
      <c r="R67" s="3"/>
      <c r="V67" s="48"/>
      <c r="W67" s="8"/>
      <c r="X67" s="8"/>
      <c r="Y67" s="3"/>
      <c r="Z67" s="3"/>
      <c r="AA67" s="3"/>
      <c r="AB67" s="3"/>
      <c r="AC67" s="3"/>
      <c r="AD67" s="3"/>
      <c r="AE67" s="3"/>
      <c r="AF67" s="3"/>
      <c r="AG67" s="3"/>
      <c r="AH67" s="3"/>
      <c r="AI67" s="3"/>
      <c r="AJ67" s="3"/>
      <c r="AK67" s="7"/>
      <c r="AL67" s="7"/>
      <c r="AM67" s="7"/>
      <c r="AN67" s="7"/>
      <c r="AO67" s="7"/>
      <c r="AP67" s="7"/>
    </row>
    <row r="68" spans="2:42" ht="15" x14ac:dyDescent="0.2">
      <c r="B68" s="60" t="str">
        <f t="shared" si="26"/>
        <v>N</v>
      </c>
      <c r="E68" s="199"/>
      <c r="F68" s="165" t="str">
        <f>IF(E66="","",CONCATENATE(VLOOKUP(E66,'Stakeholder Master List'!$B:$D,2,FALSE),"-3"))</f>
        <v>INR-3</v>
      </c>
      <c r="G68" s="165" t="str">
        <f>IF(E66="","",VLOOKUP(E66,'Stakeholder Master List'!$B:$D,3,FALSE))</f>
        <v>Medium</v>
      </c>
      <c r="H68" s="173"/>
      <c r="I68" s="126" t="str" cm="1">
        <f t="array" ref="I68">IF(ISBLANK(H68),"-",(ROUND(IF(ISBLANK(H68),"",(_xlfn.IFS(G68="High",50,G68="Medium",25,G68="Low",10,G68="",0)+110-(INT(MID(F68,5,2)))*10)),0)))</f>
        <v>-</v>
      </c>
      <c r="J68" s="3"/>
      <c r="K68" s="40"/>
      <c r="L68" s="40" t="str">
        <f t="shared" si="12"/>
        <v/>
      </c>
      <c r="M68" s="46" t="str">
        <f t="shared" si="13"/>
        <v/>
      </c>
      <c r="N68" s="46" t="str">
        <f t="shared" si="22"/>
        <v/>
      </c>
      <c r="O68" s="47" t="str">
        <f t="shared" si="23"/>
        <v/>
      </c>
      <c r="P68" s="46" t="str">
        <f t="shared" si="24"/>
        <v/>
      </c>
      <c r="Q68" s="46" t="str">
        <f t="shared" si="25"/>
        <v/>
      </c>
      <c r="R68" s="3"/>
      <c r="V68" s="48"/>
      <c r="W68" s="8"/>
      <c r="X68" s="8"/>
      <c r="Y68" s="3"/>
      <c r="Z68" s="3"/>
      <c r="AA68" s="3"/>
      <c r="AB68" s="3"/>
      <c r="AC68" s="3"/>
      <c r="AD68" s="3"/>
      <c r="AE68" s="3"/>
      <c r="AF68" s="3"/>
      <c r="AG68" s="3"/>
      <c r="AH68" s="3"/>
      <c r="AI68" s="3"/>
      <c r="AJ68" s="3"/>
      <c r="AK68" s="7"/>
      <c r="AL68" s="7"/>
      <c r="AM68" s="7"/>
      <c r="AN68" s="7"/>
      <c r="AO68" s="7"/>
      <c r="AP68" s="7"/>
    </row>
    <row r="69" spans="2:42" ht="15" x14ac:dyDescent="0.2">
      <c r="B69" s="60" t="str">
        <f t="shared" si="26"/>
        <v>N</v>
      </c>
      <c r="E69" s="199"/>
      <c r="F69" s="165" t="str">
        <f>IF(E66="","",CONCATENATE(VLOOKUP(E66,'Stakeholder Master List'!$B:$D,2,FALSE),"-4"))</f>
        <v>INR-4</v>
      </c>
      <c r="G69" s="165" t="str">
        <f>IF(E66="","",VLOOKUP(E66,'Stakeholder Master List'!$B:$D,3,FALSE))</f>
        <v>Medium</v>
      </c>
      <c r="H69" s="173"/>
      <c r="I69" s="126" t="str" cm="1">
        <f t="array" ref="I69">IF(ISBLANK(H69),"-",(ROUND(IF(ISBLANK(H69),"",(_xlfn.IFS(G69="High",50,G69="Medium",25,G69="Low",10,G69="",0)+110-(INT(MID(F69,5,2)))*10)),0)))</f>
        <v>-</v>
      </c>
      <c r="J69" s="3"/>
      <c r="K69" s="40"/>
      <c r="L69" s="40" t="str">
        <f t="shared" si="12"/>
        <v/>
      </c>
      <c r="M69" s="46" t="str">
        <f t="shared" si="13"/>
        <v/>
      </c>
      <c r="N69" s="46" t="str">
        <f t="shared" si="22"/>
        <v/>
      </c>
      <c r="O69" s="47" t="str">
        <f t="shared" si="23"/>
        <v/>
      </c>
      <c r="P69" s="46" t="str">
        <f t="shared" si="24"/>
        <v/>
      </c>
      <c r="Q69" s="46" t="str">
        <f t="shared" si="25"/>
        <v/>
      </c>
      <c r="R69" s="3"/>
      <c r="V69" s="48"/>
      <c r="W69" s="8"/>
      <c r="X69" s="8"/>
      <c r="Y69" s="3"/>
      <c r="Z69" s="3"/>
      <c r="AA69" s="3"/>
      <c r="AB69" s="3"/>
      <c r="AC69" s="3"/>
      <c r="AD69" s="3"/>
      <c r="AE69" s="3"/>
      <c r="AF69" s="3"/>
      <c r="AG69" s="3"/>
      <c r="AH69" s="3"/>
      <c r="AI69" s="3"/>
      <c r="AJ69" s="3"/>
      <c r="AK69" s="7"/>
      <c r="AL69" s="7"/>
      <c r="AM69" s="7"/>
      <c r="AN69" s="7"/>
      <c r="AO69" s="7"/>
      <c r="AP69" s="7"/>
    </row>
    <row r="70" spans="2:42" ht="15" x14ac:dyDescent="0.2">
      <c r="B70" s="60" t="str">
        <f t="shared" si="26"/>
        <v>N</v>
      </c>
      <c r="E70" s="199"/>
      <c r="F70" s="165" t="str">
        <f>IF(E66="","",CONCATENATE(VLOOKUP(E66,'Stakeholder Master List'!$B:$D,2,FALSE),"-5"))</f>
        <v>INR-5</v>
      </c>
      <c r="G70" s="165" t="str">
        <f>IF(E66="","",VLOOKUP(E66,'Stakeholder Master List'!$B:$D,3,FALSE))</f>
        <v>Medium</v>
      </c>
      <c r="H70" s="173"/>
      <c r="I70" s="126" t="str" cm="1">
        <f t="array" ref="I70">IF(ISBLANK(H70),"-",(ROUND(IF(ISBLANK(H70),"",(_xlfn.IFS(G70="High",50,G70="Medium",25,G70="Low",10,G70="",0)+110-(INT(MID(F70,5,2)))*10)),0)))</f>
        <v>-</v>
      </c>
      <c r="J70" s="3"/>
      <c r="K70" s="40"/>
      <c r="L70" s="40" t="str">
        <f t="shared" ref="L70:L101" si="27">IF(K70="","",VLOOKUP(K70,F:H,3,FALSE))</f>
        <v/>
      </c>
      <c r="M70" s="46" t="str">
        <f t="shared" ref="M70:M101" si="28">IF(K70="","",VLOOKUP(K70,F:I,4,FALSE))</f>
        <v/>
      </c>
      <c r="N70" s="46" t="str">
        <f t="shared" si="22"/>
        <v/>
      </c>
      <c r="O70" s="47" t="str">
        <f t="shared" si="23"/>
        <v/>
      </c>
      <c r="P70" s="46" t="str">
        <f t="shared" si="24"/>
        <v/>
      </c>
      <c r="Q70" s="46" t="str">
        <f t="shared" si="25"/>
        <v/>
      </c>
      <c r="R70" s="3"/>
      <c r="V70" s="48"/>
      <c r="W70" s="8"/>
      <c r="X70" s="8"/>
      <c r="Y70" s="3"/>
      <c r="Z70" s="3"/>
      <c r="AA70" s="3"/>
      <c r="AB70" s="3"/>
      <c r="AC70" s="3"/>
      <c r="AD70" s="3"/>
      <c r="AE70" s="3"/>
      <c r="AF70" s="3"/>
      <c r="AG70" s="3"/>
      <c r="AH70" s="3"/>
      <c r="AI70" s="3"/>
      <c r="AJ70" s="3"/>
      <c r="AK70" s="7"/>
      <c r="AL70" s="7"/>
      <c r="AM70" s="7"/>
      <c r="AN70" s="7"/>
      <c r="AO70" s="7"/>
      <c r="AP70" s="7"/>
    </row>
    <row r="71" spans="2:42" ht="15" x14ac:dyDescent="0.2">
      <c r="B71" s="60" t="str">
        <f t="shared" si="26"/>
        <v>N</v>
      </c>
      <c r="E71" s="199"/>
      <c r="F71" s="165" t="str">
        <f>IF(E66="","",CONCATENATE(VLOOKUP(E66,'Stakeholder Master List'!$B:$D,2,FALSE),"-6"))</f>
        <v>INR-6</v>
      </c>
      <c r="G71" s="165" t="str">
        <f>IF(E66="","",VLOOKUP(E66,'Stakeholder Master List'!$B:$D,3,FALSE))</f>
        <v>Medium</v>
      </c>
      <c r="H71" s="173"/>
      <c r="I71" s="126" t="str" cm="1">
        <f t="array" ref="I71">IF(ISBLANK(H71),"-",(ROUND(IF(ISBLANK(H71),"",(_xlfn.IFS(G71="High",50,G71="Medium",25,G71="Low",10,G71="",0)+110-(INT(MID(F71,5,2)))*10)),0)))</f>
        <v>-</v>
      </c>
      <c r="J71" s="3"/>
      <c r="K71" s="40"/>
      <c r="L71" s="40" t="str">
        <f t="shared" si="27"/>
        <v/>
      </c>
      <c r="M71" s="46" t="str">
        <f t="shared" si="28"/>
        <v/>
      </c>
      <c r="N71" s="46" t="str">
        <f t="shared" si="22"/>
        <v/>
      </c>
      <c r="O71" s="47" t="str">
        <f t="shared" si="23"/>
        <v/>
      </c>
      <c r="P71" s="46" t="str">
        <f t="shared" si="24"/>
        <v/>
      </c>
      <c r="Q71" s="46" t="str">
        <f t="shared" si="25"/>
        <v/>
      </c>
      <c r="R71" s="3"/>
      <c r="V71" s="48"/>
      <c r="W71" s="8"/>
      <c r="X71" s="8"/>
      <c r="Y71" s="3"/>
      <c r="Z71" s="3"/>
      <c r="AA71" s="3"/>
      <c r="AB71" s="3"/>
      <c r="AC71" s="3"/>
      <c r="AD71" s="3"/>
      <c r="AE71" s="3"/>
      <c r="AF71" s="3"/>
      <c r="AG71" s="3"/>
      <c r="AH71" s="3"/>
      <c r="AI71" s="3"/>
      <c r="AJ71" s="3"/>
      <c r="AK71" s="7"/>
      <c r="AL71" s="7"/>
      <c r="AM71" s="7"/>
      <c r="AN71" s="7"/>
      <c r="AO71" s="7"/>
      <c r="AP71" s="7"/>
    </row>
    <row r="72" spans="2:42" ht="15" x14ac:dyDescent="0.2">
      <c r="B72" s="60" t="str">
        <f t="shared" si="26"/>
        <v>N</v>
      </c>
      <c r="E72" s="199"/>
      <c r="F72" s="165" t="str">
        <f>IF(E66="","",CONCATENATE(VLOOKUP(E66,'Stakeholder Master List'!$B:$D,2,FALSE),"-7"))</f>
        <v>INR-7</v>
      </c>
      <c r="G72" s="165" t="str">
        <f>IF(E66="","",VLOOKUP(E66,'Stakeholder Master List'!$B:$D,3,FALSE))</f>
        <v>Medium</v>
      </c>
      <c r="H72" s="173"/>
      <c r="I72" s="126" t="str" cm="1">
        <f t="array" ref="I72">IF(ISBLANK(H72),"-",(ROUND(IF(ISBLANK(H72),"",(_xlfn.IFS(G72="High",50,G72="Medium",25,G72="Low",10,G72="",0)+110-(INT(MID(F72,5,2)))*10)),0)))</f>
        <v>-</v>
      </c>
      <c r="J72" s="3"/>
      <c r="K72" s="40"/>
      <c r="L72" s="40" t="str">
        <f t="shared" si="27"/>
        <v/>
      </c>
      <c r="M72" s="46" t="str">
        <f t="shared" si="28"/>
        <v/>
      </c>
      <c r="N72" s="46" t="str">
        <f t="shared" si="22"/>
        <v/>
      </c>
      <c r="O72" s="47" t="str">
        <f t="shared" si="23"/>
        <v/>
      </c>
      <c r="P72" s="46" t="str">
        <f t="shared" si="24"/>
        <v/>
      </c>
      <c r="Q72" s="46" t="str">
        <f t="shared" si="25"/>
        <v/>
      </c>
      <c r="R72" s="3"/>
      <c r="V72" s="48"/>
      <c r="W72" s="8"/>
      <c r="X72" s="8"/>
      <c r="Y72" s="3"/>
      <c r="Z72" s="3"/>
      <c r="AA72" s="3"/>
      <c r="AB72" s="3"/>
      <c r="AC72" s="3"/>
      <c r="AD72" s="3"/>
      <c r="AE72" s="3"/>
      <c r="AF72" s="3"/>
      <c r="AG72" s="3"/>
      <c r="AH72" s="3"/>
      <c r="AI72" s="3"/>
      <c r="AJ72" s="3"/>
      <c r="AK72" s="7"/>
      <c r="AL72" s="7"/>
      <c r="AM72" s="7"/>
      <c r="AN72" s="7"/>
      <c r="AO72" s="7"/>
      <c r="AP72" s="7"/>
    </row>
    <row r="73" spans="2:42" ht="15" x14ac:dyDescent="0.2">
      <c r="B73" s="60" t="str">
        <f t="shared" si="26"/>
        <v>N</v>
      </c>
      <c r="E73" s="199"/>
      <c r="F73" s="165" t="str">
        <f>IF(E66="","",CONCATENATE(VLOOKUP(E66,'Stakeholder Master List'!$B:$D,2,FALSE),"-8"))</f>
        <v>INR-8</v>
      </c>
      <c r="G73" s="165" t="str">
        <f>IF(E66="","",VLOOKUP(E66,'Stakeholder Master List'!$B:$D,3,FALSE))</f>
        <v>Medium</v>
      </c>
      <c r="H73" s="173"/>
      <c r="I73" s="126" t="str" cm="1">
        <f t="array" ref="I73">IF(ISBLANK(H73),"-",(ROUND(IF(ISBLANK(H73),"",(_xlfn.IFS(G73="High",50,G73="Medium",25,G73="Low",10,G73="",0)+110-(INT(MID(F73,5,2)))*10)),0)))</f>
        <v>-</v>
      </c>
      <c r="J73" s="3"/>
      <c r="K73" s="40"/>
      <c r="L73" s="40" t="str">
        <f t="shared" si="27"/>
        <v/>
      </c>
      <c r="M73" s="46" t="str">
        <f t="shared" si="28"/>
        <v/>
      </c>
      <c r="N73" s="46" t="str">
        <f t="shared" si="22"/>
        <v/>
      </c>
      <c r="O73" s="47" t="str">
        <f t="shared" si="23"/>
        <v/>
      </c>
      <c r="P73" s="46" t="str">
        <f t="shared" si="24"/>
        <v/>
      </c>
      <c r="Q73" s="46" t="str">
        <f t="shared" si="25"/>
        <v/>
      </c>
      <c r="R73" s="3"/>
      <c r="V73" s="48"/>
      <c r="W73" s="8"/>
      <c r="X73" s="8"/>
      <c r="Y73" s="3"/>
      <c r="Z73" s="3"/>
      <c r="AA73" s="3"/>
      <c r="AB73" s="3"/>
      <c r="AC73" s="3"/>
      <c r="AD73" s="3"/>
      <c r="AE73" s="3"/>
      <c r="AF73" s="3"/>
      <c r="AG73" s="3"/>
      <c r="AH73" s="3"/>
      <c r="AI73" s="3"/>
      <c r="AJ73" s="3"/>
      <c r="AK73" s="7"/>
      <c r="AL73" s="7"/>
      <c r="AM73" s="7"/>
      <c r="AN73" s="7"/>
      <c r="AO73" s="7"/>
      <c r="AP73" s="7"/>
    </row>
    <row r="74" spans="2:42" ht="15" x14ac:dyDescent="0.2">
      <c r="B74" s="60" t="str">
        <f t="shared" si="26"/>
        <v>N</v>
      </c>
      <c r="E74" s="199"/>
      <c r="F74" s="165" t="str">
        <f>IF(E66="","",CONCATENATE(VLOOKUP(E66,'Stakeholder Master List'!$B:$D,2,FALSE),"-9"))</f>
        <v>INR-9</v>
      </c>
      <c r="G74" s="165" t="str">
        <f>IF(E66="","",VLOOKUP(E66,'Stakeholder Master List'!$B:$D,3,FALSE))</f>
        <v>Medium</v>
      </c>
      <c r="H74" s="173"/>
      <c r="I74" s="126" t="str" cm="1">
        <f t="array" ref="I74">IF(ISBLANK(H74),"-",(ROUND(IF(ISBLANK(H74),"",(_xlfn.IFS(G74="High",50,G74="Medium",25,G74="Low",10,G74="",0)+110-(INT(MID(F74,5,2)))*10)),0)))</f>
        <v>-</v>
      </c>
      <c r="J74" s="3"/>
      <c r="K74" s="40"/>
      <c r="L74" s="40" t="str">
        <f t="shared" si="27"/>
        <v/>
      </c>
      <c r="M74" s="46" t="str">
        <f t="shared" si="28"/>
        <v/>
      </c>
      <c r="N74" s="46" t="str">
        <f t="shared" si="22"/>
        <v/>
      </c>
      <c r="O74" s="47" t="str">
        <f t="shared" si="23"/>
        <v/>
      </c>
      <c r="P74" s="46" t="str">
        <f t="shared" si="24"/>
        <v/>
      </c>
      <c r="Q74" s="46" t="str">
        <f t="shared" si="25"/>
        <v/>
      </c>
      <c r="R74" s="3"/>
      <c r="V74" s="48"/>
      <c r="W74" s="8"/>
      <c r="X74" s="8"/>
      <c r="Y74" s="3"/>
      <c r="Z74" s="3"/>
      <c r="AA74" s="3"/>
      <c r="AB74" s="3"/>
      <c r="AC74" s="3"/>
      <c r="AD74" s="3"/>
      <c r="AE74" s="3"/>
      <c r="AF74" s="3"/>
      <c r="AG74" s="3"/>
      <c r="AH74" s="3"/>
      <c r="AI74" s="3"/>
      <c r="AJ74" s="3"/>
      <c r="AK74" s="7"/>
      <c r="AL74" s="7"/>
      <c r="AM74" s="7"/>
      <c r="AN74" s="7"/>
      <c r="AO74" s="7"/>
      <c r="AP74" s="7"/>
    </row>
    <row r="75" spans="2:42" ht="16" thickBot="1" x14ac:dyDescent="0.25">
      <c r="B75" s="60" t="str">
        <f t="shared" si="26"/>
        <v>N</v>
      </c>
      <c r="E75" s="200"/>
      <c r="F75" s="166" t="str">
        <f>IF(E66="","",CONCATENATE(VLOOKUP(E66,'Stakeholder Master List'!$B:$D,2,FALSE),"-10"))</f>
        <v>INR-10</v>
      </c>
      <c r="G75" s="166" t="str">
        <f>IF(E66="","",VLOOKUP(E66,'Stakeholder Master List'!$B:$D,3,FALSE))</f>
        <v>Medium</v>
      </c>
      <c r="H75" s="172"/>
      <c r="I75" s="127" t="str" cm="1">
        <f t="array" ref="I75">IF(ISBLANK(H75),"-",(ROUND(IF(ISBLANK(H75),"",(_xlfn.IFS(G75="High",50,G75="Medium",25,G75="Low",10,G75="",0)+110-(INT(MID(F75,5,2)))*10)),0)))</f>
        <v>-</v>
      </c>
      <c r="J75" s="3"/>
      <c r="K75" s="40"/>
      <c r="L75" s="40" t="str">
        <f t="shared" si="27"/>
        <v/>
      </c>
      <c r="M75" s="46" t="str">
        <f t="shared" si="28"/>
        <v/>
      </c>
      <c r="N75" s="46" t="str">
        <f t="shared" si="22"/>
        <v/>
      </c>
      <c r="O75" s="47" t="str">
        <f t="shared" si="23"/>
        <v/>
      </c>
      <c r="P75" s="46" t="str">
        <f t="shared" si="24"/>
        <v/>
      </c>
      <c r="Q75" s="46" t="str">
        <f t="shared" si="25"/>
        <v/>
      </c>
      <c r="R75" s="3"/>
      <c r="V75" s="48"/>
      <c r="W75" s="8"/>
      <c r="X75" s="8"/>
      <c r="Y75" s="3"/>
      <c r="Z75" s="3"/>
      <c r="AA75" s="3"/>
      <c r="AB75" s="3"/>
      <c r="AC75" s="3"/>
      <c r="AD75" s="3"/>
      <c r="AE75" s="3"/>
      <c r="AF75" s="3"/>
      <c r="AG75" s="3"/>
      <c r="AH75" s="3"/>
      <c r="AI75" s="3"/>
      <c r="AJ75" s="3"/>
      <c r="AK75" s="7"/>
      <c r="AL75" s="7"/>
      <c r="AM75" s="7"/>
      <c r="AN75" s="7"/>
      <c r="AO75" s="7"/>
      <c r="AP75" s="7"/>
    </row>
    <row r="76" spans="2:42" ht="15" x14ac:dyDescent="0.2">
      <c r="B76" s="60" t="str">
        <f>IF(OR(E76="-",E76=""),"Y","N")</f>
        <v>N</v>
      </c>
      <c r="E76" s="198" t="str">
        <f>IF(ISBLANK('Stakeholder Master List'!B14),"",'Stakeholder Master List'!B14)</f>
        <v>Legal and Privacy</v>
      </c>
      <c r="F76" s="164" t="str">
        <f>IF(E76="","",CONCATENATE(VLOOKUP(E76,'Stakeholder Master List'!$B:$D,2,FALSE),"-1"))</f>
        <v>LEG-1</v>
      </c>
      <c r="G76" s="164" t="str">
        <f>IF(E76="","",VLOOKUP(E76,'Stakeholder Master List'!$B:$D,3,FALSE))</f>
        <v>Medium</v>
      </c>
      <c r="H76" s="170"/>
      <c r="I76" s="125" t="str" cm="1">
        <f t="array" ref="I76">IF(ISBLANK(H76),"-",(ROUND(IF(ISBLANK(H76),"",(_xlfn.IFS(G76="High",50,G76="Medium",25,G76="Low",10,G76="",0)+110-(INT(MID(F76,5,2)))*10)),0)))</f>
        <v>-</v>
      </c>
      <c r="J76" s="3"/>
      <c r="K76" s="40"/>
      <c r="L76" s="40" t="str">
        <f t="shared" si="27"/>
        <v/>
      </c>
      <c r="M76" s="46" t="str">
        <f t="shared" si="28"/>
        <v/>
      </c>
      <c r="N76" s="46" t="str">
        <f t="shared" si="22"/>
        <v/>
      </c>
      <c r="O76" s="47" t="str">
        <f t="shared" si="23"/>
        <v/>
      </c>
      <c r="P76" s="46" t="str">
        <f t="shared" si="24"/>
        <v/>
      </c>
      <c r="Q76" s="46" t="str">
        <f t="shared" si="25"/>
        <v/>
      </c>
      <c r="R76" s="3"/>
      <c r="V76" s="48"/>
      <c r="W76" s="8"/>
      <c r="X76" s="8"/>
      <c r="Y76" s="3"/>
      <c r="Z76" s="3"/>
      <c r="AA76" s="3"/>
      <c r="AB76" s="3"/>
      <c r="AC76" s="3"/>
      <c r="AD76" s="3"/>
      <c r="AE76" s="3"/>
      <c r="AF76" s="3"/>
      <c r="AG76" s="3"/>
      <c r="AH76" s="3"/>
      <c r="AI76" s="3"/>
      <c r="AJ76" s="3"/>
      <c r="AK76" s="7"/>
      <c r="AL76" s="7"/>
      <c r="AM76" s="7"/>
      <c r="AN76" s="7"/>
      <c r="AO76" s="7"/>
      <c r="AP76" s="7"/>
    </row>
    <row r="77" spans="2:42" ht="15" x14ac:dyDescent="0.2">
      <c r="B77" s="60" t="str">
        <f t="shared" ref="B77:B85" si="29">B76</f>
        <v>N</v>
      </c>
      <c r="E77" s="199"/>
      <c r="F77" s="165" t="str">
        <f>IF(E76="","",CONCATENATE(VLOOKUP(E76,'Stakeholder Master List'!$B:$D,2,FALSE),"-2"))</f>
        <v>LEG-2</v>
      </c>
      <c r="G77" s="165" t="str">
        <f>IF(E76="","",VLOOKUP(E76,'Stakeholder Master List'!$B:$D,3,FALSE))</f>
        <v>Medium</v>
      </c>
      <c r="H77" s="173"/>
      <c r="I77" s="126" t="str" cm="1">
        <f t="array" ref="I77">IF(ISBLANK(H77),"-",(ROUND(IF(ISBLANK(H77),"",(_xlfn.IFS(G77="High",50,G77="Medium",25,G77="Low",10,G77="",0)+110-(INT(MID(F77,5,2)))*10)),0)))</f>
        <v>-</v>
      </c>
      <c r="J77" s="3"/>
      <c r="K77" s="40"/>
      <c r="L77" s="40" t="str">
        <f t="shared" si="27"/>
        <v/>
      </c>
      <c r="M77" s="46" t="str">
        <f t="shared" si="28"/>
        <v/>
      </c>
      <c r="N77" s="46" t="str">
        <f t="shared" si="22"/>
        <v/>
      </c>
      <c r="O77" s="47" t="str">
        <f t="shared" si="23"/>
        <v/>
      </c>
      <c r="P77" s="46" t="str">
        <f t="shared" si="24"/>
        <v/>
      </c>
      <c r="Q77" s="46" t="str">
        <f t="shared" si="25"/>
        <v/>
      </c>
      <c r="R77" s="3"/>
      <c r="V77" s="48"/>
      <c r="W77" s="8"/>
      <c r="X77" s="8"/>
      <c r="Y77" s="3"/>
      <c r="Z77" s="3"/>
      <c r="AA77" s="3"/>
      <c r="AB77" s="3"/>
      <c r="AC77" s="3"/>
      <c r="AD77" s="3"/>
      <c r="AE77" s="3"/>
      <c r="AF77" s="3"/>
      <c r="AG77" s="3"/>
      <c r="AH77" s="3"/>
      <c r="AI77" s="3"/>
      <c r="AJ77" s="3"/>
      <c r="AK77" s="7"/>
      <c r="AL77" s="7"/>
      <c r="AM77" s="7"/>
      <c r="AN77" s="7"/>
      <c r="AO77" s="7"/>
      <c r="AP77" s="7"/>
    </row>
    <row r="78" spans="2:42" ht="15" x14ac:dyDescent="0.2">
      <c r="B78" s="60" t="str">
        <f t="shared" si="29"/>
        <v>N</v>
      </c>
      <c r="E78" s="199"/>
      <c r="F78" s="165" t="str">
        <f>IF(E76="","",CONCATENATE(VLOOKUP(E76,'Stakeholder Master List'!$B:$D,2,FALSE),"-3"))</f>
        <v>LEG-3</v>
      </c>
      <c r="G78" s="165" t="str">
        <f>IF(E76="","",VLOOKUP(E76,'Stakeholder Master List'!$B:$D,3,FALSE))</f>
        <v>Medium</v>
      </c>
      <c r="H78" s="173"/>
      <c r="I78" s="126" t="str" cm="1">
        <f t="array" ref="I78">IF(ISBLANK(H78),"-",(ROUND(IF(ISBLANK(H78),"",(_xlfn.IFS(G78="High",50,G78="Medium",25,G78="Low",10,G78="",0)+110-(INT(MID(F78,5,2)))*10)),0)))</f>
        <v>-</v>
      </c>
      <c r="J78" s="3"/>
      <c r="K78" s="40"/>
      <c r="L78" s="40" t="str">
        <f t="shared" si="27"/>
        <v/>
      </c>
      <c r="M78" s="46" t="str">
        <f t="shared" si="28"/>
        <v/>
      </c>
      <c r="N78" s="46" t="str">
        <f t="shared" si="22"/>
        <v/>
      </c>
      <c r="O78" s="47" t="str">
        <f t="shared" si="23"/>
        <v/>
      </c>
      <c r="P78" s="46" t="str">
        <f t="shared" si="24"/>
        <v/>
      </c>
      <c r="Q78" s="46" t="str">
        <f t="shared" si="25"/>
        <v/>
      </c>
      <c r="R78" s="3"/>
      <c r="V78" s="48"/>
      <c r="W78" s="8"/>
      <c r="X78" s="8"/>
      <c r="Y78" s="3"/>
      <c r="Z78" s="3"/>
      <c r="AA78" s="3"/>
      <c r="AB78" s="3"/>
      <c r="AC78" s="3"/>
      <c r="AD78" s="3"/>
      <c r="AE78" s="3"/>
      <c r="AF78" s="3"/>
      <c r="AG78" s="3"/>
      <c r="AH78" s="3"/>
      <c r="AI78" s="3"/>
      <c r="AJ78" s="3"/>
      <c r="AK78" s="7"/>
      <c r="AL78" s="7"/>
      <c r="AM78" s="7"/>
      <c r="AN78" s="7"/>
      <c r="AO78" s="7"/>
      <c r="AP78" s="7"/>
    </row>
    <row r="79" spans="2:42" ht="15" x14ac:dyDescent="0.2">
      <c r="B79" s="60" t="str">
        <f t="shared" si="29"/>
        <v>N</v>
      </c>
      <c r="E79" s="199"/>
      <c r="F79" s="165" t="str">
        <f>IF(E76="","",CONCATENATE(VLOOKUP(E76,'Stakeholder Master List'!$B:$D,2,FALSE),"-4"))</f>
        <v>LEG-4</v>
      </c>
      <c r="G79" s="165" t="str">
        <f>IF(E76="","",VLOOKUP(E76,'Stakeholder Master List'!$B:$D,3,FALSE))</f>
        <v>Medium</v>
      </c>
      <c r="H79" s="173"/>
      <c r="I79" s="126" t="str" cm="1">
        <f t="array" ref="I79">IF(ISBLANK(H79),"-",(ROUND(IF(ISBLANK(H79),"",(_xlfn.IFS(G79="High",50,G79="Medium",25,G79="Low",10,G79="",0)+110-(INT(MID(F79,5,2)))*10)),0)))</f>
        <v>-</v>
      </c>
      <c r="J79" s="3"/>
      <c r="K79" s="40"/>
      <c r="L79" s="40" t="str">
        <f t="shared" si="27"/>
        <v/>
      </c>
      <c r="M79" s="46" t="str">
        <f t="shared" si="28"/>
        <v/>
      </c>
      <c r="N79" s="46" t="str">
        <f t="shared" si="22"/>
        <v/>
      </c>
      <c r="O79" s="47" t="str">
        <f t="shared" si="23"/>
        <v/>
      </c>
      <c r="P79" s="46" t="str">
        <f t="shared" si="24"/>
        <v/>
      </c>
      <c r="Q79" s="46" t="str">
        <f t="shared" si="25"/>
        <v/>
      </c>
      <c r="R79" s="3"/>
      <c r="V79" s="48"/>
      <c r="W79" s="8"/>
      <c r="X79" s="8"/>
      <c r="Y79" s="3"/>
      <c r="Z79" s="3"/>
      <c r="AA79" s="3"/>
      <c r="AB79" s="3"/>
      <c r="AC79" s="3"/>
      <c r="AD79" s="3"/>
      <c r="AE79" s="3"/>
      <c r="AF79" s="3"/>
      <c r="AG79" s="3"/>
      <c r="AH79" s="3"/>
      <c r="AI79" s="3"/>
      <c r="AJ79" s="3"/>
      <c r="AK79" s="7"/>
      <c r="AL79" s="7"/>
      <c r="AM79" s="7"/>
      <c r="AN79" s="7"/>
      <c r="AO79" s="7"/>
      <c r="AP79" s="7"/>
    </row>
    <row r="80" spans="2:42" ht="15" x14ac:dyDescent="0.2">
      <c r="B80" s="60" t="str">
        <f t="shared" si="29"/>
        <v>N</v>
      </c>
      <c r="E80" s="199"/>
      <c r="F80" s="165" t="str">
        <f>IF(E76="","",CONCATENATE(VLOOKUP(E76,'Stakeholder Master List'!$B:$D,2,FALSE),"-5"))</f>
        <v>LEG-5</v>
      </c>
      <c r="G80" s="165" t="str">
        <f>IF(E76="","",VLOOKUP(E76,'Stakeholder Master List'!$B:$D,3,FALSE))</f>
        <v>Medium</v>
      </c>
      <c r="H80" s="173"/>
      <c r="I80" s="126" t="str" cm="1">
        <f t="array" ref="I80">IF(ISBLANK(H80),"-",(ROUND(IF(ISBLANK(H80),"",(_xlfn.IFS(G80="High",50,G80="Medium",25,G80="Low",10,G80="",0)+110-(INT(MID(F80,5,2)))*10)),0)))</f>
        <v>-</v>
      </c>
      <c r="J80" s="3"/>
      <c r="K80" s="40"/>
      <c r="L80" s="40" t="str">
        <f t="shared" si="27"/>
        <v/>
      </c>
      <c r="M80" s="46" t="str">
        <f t="shared" si="28"/>
        <v/>
      </c>
      <c r="N80" s="46" t="str">
        <f t="shared" si="22"/>
        <v/>
      </c>
      <c r="O80" s="47" t="str">
        <f t="shared" si="23"/>
        <v/>
      </c>
      <c r="P80" s="46" t="str">
        <f t="shared" si="24"/>
        <v/>
      </c>
      <c r="Q80" s="46" t="str">
        <f t="shared" si="25"/>
        <v/>
      </c>
      <c r="R80" s="3"/>
      <c r="V80" s="48"/>
      <c r="W80" s="8"/>
      <c r="X80" s="8"/>
      <c r="Y80" s="3"/>
      <c r="Z80" s="3"/>
      <c r="AA80" s="3"/>
      <c r="AB80" s="3"/>
      <c r="AC80" s="3"/>
      <c r="AD80" s="3"/>
      <c r="AE80" s="3"/>
      <c r="AF80" s="3"/>
      <c r="AG80" s="3"/>
      <c r="AH80" s="3"/>
      <c r="AI80" s="3"/>
      <c r="AJ80" s="3"/>
      <c r="AK80" s="7"/>
      <c r="AL80" s="7"/>
      <c r="AM80" s="7"/>
      <c r="AN80" s="7"/>
      <c r="AO80" s="7"/>
      <c r="AP80" s="7"/>
    </row>
    <row r="81" spans="2:42" ht="15" x14ac:dyDescent="0.2">
      <c r="B81" s="60" t="str">
        <f t="shared" si="29"/>
        <v>N</v>
      </c>
      <c r="E81" s="199"/>
      <c r="F81" s="165" t="str">
        <f>IF(E76="","",CONCATENATE(VLOOKUP(E76,'Stakeholder Master List'!$B:$D,2,FALSE),"-6"))</f>
        <v>LEG-6</v>
      </c>
      <c r="G81" s="165" t="str">
        <f>IF(E76="","",VLOOKUP(E76,'Stakeholder Master List'!$B:$D,3,FALSE))</f>
        <v>Medium</v>
      </c>
      <c r="H81" s="173"/>
      <c r="I81" s="126" t="str" cm="1">
        <f t="array" ref="I81">IF(ISBLANK(H81),"-",(ROUND(IF(ISBLANK(H81),"",(_xlfn.IFS(G81="High",50,G81="Medium",25,G81="Low",10,G81="",0)+110-(INT(MID(F81,5,2)))*10)),0)))</f>
        <v>-</v>
      </c>
      <c r="J81" s="3"/>
      <c r="K81" s="40"/>
      <c r="L81" s="40" t="str">
        <f t="shared" si="27"/>
        <v/>
      </c>
      <c r="M81" s="46" t="str">
        <f t="shared" si="28"/>
        <v/>
      </c>
      <c r="N81" s="46" t="str">
        <f t="shared" si="22"/>
        <v/>
      </c>
      <c r="O81" s="47" t="str">
        <f t="shared" si="23"/>
        <v/>
      </c>
      <c r="P81" s="46" t="str">
        <f t="shared" si="24"/>
        <v/>
      </c>
      <c r="Q81" s="46" t="str">
        <f t="shared" si="25"/>
        <v/>
      </c>
      <c r="R81" s="3"/>
      <c r="V81" s="48"/>
      <c r="W81" s="8"/>
      <c r="X81" s="8"/>
      <c r="Y81" s="3"/>
      <c r="Z81" s="3"/>
      <c r="AA81" s="3"/>
      <c r="AB81" s="3"/>
      <c r="AC81" s="3"/>
      <c r="AD81" s="3"/>
      <c r="AE81" s="3"/>
      <c r="AF81" s="3"/>
      <c r="AG81" s="3"/>
      <c r="AH81" s="3"/>
      <c r="AI81" s="3"/>
      <c r="AJ81" s="3"/>
      <c r="AK81" s="7"/>
      <c r="AL81" s="7"/>
      <c r="AM81" s="7"/>
      <c r="AN81" s="7"/>
      <c r="AO81" s="7"/>
      <c r="AP81" s="7"/>
    </row>
    <row r="82" spans="2:42" ht="15" x14ac:dyDescent="0.2">
      <c r="B82" s="60" t="str">
        <f t="shared" si="29"/>
        <v>N</v>
      </c>
      <c r="E82" s="199"/>
      <c r="F82" s="165" t="str">
        <f>IF(E76="","",CONCATENATE(VLOOKUP(E76,'Stakeholder Master List'!$B:$D,2,FALSE),"-7"))</f>
        <v>LEG-7</v>
      </c>
      <c r="G82" s="165" t="str">
        <f>IF(E76="","",VLOOKUP(E76,'Stakeholder Master List'!$B:$D,3,FALSE))</f>
        <v>Medium</v>
      </c>
      <c r="H82" s="173"/>
      <c r="I82" s="126" t="str" cm="1">
        <f t="array" ref="I82">IF(ISBLANK(H82),"-",(ROUND(IF(ISBLANK(H82),"",(_xlfn.IFS(G82="High",50,G82="Medium",25,G82="Low",10,G82="",0)+110-(INT(MID(F82,5,2)))*10)),0)))</f>
        <v>-</v>
      </c>
      <c r="J82" s="3"/>
      <c r="K82" s="40"/>
      <c r="L82" s="40" t="str">
        <f t="shared" si="27"/>
        <v/>
      </c>
      <c r="M82" s="46" t="str">
        <f t="shared" si="28"/>
        <v/>
      </c>
      <c r="N82" s="46" t="str">
        <f t="shared" si="22"/>
        <v/>
      </c>
      <c r="O82" s="47" t="str">
        <f t="shared" si="23"/>
        <v/>
      </c>
      <c r="P82" s="46" t="str">
        <f t="shared" si="24"/>
        <v/>
      </c>
      <c r="Q82" s="46" t="str">
        <f t="shared" si="25"/>
        <v/>
      </c>
      <c r="R82" s="3"/>
      <c r="V82" s="48"/>
      <c r="W82" s="8"/>
      <c r="X82" s="8"/>
      <c r="Y82" s="3"/>
      <c r="Z82" s="3"/>
      <c r="AA82" s="3"/>
      <c r="AB82" s="3"/>
      <c r="AC82" s="3"/>
      <c r="AD82" s="3"/>
      <c r="AE82" s="3"/>
      <c r="AF82" s="3"/>
      <c r="AG82" s="3"/>
      <c r="AH82" s="3"/>
      <c r="AI82" s="3"/>
      <c r="AJ82" s="3"/>
      <c r="AK82" s="7"/>
      <c r="AL82" s="7"/>
      <c r="AM82" s="7"/>
      <c r="AN82" s="7"/>
      <c r="AO82" s="7"/>
      <c r="AP82" s="7"/>
    </row>
    <row r="83" spans="2:42" ht="15" x14ac:dyDescent="0.2">
      <c r="B83" s="60" t="str">
        <f t="shared" si="29"/>
        <v>N</v>
      </c>
      <c r="E83" s="199"/>
      <c r="F83" s="165" t="str">
        <f>IF(E76="","",CONCATENATE(VLOOKUP(E76,'Stakeholder Master List'!$B:$D,2,FALSE),"-8"))</f>
        <v>LEG-8</v>
      </c>
      <c r="G83" s="165" t="str">
        <f>IF(E76="","",VLOOKUP(E76,'Stakeholder Master List'!$B:$D,3,FALSE))</f>
        <v>Medium</v>
      </c>
      <c r="H83" s="173"/>
      <c r="I83" s="126" t="str" cm="1">
        <f t="array" ref="I83">IF(ISBLANK(H83),"-",(ROUND(IF(ISBLANK(H83),"",(_xlfn.IFS(G83="High",50,G83="Medium",25,G83="Low",10,G83="",0)+110-(INT(MID(F83,5,2)))*10)),0)))</f>
        <v>-</v>
      </c>
      <c r="J83" s="3"/>
      <c r="K83" s="40"/>
      <c r="L83" s="40" t="str">
        <f t="shared" si="27"/>
        <v/>
      </c>
      <c r="M83" s="46" t="str">
        <f t="shared" si="28"/>
        <v/>
      </c>
      <c r="N83" s="46" t="str">
        <f t="shared" si="22"/>
        <v/>
      </c>
      <c r="O83" s="47" t="str">
        <f t="shared" si="23"/>
        <v/>
      </c>
      <c r="P83" s="46" t="str">
        <f t="shared" si="24"/>
        <v/>
      </c>
      <c r="Q83" s="46" t="str">
        <f t="shared" si="25"/>
        <v/>
      </c>
      <c r="R83" s="3"/>
      <c r="V83" s="48"/>
      <c r="W83" s="8"/>
      <c r="X83" s="8"/>
      <c r="Y83" s="3"/>
      <c r="Z83" s="3"/>
      <c r="AA83" s="3"/>
      <c r="AB83" s="3"/>
      <c r="AC83" s="3"/>
      <c r="AD83" s="3"/>
      <c r="AE83" s="3"/>
      <c r="AF83" s="3"/>
      <c r="AG83" s="3"/>
      <c r="AH83" s="3"/>
      <c r="AI83" s="3"/>
      <c r="AJ83" s="3"/>
      <c r="AK83" s="7"/>
      <c r="AL83" s="7"/>
      <c r="AM83" s="7"/>
      <c r="AN83" s="7"/>
      <c r="AO83" s="7"/>
      <c r="AP83" s="7"/>
    </row>
    <row r="84" spans="2:42" ht="15" x14ac:dyDescent="0.2">
      <c r="B84" s="60" t="str">
        <f t="shared" si="29"/>
        <v>N</v>
      </c>
      <c r="E84" s="199"/>
      <c r="F84" s="165" t="str">
        <f>IF(E76="","",CONCATENATE(VLOOKUP(E76,'Stakeholder Master List'!$B:$D,2,FALSE),"-9"))</f>
        <v>LEG-9</v>
      </c>
      <c r="G84" s="165" t="str">
        <f>IF(E76="","",VLOOKUP(E76,'Stakeholder Master List'!$B:$D,3,FALSE))</f>
        <v>Medium</v>
      </c>
      <c r="H84" s="173"/>
      <c r="I84" s="126" t="str" cm="1">
        <f t="array" ref="I84">IF(ISBLANK(H84),"-",(ROUND(IF(ISBLANK(H84),"",(_xlfn.IFS(G84="High",50,G84="Medium",25,G84="Low",10,G84="",0)+110-(INT(MID(F84,5,2)))*10)),0)))</f>
        <v>-</v>
      </c>
      <c r="J84" s="3"/>
      <c r="K84" s="40"/>
      <c r="L84" s="40" t="str">
        <f t="shared" si="27"/>
        <v/>
      </c>
      <c r="M84" s="46" t="str">
        <f t="shared" si="28"/>
        <v/>
      </c>
      <c r="N84" s="46" t="str">
        <f t="shared" si="22"/>
        <v/>
      </c>
      <c r="O84" s="47" t="str">
        <f t="shared" si="23"/>
        <v/>
      </c>
      <c r="P84" s="46" t="str">
        <f t="shared" si="24"/>
        <v/>
      </c>
      <c r="Q84" s="46" t="str">
        <f t="shared" si="25"/>
        <v/>
      </c>
      <c r="R84" s="3"/>
      <c r="V84" s="48"/>
      <c r="W84" s="8"/>
      <c r="X84" s="8"/>
      <c r="Y84" s="3"/>
      <c r="Z84" s="3"/>
      <c r="AA84" s="3"/>
      <c r="AB84" s="3"/>
      <c r="AC84" s="3"/>
      <c r="AD84" s="3"/>
      <c r="AE84" s="3"/>
      <c r="AF84" s="3"/>
      <c r="AG84" s="3"/>
      <c r="AH84" s="3"/>
      <c r="AI84" s="3"/>
      <c r="AJ84" s="3"/>
      <c r="AK84" s="7"/>
      <c r="AL84" s="7"/>
      <c r="AM84" s="7"/>
      <c r="AN84" s="7"/>
      <c r="AO84" s="7"/>
      <c r="AP84" s="7"/>
    </row>
    <row r="85" spans="2:42" ht="16" thickBot="1" x14ac:dyDescent="0.25">
      <c r="B85" s="60" t="str">
        <f t="shared" si="29"/>
        <v>N</v>
      </c>
      <c r="E85" s="200"/>
      <c r="F85" s="166" t="str">
        <f>IF(E76="","",CONCATENATE(VLOOKUP(E76,'Stakeholder Master List'!$B:$D,2,FALSE),"-10"))</f>
        <v>LEG-10</v>
      </c>
      <c r="G85" s="165" t="str">
        <f>IF(E76="","",VLOOKUP(E76,'Stakeholder Master List'!$B:$D,3,FALSE))</f>
        <v>Medium</v>
      </c>
      <c r="H85" s="172"/>
      <c r="I85" s="127" t="str" cm="1">
        <f t="array" ref="I85">IF(ISBLANK(H85),"-",(ROUND(IF(ISBLANK(H85),"",(_xlfn.IFS(G85="High",50,G85="Medium",25,G85="Low",10,G85="",0)+110-(INT(MID(F85,5,2)))*10)),0)))</f>
        <v>-</v>
      </c>
      <c r="J85" s="3"/>
      <c r="K85" s="40"/>
      <c r="L85" s="40" t="str">
        <f t="shared" si="27"/>
        <v/>
      </c>
      <c r="M85" s="46" t="str">
        <f t="shared" si="28"/>
        <v/>
      </c>
      <c r="N85" s="46" t="str">
        <f t="shared" si="22"/>
        <v/>
      </c>
      <c r="O85" s="47" t="str">
        <f t="shared" si="23"/>
        <v/>
      </c>
      <c r="P85" s="46" t="str">
        <f t="shared" si="24"/>
        <v/>
      </c>
      <c r="Q85" s="46" t="str">
        <f t="shared" si="25"/>
        <v/>
      </c>
      <c r="R85" s="3"/>
      <c r="V85" s="48"/>
      <c r="W85" s="8"/>
      <c r="X85" s="8"/>
      <c r="Y85" s="3"/>
      <c r="Z85" s="3"/>
      <c r="AA85" s="3"/>
      <c r="AB85" s="3"/>
      <c r="AC85" s="3"/>
      <c r="AD85" s="3"/>
      <c r="AE85" s="3"/>
      <c r="AF85" s="3"/>
      <c r="AG85" s="3"/>
      <c r="AH85" s="3"/>
      <c r="AI85" s="3"/>
      <c r="AJ85" s="3"/>
      <c r="AK85" s="7"/>
      <c r="AL85" s="7"/>
      <c r="AM85" s="7"/>
      <c r="AN85" s="7"/>
      <c r="AO85" s="7"/>
      <c r="AP85" s="7"/>
    </row>
    <row r="86" spans="2:42" ht="15" x14ac:dyDescent="0.2">
      <c r="B86" s="60" t="str">
        <f>IF(OR(E86="-",E86=""),"Y","N")</f>
        <v>N</v>
      </c>
      <c r="E86" s="198" t="str">
        <f>IF(ISBLANK('Stakeholder Master List'!B15),"",'Stakeholder Master List'!B15)</f>
        <v>Risk Management</v>
      </c>
      <c r="F86" s="164" t="str">
        <f>IF(E86="","",CONCATENATE(VLOOKUP(E86,'Stakeholder Master List'!$B:$D,2,FALSE),"-1"))</f>
        <v>RMT-1</v>
      </c>
      <c r="G86" s="164" t="str">
        <f>IF(E86="","",VLOOKUP(E86,'Stakeholder Master List'!$B:$D,3,FALSE))</f>
        <v>Medium</v>
      </c>
      <c r="H86" s="170"/>
      <c r="I86" s="125" t="str" cm="1">
        <f t="array" ref="I86">IF(ISBLANK(H86),"-",(ROUND(IF(ISBLANK(H86),"",(_xlfn.IFS(G86="High",50,G86="Medium",25,G86="Low",10,G86="",0)+110-(INT(MID(F86,5,2)))*10)),0)))</f>
        <v>-</v>
      </c>
      <c r="J86" s="3"/>
      <c r="K86" s="40"/>
      <c r="L86" s="40" t="str">
        <f t="shared" si="27"/>
        <v/>
      </c>
      <c r="M86" s="46" t="str">
        <f t="shared" si="28"/>
        <v/>
      </c>
      <c r="N86" s="46" t="str">
        <f t="shared" si="22"/>
        <v/>
      </c>
      <c r="O86" s="47" t="str">
        <f t="shared" si="23"/>
        <v/>
      </c>
      <c r="P86" s="46" t="str">
        <f t="shared" si="24"/>
        <v/>
      </c>
      <c r="Q86" s="46" t="str">
        <f t="shared" si="25"/>
        <v/>
      </c>
      <c r="R86" s="3"/>
      <c r="V86" s="48"/>
      <c r="W86" s="8"/>
      <c r="X86" s="8"/>
      <c r="Y86" s="3"/>
      <c r="Z86" s="3"/>
      <c r="AA86" s="3"/>
      <c r="AB86" s="3"/>
      <c r="AC86" s="3"/>
      <c r="AD86" s="3"/>
      <c r="AE86" s="3"/>
      <c r="AF86" s="3"/>
      <c r="AG86" s="3"/>
      <c r="AH86" s="3"/>
      <c r="AI86" s="3"/>
      <c r="AJ86" s="3"/>
      <c r="AK86" s="7"/>
      <c r="AL86" s="7"/>
      <c r="AM86" s="7"/>
      <c r="AN86" s="7"/>
      <c r="AO86" s="7"/>
      <c r="AP86" s="7"/>
    </row>
    <row r="87" spans="2:42" ht="15" x14ac:dyDescent="0.2">
      <c r="B87" s="60" t="str">
        <f t="shared" ref="B87:B95" si="30">B86</f>
        <v>N</v>
      </c>
      <c r="E87" s="199"/>
      <c r="F87" s="165" t="str">
        <f>IF(E86="","",CONCATENATE(VLOOKUP(E86,'Stakeholder Master List'!$B:$D,2,FALSE),"-2"))</f>
        <v>RMT-2</v>
      </c>
      <c r="G87" s="165" t="str">
        <f>IF(E86="","",VLOOKUP(E86,'Stakeholder Master List'!$B:$D,3,FALSE))</f>
        <v>Medium</v>
      </c>
      <c r="H87" s="173"/>
      <c r="I87" s="126" t="str" cm="1">
        <f t="array" ref="I87">IF(ISBLANK(H87),"-",(ROUND(IF(ISBLANK(H87),"",(_xlfn.IFS(G87="High",50,G87="Medium",25,G87="Low",10,G87="",0)+110-(INT(MID(F87,5,2)))*10)),0)))</f>
        <v>-</v>
      </c>
      <c r="J87" s="3"/>
      <c r="K87" s="40"/>
      <c r="L87" s="40" t="str">
        <f t="shared" si="27"/>
        <v/>
      </c>
      <c r="M87" s="46" t="str">
        <f t="shared" si="28"/>
        <v/>
      </c>
      <c r="N87" s="46" t="str">
        <f t="shared" si="22"/>
        <v/>
      </c>
      <c r="O87" s="47" t="str">
        <f t="shared" si="23"/>
        <v/>
      </c>
      <c r="P87" s="46" t="str">
        <f t="shared" si="24"/>
        <v/>
      </c>
      <c r="Q87" s="46" t="str">
        <f t="shared" si="25"/>
        <v/>
      </c>
      <c r="R87" s="3"/>
      <c r="V87" s="48"/>
      <c r="W87" s="8"/>
      <c r="X87" s="8"/>
      <c r="Y87" s="3"/>
      <c r="Z87" s="3"/>
      <c r="AA87" s="3"/>
      <c r="AB87" s="3"/>
      <c r="AC87" s="3"/>
      <c r="AD87" s="3"/>
      <c r="AE87" s="3"/>
      <c r="AF87" s="3"/>
      <c r="AG87" s="3"/>
      <c r="AH87" s="3"/>
      <c r="AI87" s="3"/>
      <c r="AJ87" s="3"/>
      <c r="AK87" s="7"/>
      <c r="AL87" s="7"/>
      <c r="AM87" s="7"/>
      <c r="AN87" s="7"/>
      <c r="AO87" s="7"/>
      <c r="AP87" s="7"/>
    </row>
    <row r="88" spans="2:42" ht="15" x14ac:dyDescent="0.2">
      <c r="B88" s="60" t="str">
        <f t="shared" si="30"/>
        <v>N</v>
      </c>
      <c r="E88" s="199"/>
      <c r="F88" s="165" t="str">
        <f>IF(E86="","",CONCATENATE(VLOOKUP(E86,'Stakeholder Master List'!$B:$D,2,FALSE),"-3"))</f>
        <v>RMT-3</v>
      </c>
      <c r="G88" s="165" t="str">
        <f>IF(E86="","",VLOOKUP(E86,'Stakeholder Master List'!$B:$D,3,FALSE))</f>
        <v>Medium</v>
      </c>
      <c r="H88" s="173"/>
      <c r="I88" s="126" t="str" cm="1">
        <f t="array" ref="I88">IF(ISBLANK(H88),"-",(ROUND(IF(ISBLANK(H88),"",(_xlfn.IFS(G88="High",50,G88="Medium",25,G88="Low",10,G88="",0)+110-(INT(MID(F88,5,2)))*10)),0)))</f>
        <v>-</v>
      </c>
      <c r="J88" s="3"/>
      <c r="K88" s="40"/>
      <c r="L88" s="40" t="str">
        <f t="shared" si="27"/>
        <v/>
      </c>
      <c r="M88" s="46" t="str">
        <f t="shared" si="28"/>
        <v/>
      </c>
      <c r="N88" s="46" t="str">
        <f t="shared" si="22"/>
        <v/>
      </c>
      <c r="O88" s="47" t="str">
        <f t="shared" si="23"/>
        <v/>
      </c>
      <c r="P88" s="46" t="str">
        <f t="shared" si="24"/>
        <v/>
      </c>
      <c r="Q88" s="46" t="str">
        <f t="shared" si="25"/>
        <v/>
      </c>
      <c r="R88" s="3"/>
      <c r="V88" s="48"/>
      <c r="W88" s="8"/>
      <c r="X88" s="8"/>
      <c r="Y88" s="3"/>
      <c r="Z88" s="3"/>
      <c r="AA88" s="3"/>
      <c r="AB88" s="3"/>
      <c r="AC88" s="3"/>
      <c r="AD88" s="3"/>
      <c r="AE88" s="3"/>
      <c r="AF88" s="3"/>
      <c r="AG88" s="3"/>
      <c r="AH88" s="3"/>
      <c r="AI88" s="3"/>
      <c r="AJ88" s="3"/>
      <c r="AK88" s="7"/>
      <c r="AL88" s="7"/>
      <c r="AM88" s="7"/>
      <c r="AN88" s="7"/>
      <c r="AO88" s="7"/>
      <c r="AP88" s="7"/>
    </row>
    <row r="89" spans="2:42" ht="15" x14ac:dyDescent="0.2">
      <c r="B89" s="60" t="str">
        <f t="shared" si="30"/>
        <v>N</v>
      </c>
      <c r="E89" s="199"/>
      <c r="F89" s="165" t="str">
        <f>IF(E86="","",CONCATENATE(VLOOKUP(E86,'Stakeholder Master List'!$B:$D,2,FALSE),"-4"))</f>
        <v>RMT-4</v>
      </c>
      <c r="G89" s="165" t="str">
        <f>IF(E86="","",VLOOKUP(E86,'Stakeholder Master List'!$B:$D,3,FALSE))</f>
        <v>Medium</v>
      </c>
      <c r="H89" s="173"/>
      <c r="I89" s="126" t="str" cm="1">
        <f t="array" ref="I89">IF(ISBLANK(H89),"-",(ROUND(IF(ISBLANK(H89),"",(_xlfn.IFS(G89="High",50,G89="Medium",25,G89="Low",10,G89="",0)+110-(INT(MID(F89,5,2)))*10)),0)))</f>
        <v>-</v>
      </c>
      <c r="J89" s="3"/>
      <c r="K89" s="40"/>
      <c r="L89" s="40" t="str">
        <f t="shared" si="27"/>
        <v/>
      </c>
      <c r="M89" s="46" t="str">
        <f t="shared" si="28"/>
        <v/>
      </c>
      <c r="N89" s="46" t="str">
        <f t="shared" si="22"/>
        <v/>
      </c>
      <c r="O89" s="47" t="str">
        <f t="shared" si="23"/>
        <v/>
      </c>
      <c r="P89" s="46" t="str">
        <f t="shared" si="24"/>
        <v/>
      </c>
      <c r="Q89" s="46" t="str">
        <f t="shared" si="25"/>
        <v/>
      </c>
      <c r="R89" s="3"/>
      <c r="V89" s="48"/>
      <c r="W89" s="8"/>
      <c r="X89" s="8"/>
      <c r="Y89" s="3"/>
      <c r="Z89" s="3"/>
      <c r="AA89" s="3"/>
      <c r="AB89" s="3"/>
      <c r="AC89" s="3"/>
      <c r="AD89" s="3"/>
      <c r="AE89" s="3"/>
      <c r="AF89" s="3"/>
      <c r="AG89" s="3"/>
      <c r="AH89" s="3"/>
      <c r="AI89" s="3"/>
      <c r="AJ89" s="3"/>
      <c r="AK89" s="7"/>
      <c r="AL89" s="7"/>
      <c r="AM89" s="7"/>
      <c r="AN89" s="7"/>
      <c r="AO89" s="7"/>
      <c r="AP89" s="7"/>
    </row>
    <row r="90" spans="2:42" ht="15" x14ac:dyDescent="0.2">
      <c r="B90" s="60" t="str">
        <f t="shared" si="30"/>
        <v>N</v>
      </c>
      <c r="E90" s="199"/>
      <c r="F90" s="165" t="str">
        <f>IF(E86="","",CONCATENATE(VLOOKUP(E86,'Stakeholder Master List'!$B:$D,2,FALSE),"-5"))</f>
        <v>RMT-5</v>
      </c>
      <c r="G90" s="165" t="str">
        <f>IF(E86="","",VLOOKUP(E86,'Stakeholder Master List'!$B:$D,3,FALSE))</f>
        <v>Medium</v>
      </c>
      <c r="H90" s="173"/>
      <c r="I90" s="126" t="str" cm="1">
        <f t="array" ref="I90">IF(ISBLANK(H90),"-",(ROUND(IF(ISBLANK(H90),"",(_xlfn.IFS(G90="High",50,G90="Medium",25,G90="Low",10,G90="",0)+110-(INT(MID(F90,5,2)))*10)),0)))</f>
        <v>-</v>
      </c>
      <c r="J90" s="3"/>
      <c r="K90" s="40"/>
      <c r="L90" s="40" t="str">
        <f t="shared" si="27"/>
        <v/>
      </c>
      <c r="M90" s="46" t="str">
        <f t="shared" si="28"/>
        <v/>
      </c>
      <c r="N90" s="46" t="str">
        <f t="shared" si="22"/>
        <v/>
      </c>
      <c r="O90" s="47" t="str">
        <f t="shared" si="23"/>
        <v/>
      </c>
      <c r="P90" s="46" t="str">
        <f t="shared" si="24"/>
        <v/>
      </c>
      <c r="Q90" s="46" t="str">
        <f t="shared" si="25"/>
        <v/>
      </c>
      <c r="R90" s="3"/>
      <c r="V90" s="48"/>
      <c r="W90" s="8"/>
      <c r="X90" s="8"/>
      <c r="Y90" s="3"/>
      <c r="Z90" s="3"/>
      <c r="AA90" s="3"/>
      <c r="AB90" s="3"/>
      <c r="AC90" s="3"/>
      <c r="AD90" s="3"/>
      <c r="AE90" s="3"/>
      <c r="AF90" s="3"/>
      <c r="AG90" s="3"/>
      <c r="AH90" s="3"/>
      <c r="AI90" s="3"/>
      <c r="AJ90" s="3"/>
      <c r="AK90" s="7"/>
      <c r="AL90" s="7"/>
      <c r="AM90" s="7"/>
      <c r="AN90" s="7"/>
      <c r="AO90" s="7"/>
      <c r="AP90" s="7"/>
    </row>
    <row r="91" spans="2:42" ht="15" x14ac:dyDescent="0.2">
      <c r="B91" s="60" t="str">
        <f t="shared" si="30"/>
        <v>N</v>
      </c>
      <c r="E91" s="199"/>
      <c r="F91" s="165" t="str">
        <f>IF(E86="","",CONCATENATE(VLOOKUP(E86,'Stakeholder Master List'!$B:$D,2,FALSE),"-6"))</f>
        <v>RMT-6</v>
      </c>
      <c r="G91" s="165" t="str">
        <f>IF(E86="","",VLOOKUP(E86,'Stakeholder Master List'!$B:$D,3,FALSE))</f>
        <v>Medium</v>
      </c>
      <c r="H91" s="173"/>
      <c r="I91" s="126" t="str" cm="1">
        <f t="array" ref="I91">IF(ISBLANK(H91),"-",(ROUND(IF(ISBLANK(H91),"",(_xlfn.IFS(G91="High",50,G91="Medium",25,G91="Low",10,G91="",0)+110-(INT(MID(F91,5,2)))*10)),0)))</f>
        <v>-</v>
      </c>
      <c r="J91" s="3"/>
      <c r="K91" s="40"/>
      <c r="L91" s="40" t="str">
        <f t="shared" si="27"/>
        <v/>
      </c>
      <c r="M91" s="46" t="str">
        <f t="shared" si="28"/>
        <v/>
      </c>
      <c r="N91" s="46" t="str">
        <f t="shared" si="22"/>
        <v/>
      </c>
      <c r="O91" s="47" t="str">
        <f t="shared" si="23"/>
        <v/>
      </c>
      <c r="P91" s="46" t="str">
        <f t="shared" si="24"/>
        <v/>
      </c>
      <c r="Q91" s="46" t="str">
        <f t="shared" si="25"/>
        <v/>
      </c>
      <c r="R91" s="3"/>
      <c r="V91" s="48"/>
      <c r="W91" s="8"/>
      <c r="X91" s="8"/>
      <c r="Y91" s="3"/>
      <c r="Z91" s="3"/>
      <c r="AA91" s="3"/>
      <c r="AB91" s="3"/>
      <c r="AC91" s="3"/>
      <c r="AD91" s="3"/>
      <c r="AE91" s="3"/>
      <c r="AF91" s="3"/>
      <c r="AG91" s="3"/>
      <c r="AH91" s="3"/>
      <c r="AI91" s="3"/>
      <c r="AJ91" s="3"/>
      <c r="AK91" s="7"/>
      <c r="AL91" s="7"/>
      <c r="AM91" s="7"/>
      <c r="AN91" s="7"/>
      <c r="AO91" s="7"/>
      <c r="AP91" s="7"/>
    </row>
    <row r="92" spans="2:42" ht="15" x14ac:dyDescent="0.2">
      <c r="B92" s="60" t="str">
        <f t="shared" si="30"/>
        <v>N</v>
      </c>
      <c r="E92" s="199"/>
      <c r="F92" s="165" t="str">
        <f>IF(E86="","",CONCATENATE(VLOOKUP(E86,'Stakeholder Master List'!$B:$D,2,FALSE),"-7"))</f>
        <v>RMT-7</v>
      </c>
      <c r="G92" s="165" t="str">
        <f>IF(E86="","",VLOOKUP(E86,'Stakeholder Master List'!$B:$D,3,FALSE))</f>
        <v>Medium</v>
      </c>
      <c r="H92" s="173"/>
      <c r="I92" s="126" t="str" cm="1">
        <f t="array" ref="I92">IF(ISBLANK(H92),"-",(ROUND(IF(ISBLANK(H92),"",(_xlfn.IFS(G92="High",50,G92="Medium",25,G92="Low",10,G92="",0)+110-(INT(MID(F92,5,2)))*10)),0)))</f>
        <v>-</v>
      </c>
      <c r="J92" s="3"/>
      <c r="K92" s="40"/>
      <c r="L92" s="40" t="str">
        <f t="shared" si="27"/>
        <v/>
      </c>
      <c r="M92" s="46" t="str">
        <f t="shared" si="28"/>
        <v/>
      </c>
      <c r="N92" s="46" t="str">
        <f t="shared" si="22"/>
        <v/>
      </c>
      <c r="O92" s="47" t="str">
        <f t="shared" si="23"/>
        <v/>
      </c>
      <c r="P92" s="46" t="str">
        <f t="shared" si="24"/>
        <v/>
      </c>
      <c r="Q92" s="46" t="str">
        <f t="shared" si="25"/>
        <v/>
      </c>
      <c r="R92" s="3"/>
      <c r="V92" s="48"/>
      <c r="W92" s="8"/>
      <c r="X92" s="8"/>
      <c r="Y92" s="3"/>
      <c r="Z92" s="3"/>
      <c r="AA92" s="3"/>
      <c r="AB92" s="3"/>
      <c r="AC92" s="3"/>
      <c r="AD92" s="3"/>
      <c r="AE92" s="3"/>
      <c r="AF92" s="3"/>
      <c r="AG92" s="3"/>
      <c r="AH92" s="3"/>
      <c r="AI92" s="3"/>
      <c r="AJ92" s="3"/>
      <c r="AK92" s="7"/>
      <c r="AL92" s="7"/>
      <c r="AM92" s="7"/>
      <c r="AN92" s="7"/>
      <c r="AO92" s="7"/>
      <c r="AP92" s="7"/>
    </row>
    <row r="93" spans="2:42" ht="15" x14ac:dyDescent="0.2">
      <c r="B93" s="60" t="str">
        <f t="shared" si="30"/>
        <v>N</v>
      </c>
      <c r="E93" s="199"/>
      <c r="F93" s="165" t="str">
        <f>IF(E86="","",CONCATENATE(VLOOKUP(E86,'Stakeholder Master List'!$B:$D,2,FALSE),"-8"))</f>
        <v>RMT-8</v>
      </c>
      <c r="G93" s="165" t="str">
        <f>IF(E86="","",VLOOKUP(E86,'Stakeholder Master List'!$B:$D,3,FALSE))</f>
        <v>Medium</v>
      </c>
      <c r="H93" s="173"/>
      <c r="I93" s="126" t="str" cm="1">
        <f t="array" ref="I93">IF(ISBLANK(H93),"-",(ROUND(IF(ISBLANK(H93),"",(_xlfn.IFS(G93="High",50,G93="Medium",25,G93="Low",10,G93="",0)+110-(INT(MID(F93,5,2)))*10)),0)))</f>
        <v>-</v>
      </c>
      <c r="J93" s="3"/>
      <c r="K93" s="40"/>
      <c r="L93" s="40" t="str">
        <f t="shared" si="27"/>
        <v/>
      </c>
      <c r="M93" s="46" t="str">
        <f t="shared" si="28"/>
        <v/>
      </c>
      <c r="N93" s="46" t="str">
        <f t="shared" si="22"/>
        <v/>
      </c>
      <c r="O93" s="47" t="str">
        <f t="shared" si="23"/>
        <v/>
      </c>
      <c r="P93" s="46" t="str">
        <f t="shared" si="24"/>
        <v/>
      </c>
      <c r="Q93" s="46" t="str">
        <f t="shared" si="25"/>
        <v/>
      </c>
      <c r="R93" s="3"/>
      <c r="V93" s="48"/>
      <c r="W93" s="8"/>
      <c r="X93" s="8"/>
      <c r="Y93" s="3"/>
      <c r="Z93" s="3"/>
      <c r="AA93" s="3"/>
      <c r="AB93" s="3"/>
      <c r="AC93" s="3"/>
      <c r="AD93" s="3"/>
      <c r="AE93" s="3"/>
      <c r="AF93" s="3"/>
      <c r="AG93" s="3"/>
      <c r="AH93" s="3"/>
      <c r="AI93" s="3"/>
      <c r="AJ93" s="3"/>
      <c r="AK93" s="7"/>
      <c r="AL93" s="7"/>
      <c r="AM93" s="7"/>
      <c r="AN93" s="7"/>
      <c r="AO93" s="7"/>
      <c r="AP93" s="7"/>
    </row>
    <row r="94" spans="2:42" ht="15" x14ac:dyDescent="0.2">
      <c r="B94" s="60" t="str">
        <f t="shared" si="30"/>
        <v>N</v>
      </c>
      <c r="E94" s="199"/>
      <c r="F94" s="165" t="str">
        <f>IF(E86="","",CONCATENATE(VLOOKUP(E86,'Stakeholder Master List'!$B:$D,2,FALSE),"-9"))</f>
        <v>RMT-9</v>
      </c>
      <c r="G94" s="165" t="str">
        <f>IF(E86="","",VLOOKUP(E86,'Stakeholder Master List'!$B:$D,3,FALSE))</f>
        <v>Medium</v>
      </c>
      <c r="H94" s="173"/>
      <c r="I94" s="126" t="str" cm="1">
        <f t="array" ref="I94">IF(ISBLANK(H94),"-",(ROUND(IF(ISBLANK(H94),"",(_xlfn.IFS(G94="High",50,G94="Medium",25,G94="Low",10,G94="",0)+110-(INT(MID(F94,5,2)))*10)),0)))</f>
        <v>-</v>
      </c>
      <c r="J94" s="3"/>
      <c r="K94" s="40"/>
      <c r="L94" s="40" t="str">
        <f t="shared" si="27"/>
        <v/>
      </c>
      <c r="M94" s="46" t="str">
        <f t="shared" si="28"/>
        <v/>
      </c>
      <c r="N94" s="46" t="str">
        <f t="shared" si="22"/>
        <v/>
      </c>
      <c r="O94" s="47" t="str">
        <f t="shared" si="23"/>
        <v/>
      </c>
      <c r="P94" s="46" t="str">
        <f t="shared" si="24"/>
        <v/>
      </c>
      <c r="Q94" s="46" t="str">
        <f t="shared" si="25"/>
        <v/>
      </c>
      <c r="R94" s="3"/>
      <c r="V94" s="48"/>
      <c r="W94" s="8"/>
      <c r="X94" s="8"/>
      <c r="Y94" s="3"/>
      <c r="Z94" s="3"/>
      <c r="AA94" s="3"/>
      <c r="AB94" s="3"/>
      <c r="AC94" s="3"/>
      <c r="AD94" s="3"/>
      <c r="AE94" s="3"/>
      <c r="AF94" s="3"/>
      <c r="AG94" s="3"/>
      <c r="AH94" s="3"/>
      <c r="AI94" s="3"/>
      <c r="AJ94" s="3"/>
      <c r="AK94" s="7"/>
      <c r="AL94" s="7"/>
      <c r="AM94" s="7"/>
      <c r="AN94" s="7"/>
      <c r="AO94" s="7"/>
      <c r="AP94" s="7"/>
    </row>
    <row r="95" spans="2:42" ht="16" thickBot="1" x14ac:dyDescent="0.25">
      <c r="B95" s="60" t="str">
        <f t="shared" si="30"/>
        <v>N</v>
      </c>
      <c r="E95" s="200"/>
      <c r="F95" s="166" t="str">
        <f>IF(E86="","",CONCATENATE(VLOOKUP(E86,'Stakeholder Master List'!$B:$D,2,FALSE),"-10"))</f>
        <v>RMT-10</v>
      </c>
      <c r="G95" s="165" t="str">
        <f>IF(E86="","",VLOOKUP(E86,'Stakeholder Master List'!$B:$D,3,FALSE))</f>
        <v>Medium</v>
      </c>
      <c r="H95" s="172"/>
      <c r="I95" s="127" t="str" cm="1">
        <f t="array" ref="I95">IF(ISBLANK(H95),"-",(ROUND(IF(ISBLANK(H95),"",(_xlfn.IFS(G95="High",50,G95="Medium",25,G95="Low",10,G95="",0)+110-(INT(MID(F95,5,2)))*10)),0)))</f>
        <v>-</v>
      </c>
      <c r="J95" s="3"/>
      <c r="K95" s="40"/>
      <c r="L95" s="40" t="str">
        <f t="shared" si="27"/>
        <v/>
      </c>
      <c r="M95" s="46" t="str">
        <f t="shared" si="28"/>
        <v/>
      </c>
      <c r="N95" s="46" t="str">
        <f t="shared" si="22"/>
        <v/>
      </c>
      <c r="O95" s="47" t="str">
        <f t="shared" si="23"/>
        <v/>
      </c>
      <c r="P95" s="46" t="str">
        <f t="shared" si="24"/>
        <v/>
      </c>
      <c r="Q95" s="46" t="str">
        <f t="shared" si="25"/>
        <v/>
      </c>
      <c r="R95" s="3"/>
      <c r="V95" s="48"/>
      <c r="W95" s="8"/>
      <c r="X95" s="8"/>
      <c r="Y95" s="3"/>
      <c r="Z95" s="3"/>
      <c r="AA95" s="3"/>
      <c r="AB95" s="3"/>
      <c r="AC95" s="3"/>
      <c r="AD95" s="3"/>
      <c r="AE95" s="3"/>
      <c r="AF95" s="3"/>
      <c r="AG95" s="3"/>
      <c r="AH95" s="3"/>
      <c r="AI95" s="3"/>
      <c r="AJ95" s="3"/>
      <c r="AK95" s="7"/>
      <c r="AL95" s="7"/>
      <c r="AM95" s="7"/>
      <c r="AN95" s="7"/>
      <c r="AO95" s="7"/>
      <c r="AP95" s="7"/>
    </row>
    <row r="96" spans="2:42" ht="15" x14ac:dyDescent="0.2">
      <c r="B96" s="60" t="str">
        <f>IF(OR(E96="-",E96=""),"Y","N")</f>
        <v>N</v>
      </c>
      <c r="E96" s="198" t="str">
        <f>IF(ISBLANK('Stakeholder Master List'!B16),"",'Stakeholder Master List'!B16)</f>
        <v>Vulnerability Management</v>
      </c>
      <c r="F96" s="164" t="str">
        <f>IF(E96="","",CONCATENATE(VLOOKUP(E96,'Stakeholder Master List'!$B:$D,2,FALSE),"-1"))</f>
        <v>VMT-1</v>
      </c>
      <c r="G96" s="164" t="str">
        <f>IF(E96="","",VLOOKUP(E96,'Stakeholder Master List'!$B:$D,3,FALSE))</f>
        <v>Medium</v>
      </c>
      <c r="H96" s="170"/>
      <c r="I96" s="125" t="str" cm="1">
        <f t="array" ref="I96">IF(ISBLANK(H96),"-",(ROUND(IF(ISBLANK(H96),"",(_xlfn.IFS(G96="High",50,G96="Medium",25,G96="Low",10,G96="",0)+110-(INT(MID(F96,5,2)))*10)),0)))</f>
        <v>-</v>
      </c>
      <c r="J96" s="3"/>
      <c r="K96" s="40"/>
      <c r="L96" s="40" t="str">
        <f t="shared" si="27"/>
        <v/>
      </c>
      <c r="M96" s="46" t="str">
        <f t="shared" si="28"/>
        <v/>
      </c>
      <c r="N96" s="46" t="str">
        <f t="shared" si="22"/>
        <v/>
      </c>
      <c r="O96" s="47" t="str">
        <f t="shared" si="23"/>
        <v/>
      </c>
      <c r="P96" s="46" t="str">
        <f t="shared" si="24"/>
        <v/>
      </c>
      <c r="Q96" s="46" t="str">
        <f t="shared" si="25"/>
        <v/>
      </c>
      <c r="R96" s="3"/>
      <c r="V96" s="48"/>
      <c r="W96" s="8"/>
      <c r="X96" s="8"/>
      <c r="Y96" s="3"/>
      <c r="Z96" s="3"/>
      <c r="AA96" s="3"/>
      <c r="AB96" s="3"/>
      <c r="AC96" s="3"/>
      <c r="AD96" s="3"/>
      <c r="AE96" s="3"/>
      <c r="AF96" s="3"/>
      <c r="AG96" s="3"/>
      <c r="AH96" s="3"/>
      <c r="AI96" s="3"/>
      <c r="AJ96" s="3"/>
      <c r="AK96" s="7"/>
      <c r="AL96" s="7"/>
      <c r="AM96" s="7"/>
      <c r="AN96" s="7"/>
      <c r="AO96" s="7"/>
      <c r="AP96" s="7"/>
    </row>
    <row r="97" spans="2:42" ht="15" x14ac:dyDescent="0.2">
      <c r="B97" s="60" t="str">
        <f t="shared" ref="B97:B105" si="31">B96</f>
        <v>N</v>
      </c>
      <c r="E97" s="199"/>
      <c r="F97" s="165" t="str">
        <f>IF(E96="","",CONCATENATE(VLOOKUP(E96,'Stakeholder Master List'!$B:$D,2,FALSE),"-2"))</f>
        <v>VMT-2</v>
      </c>
      <c r="G97" s="165" t="str">
        <f>IF(E96="","",VLOOKUP(E96,'Stakeholder Master List'!$B:$D,3,FALSE))</f>
        <v>Medium</v>
      </c>
      <c r="H97" s="173"/>
      <c r="I97" s="126" t="str" cm="1">
        <f t="array" ref="I97">IF(ISBLANK(H97),"-",(ROUND(IF(ISBLANK(H97),"",(_xlfn.IFS(G97="High",50,G97="Medium",25,G97="Low",10,G97="",0)+110-(INT(MID(F97,5,2)))*10)),0)))</f>
        <v>-</v>
      </c>
      <c r="J97" s="3"/>
      <c r="K97" s="40"/>
      <c r="L97" s="40" t="str">
        <f t="shared" si="27"/>
        <v/>
      </c>
      <c r="M97" s="46" t="str">
        <f t="shared" si="28"/>
        <v/>
      </c>
      <c r="N97" s="46" t="str">
        <f t="shared" si="22"/>
        <v/>
      </c>
      <c r="O97" s="47" t="str">
        <f t="shared" si="23"/>
        <v/>
      </c>
      <c r="P97" s="46" t="str">
        <f t="shared" si="24"/>
        <v/>
      </c>
      <c r="Q97" s="46" t="str">
        <f t="shared" si="25"/>
        <v/>
      </c>
      <c r="R97" s="3"/>
      <c r="V97" s="48"/>
      <c r="W97" s="8"/>
      <c r="X97" s="8"/>
      <c r="Y97" s="3"/>
      <c r="Z97" s="3"/>
      <c r="AA97" s="3"/>
      <c r="AB97" s="3"/>
      <c r="AC97" s="3"/>
      <c r="AD97" s="3"/>
      <c r="AE97" s="3"/>
      <c r="AF97" s="3"/>
      <c r="AG97" s="3"/>
      <c r="AH97" s="3"/>
      <c r="AI97" s="3"/>
      <c r="AJ97" s="3"/>
      <c r="AK97" s="7"/>
      <c r="AL97" s="7"/>
      <c r="AM97" s="7"/>
      <c r="AN97" s="7"/>
      <c r="AO97" s="7"/>
      <c r="AP97" s="7"/>
    </row>
    <row r="98" spans="2:42" ht="15" x14ac:dyDescent="0.2">
      <c r="B98" s="60" t="str">
        <f t="shared" si="31"/>
        <v>N</v>
      </c>
      <c r="E98" s="199"/>
      <c r="F98" s="165" t="str">
        <f>IF(E96="","",CONCATENATE(VLOOKUP(E96,'Stakeholder Master List'!$B:$D,2,FALSE),"-3"))</f>
        <v>VMT-3</v>
      </c>
      <c r="G98" s="165" t="str">
        <f>IF(E96="","",VLOOKUP(E96,'Stakeholder Master List'!$B:$D,3,FALSE))</f>
        <v>Medium</v>
      </c>
      <c r="H98" s="173"/>
      <c r="I98" s="126" t="str" cm="1">
        <f t="array" ref="I98">IF(ISBLANK(H98),"-",(ROUND(IF(ISBLANK(H98),"",(_xlfn.IFS(G98="High",50,G98="Medium",25,G98="Low",10,G98="",0)+110-(INT(MID(F98,5,2)))*10)),0)))</f>
        <v>-</v>
      </c>
      <c r="J98" s="3"/>
      <c r="K98" s="40"/>
      <c r="L98" s="40" t="str">
        <f t="shared" si="27"/>
        <v/>
      </c>
      <c r="M98" s="46" t="str">
        <f t="shared" si="28"/>
        <v/>
      </c>
      <c r="N98" s="46" t="str">
        <f t="shared" si="22"/>
        <v/>
      </c>
      <c r="O98" s="47" t="str">
        <f t="shared" si="23"/>
        <v/>
      </c>
      <c r="P98" s="46" t="str">
        <f t="shared" si="24"/>
        <v/>
      </c>
      <c r="Q98" s="46" t="str">
        <f t="shared" si="25"/>
        <v/>
      </c>
      <c r="R98" s="3"/>
      <c r="V98" s="48"/>
      <c r="W98" s="8"/>
      <c r="X98" s="8"/>
      <c r="Y98" s="3"/>
      <c r="Z98" s="3"/>
      <c r="AA98" s="3"/>
      <c r="AB98" s="3"/>
      <c r="AC98" s="3"/>
      <c r="AD98" s="3"/>
      <c r="AE98" s="3"/>
      <c r="AF98" s="3"/>
      <c r="AG98" s="3"/>
      <c r="AH98" s="3"/>
      <c r="AI98" s="3"/>
      <c r="AJ98" s="3"/>
      <c r="AK98" s="7"/>
      <c r="AL98" s="7"/>
      <c r="AM98" s="7"/>
      <c r="AN98" s="7"/>
      <c r="AO98" s="7"/>
      <c r="AP98" s="7"/>
    </row>
    <row r="99" spans="2:42" ht="15" x14ac:dyDescent="0.2">
      <c r="B99" s="60" t="str">
        <f t="shared" si="31"/>
        <v>N</v>
      </c>
      <c r="E99" s="199"/>
      <c r="F99" s="165" t="str">
        <f>IF(E96="","",CONCATENATE(VLOOKUP(E96,'Stakeholder Master List'!$B:$D,2,FALSE),"-4"))</f>
        <v>VMT-4</v>
      </c>
      <c r="G99" s="165" t="str">
        <f>IF(E96="","",VLOOKUP(E96,'Stakeholder Master List'!$B:$D,3,FALSE))</f>
        <v>Medium</v>
      </c>
      <c r="H99" s="173"/>
      <c r="I99" s="126" t="str" cm="1">
        <f t="array" ref="I99">IF(ISBLANK(H99),"-",(ROUND(IF(ISBLANK(H99),"",(_xlfn.IFS(G99="High",50,G99="Medium",25,G99="Low",10,G99="",0)+110-(INT(MID(F99,5,2)))*10)),0)))</f>
        <v>-</v>
      </c>
      <c r="J99" s="3"/>
      <c r="K99" s="40"/>
      <c r="L99" s="40" t="str">
        <f t="shared" si="27"/>
        <v/>
      </c>
      <c r="M99" s="46" t="str">
        <f t="shared" si="28"/>
        <v/>
      </c>
      <c r="N99" s="46" t="str">
        <f t="shared" si="22"/>
        <v/>
      </c>
      <c r="O99" s="47" t="str">
        <f t="shared" si="23"/>
        <v/>
      </c>
      <c r="P99" s="46" t="str">
        <f t="shared" si="24"/>
        <v/>
      </c>
      <c r="Q99" s="46" t="str">
        <f t="shared" si="25"/>
        <v/>
      </c>
      <c r="R99" s="3"/>
      <c r="V99" s="48"/>
      <c r="W99" s="8"/>
      <c r="X99" s="8"/>
      <c r="Y99" s="3"/>
      <c r="Z99" s="3"/>
      <c r="AA99" s="3"/>
      <c r="AB99" s="3"/>
      <c r="AC99" s="3"/>
      <c r="AD99" s="3"/>
      <c r="AE99" s="3"/>
      <c r="AF99" s="3"/>
      <c r="AG99" s="3"/>
      <c r="AH99" s="3"/>
      <c r="AI99" s="3"/>
      <c r="AJ99" s="3"/>
      <c r="AK99" s="7"/>
      <c r="AL99" s="7"/>
      <c r="AM99" s="7"/>
      <c r="AN99" s="7"/>
      <c r="AO99" s="7"/>
      <c r="AP99" s="7"/>
    </row>
    <row r="100" spans="2:42" ht="15" x14ac:dyDescent="0.2">
      <c r="B100" s="60" t="str">
        <f t="shared" si="31"/>
        <v>N</v>
      </c>
      <c r="E100" s="199"/>
      <c r="F100" s="165" t="str">
        <f>IF(E96="","",CONCATENATE(VLOOKUP(E96,'Stakeholder Master List'!$B:$D,2,FALSE),"-5"))</f>
        <v>VMT-5</v>
      </c>
      <c r="G100" s="165" t="str">
        <f>IF(E96="","",VLOOKUP(E96,'Stakeholder Master List'!$B:$D,3,FALSE))</f>
        <v>Medium</v>
      </c>
      <c r="H100" s="173"/>
      <c r="I100" s="126" t="str" cm="1">
        <f t="array" ref="I100">IF(ISBLANK(H100),"-",(ROUND(IF(ISBLANK(H100),"",(_xlfn.IFS(G100="High",50,G100="Medium",25,G100="Low",10,G100="",0)+110-(INT(MID(F100,5,2)))*10)),0)))</f>
        <v>-</v>
      </c>
      <c r="J100" s="3"/>
      <c r="K100" s="40"/>
      <c r="L100" s="40" t="str">
        <f t="shared" si="27"/>
        <v/>
      </c>
      <c r="M100" s="46" t="str">
        <f t="shared" si="28"/>
        <v/>
      </c>
      <c r="N100" s="46" t="str">
        <f t="shared" si="22"/>
        <v/>
      </c>
      <c r="O100" s="47" t="str">
        <f t="shared" si="23"/>
        <v/>
      </c>
      <c r="P100" s="46" t="str">
        <f t="shared" si="24"/>
        <v/>
      </c>
      <c r="Q100" s="46" t="str">
        <f t="shared" si="25"/>
        <v/>
      </c>
      <c r="R100" s="3"/>
      <c r="V100" s="48"/>
      <c r="W100" s="8"/>
      <c r="X100" s="8"/>
      <c r="Y100" s="3"/>
      <c r="Z100" s="3"/>
      <c r="AA100" s="3"/>
      <c r="AB100" s="3"/>
      <c r="AC100" s="3"/>
      <c r="AD100" s="3"/>
      <c r="AE100" s="3"/>
      <c r="AF100" s="3"/>
      <c r="AG100" s="3"/>
      <c r="AH100" s="3"/>
      <c r="AI100" s="3"/>
      <c r="AJ100" s="3"/>
      <c r="AK100" s="7"/>
      <c r="AL100" s="7"/>
      <c r="AM100" s="7"/>
      <c r="AN100" s="7"/>
      <c r="AO100" s="7"/>
      <c r="AP100" s="7"/>
    </row>
    <row r="101" spans="2:42" ht="15" x14ac:dyDescent="0.2">
      <c r="B101" s="60" t="str">
        <f t="shared" si="31"/>
        <v>N</v>
      </c>
      <c r="E101" s="199"/>
      <c r="F101" s="165" t="str">
        <f>IF(E96="","",CONCATENATE(VLOOKUP(E96,'Stakeholder Master List'!$B:$D,2,FALSE),"-6"))</f>
        <v>VMT-6</v>
      </c>
      <c r="G101" s="165" t="str">
        <f>IF(E96="","",VLOOKUP(E96,'Stakeholder Master List'!$B:$D,3,FALSE))</f>
        <v>Medium</v>
      </c>
      <c r="H101" s="173"/>
      <c r="I101" s="126" t="str" cm="1">
        <f t="array" ref="I101">IF(ISBLANK(H101),"-",(ROUND(IF(ISBLANK(H101),"",(_xlfn.IFS(G101="High",50,G101="Medium",25,G101="Low",10,G101="",0)+110-(INT(MID(F101,5,2)))*10)),0)))</f>
        <v>-</v>
      </c>
      <c r="J101" s="3"/>
      <c r="K101" s="40"/>
      <c r="L101" s="40" t="str">
        <f t="shared" si="27"/>
        <v/>
      </c>
      <c r="M101" s="46" t="str">
        <f t="shared" si="28"/>
        <v/>
      </c>
      <c r="N101" s="46" t="str">
        <f t="shared" si="22"/>
        <v/>
      </c>
      <c r="O101" s="47" t="str">
        <f t="shared" si="23"/>
        <v/>
      </c>
      <c r="P101" s="46" t="str">
        <f t="shared" si="24"/>
        <v/>
      </c>
      <c r="Q101" s="46" t="str">
        <f t="shared" si="25"/>
        <v/>
      </c>
      <c r="R101" s="3"/>
      <c r="V101" s="48"/>
      <c r="W101" s="8"/>
      <c r="X101" s="8"/>
      <c r="Y101" s="3"/>
      <c r="Z101" s="3"/>
      <c r="AA101" s="3"/>
      <c r="AB101" s="3"/>
      <c r="AC101" s="3"/>
      <c r="AD101" s="3"/>
      <c r="AE101" s="3"/>
      <c r="AF101" s="3"/>
      <c r="AG101" s="3"/>
      <c r="AH101" s="3"/>
      <c r="AI101" s="3"/>
      <c r="AJ101" s="3"/>
      <c r="AK101" s="7"/>
      <c r="AL101" s="7"/>
      <c r="AM101" s="7"/>
      <c r="AN101" s="7"/>
      <c r="AO101" s="7"/>
      <c r="AP101" s="7"/>
    </row>
    <row r="102" spans="2:42" ht="15" x14ac:dyDescent="0.2">
      <c r="B102" s="60" t="str">
        <f t="shared" si="31"/>
        <v>N</v>
      </c>
      <c r="E102" s="199"/>
      <c r="F102" s="165" t="str">
        <f>IF(E96="","",CONCATENATE(VLOOKUP(E96,'Stakeholder Master List'!$B:$D,2,FALSE),"-7"))</f>
        <v>VMT-7</v>
      </c>
      <c r="G102" s="165" t="str">
        <f>IF(E96="","",VLOOKUP(E96,'Stakeholder Master List'!$B:$D,3,FALSE))</f>
        <v>Medium</v>
      </c>
      <c r="H102" s="173"/>
      <c r="I102" s="126" t="str" cm="1">
        <f t="array" ref="I102">IF(ISBLANK(H102),"-",(ROUND(IF(ISBLANK(H102),"",(_xlfn.IFS(G102="High",50,G102="Medium",25,G102="Low",10,G102="",0)+110-(INT(MID(F102,5,2)))*10)),0)))</f>
        <v>-</v>
      </c>
      <c r="J102" s="3"/>
      <c r="K102" s="40"/>
      <c r="L102" s="40" t="str">
        <f t="shared" ref="L102:L133" si="32">IF(K102="","",VLOOKUP(K102,F:H,3,FALSE))</f>
        <v/>
      </c>
      <c r="M102" s="46" t="str">
        <f t="shared" ref="M102:M133" si="33">IF(K102="","",VLOOKUP(K102,F:I,4,FALSE))</f>
        <v/>
      </c>
      <c r="N102" s="46" t="str">
        <f t="shared" si="22"/>
        <v/>
      </c>
      <c r="O102" s="47" t="str">
        <f t="shared" si="23"/>
        <v/>
      </c>
      <c r="P102" s="46" t="str">
        <f t="shared" si="24"/>
        <v/>
      </c>
      <c r="Q102" s="46" t="str">
        <f t="shared" si="25"/>
        <v/>
      </c>
      <c r="R102" s="3"/>
      <c r="V102" s="48"/>
      <c r="W102" s="8"/>
      <c r="X102" s="8"/>
      <c r="Y102" s="3"/>
      <c r="Z102" s="3"/>
      <c r="AA102" s="3"/>
      <c r="AB102" s="3"/>
      <c r="AC102" s="3"/>
      <c r="AD102" s="3"/>
      <c r="AE102" s="3"/>
      <c r="AF102" s="3"/>
      <c r="AG102" s="3"/>
      <c r="AH102" s="3"/>
      <c r="AI102" s="3"/>
      <c r="AJ102" s="3"/>
      <c r="AK102" s="7"/>
      <c r="AL102" s="7"/>
      <c r="AM102" s="7"/>
      <c r="AN102" s="7"/>
      <c r="AO102" s="7"/>
      <c r="AP102" s="7"/>
    </row>
    <row r="103" spans="2:42" ht="15" x14ac:dyDescent="0.2">
      <c r="B103" s="60" t="str">
        <f t="shared" si="31"/>
        <v>N</v>
      </c>
      <c r="E103" s="199"/>
      <c r="F103" s="165" t="str">
        <f>IF(E96="","",CONCATENATE(VLOOKUP(E96,'Stakeholder Master List'!$B:$D,2,FALSE),"-8"))</f>
        <v>VMT-8</v>
      </c>
      <c r="G103" s="165" t="str">
        <f>IF(E96="","",VLOOKUP(E96,'Stakeholder Master List'!$B:$D,3,FALSE))</f>
        <v>Medium</v>
      </c>
      <c r="H103" s="173"/>
      <c r="I103" s="126" t="str" cm="1">
        <f t="array" ref="I103">IF(ISBLANK(H103),"-",(ROUND(IF(ISBLANK(H103),"",(_xlfn.IFS(G103="High",50,G103="Medium",25,G103="Low",10,G103="",0)+110-(INT(MID(F103,5,2)))*10)),0)))</f>
        <v>-</v>
      </c>
      <c r="J103" s="3"/>
      <c r="K103" s="40"/>
      <c r="L103" s="40" t="str">
        <f t="shared" si="32"/>
        <v/>
      </c>
      <c r="M103" s="46" t="str">
        <f t="shared" si="33"/>
        <v/>
      </c>
      <c r="N103" s="46" t="str">
        <f t="shared" si="22"/>
        <v/>
      </c>
      <c r="O103" s="47" t="str">
        <f t="shared" si="23"/>
        <v/>
      </c>
      <c r="P103" s="46" t="str">
        <f t="shared" si="24"/>
        <v/>
      </c>
      <c r="Q103" s="46" t="str">
        <f t="shared" si="25"/>
        <v/>
      </c>
      <c r="R103" s="3"/>
      <c r="V103" s="48"/>
      <c r="W103" s="8"/>
      <c r="X103" s="8"/>
      <c r="Y103" s="3"/>
      <c r="Z103" s="3"/>
      <c r="AA103" s="3"/>
      <c r="AB103" s="3"/>
      <c r="AC103" s="3"/>
      <c r="AD103" s="3"/>
      <c r="AE103" s="3"/>
      <c r="AF103" s="3"/>
      <c r="AG103" s="3"/>
      <c r="AH103" s="3"/>
      <c r="AI103" s="3"/>
      <c r="AJ103" s="3"/>
      <c r="AK103" s="7"/>
      <c r="AL103" s="7"/>
      <c r="AM103" s="7"/>
      <c r="AN103" s="7"/>
      <c r="AO103" s="7"/>
      <c r="AP103" s="7"/>
    </row>
    <row r="104" spans="2:42" ht="15" x14ac:dyDescent="0.2">
      <c r="B104" s="60" t="str">
        <f t="shared" si="31"/>
        <v>N</v>
      </c>
      <c r="E104" s="199"/>
      <c r="F104" s="165" t="str">
        <f>IF(E96="","",CONCATENATE(VLOOKUP(E96,'Stakeholder Master List'!$B:$D,2,FALSE),"-9"))</f>
        <v>VMT-9</v>
      </c>
      <c r="G104" s="165" t="str">
        <f>IF(E96="","",VLOOKUP(E96,'Stakeholder Master List'!$B:$D,3,FALSE))</f>
        <v>Medium</v>
      </c>
      <c r="H104" s="173"/>
      <c r="I104" s="126" t="str" cm="1">
        <f t="array" ref="I104">IF(ISBLANK(H104),"-",(ROUND(IF(ISBLANK(H104),"",(_xlfn.IFS(G104="High",50,G104="Medium",25,G104="Low",10,G104="",0)+110-(INT(MID(F104,5,2)))*10)),0)))</f>
        <v>-</v>
      </c>
      <c r="J104" s="3"/>
      <c r="K104" s="40"/>
      <c r="L104" s="40" t="str">
        <f t="shared" si="32"/>
        <v/>
      </c>
      <c r="M104" s="46" t="str">
        <f t="shared" si="33"/>
        <v/>
      </c>
      <c r="N104" s="46" t="str">
        <f t="shared" si="22"/>
        <v/>
      </c>
      <c r="O104" s="47" t="str">
        <f t="shared" si="23"/>
        <v/>
      </c>
      <c r="P104" s="46" t="str">
        <f t="shared" si="24"/>
        <v/>
      </c>
      <c r="Q104" s="46" t="str">
        <f t="shared" si="25"/>
        <v/>
      </c>
      <c r="R104" s="3"/>
      <c r="V104" s="48"/>
      <c r="W104" s="8"/>
      <c r="X104" s="8"/>
      <c r="Y104" s="3"/>
      <c r="Z104" s="3"/>
      <c r="AA104" s="3"/>
      <c r="AB104" s="3"/>
      <c r="AC104" s="3"/>
      <c r="AD104" s="3"/>
      <c r="AE104" s="3"/>
      <c r="AF104" s="3"/>
      <c r="AG104" s="3"/>
      <c r="AH104" s="3"/>
      <c r="AI104" s="3"/>
      <c r="AJ104" s="3"/>
      <c r="AK104" s="7"/>
      <c r="AL104" s="7"/>
      <c r="AM104" s="7"/>
      <c r="AN104" s="7"/>
      <c r="AO104" s="7"/>
      <c r="AP104" s="7"/>
    </row>
    <row r="105" spans="2:42" ht="16" thickBot="1" x14ac:dyDescent="0.25">
      <c r="B105" s="60" t="str">
        <f t="shared" si="31"/>
        <v>N</v>
      </c>
      <c r="E105" s="200"/>
      <c r="F105" s="166" t="str">
        <f>IF(E96="","",CONCATENATE(VLOOKUP(E96,'Stakeholder Master List'!$B:$D,2,FALSE),"-10"))</f>
        <v>VMT-10</v>
      </c>
      <c r="G105" s="165" t="str">
        <f>IF(E96="","",VLOOKUP(E96,'Stakeholder Master List'!$B:$D,3,FALSE))</f>
        <v>Medium</v>
      </c>
      <c r="H105" s="172"/>
      <c r="I105" s="127" t="str" cm="1">
        <f t="array" ref="I105">IF(ISBLANK(H105),"-",(ROUND(IF(ISBLANK(H105),"",(_xlfn.IFS(G105="High",50,G105="Medium",25,G105="Low",10,G105="",0)+110-(INT(MID(F105,5,2)))*10)),0)))</f>
        <v>-</v>
      </c>
      <c r="J105" s="3"/>
      <c r="K105" s="40"/>
      <c r="L105" s="40" t="str">
        <f t="shared" si="32"/>
        <v/>
      </c>
      <c r="M105" s="46" t="str">
        <f t="shared" si="33"/>
        <v/>
      </c>
      <c r="N105" s="46" t="str">
        <f t="shared" si="22"/>
        <v/>
      </c>
      <c r="O105" s="47" t="str">
        <f t="shared" si="23"/>
        <v/>
      </c>
      <c r="P105" s="46" t="str">
        <f t="shared" si="24"/>
        <v/>
      </c>
      <c r="Q105" s="46" t="str">
        <f t="shared" si="25"/>
        <v/>
      </c>
      <c r="R105" s="3"/>
      <c r="V105" s="48"/>
      <c r="W105" s="8"/>
      <c r="X105" s="8"/>
      <c r="Y105" s="3"/>
      <c r="Z105" s="3"/>
      <c r="AA105" s="3"/>
      <c r="AB105" s="3"/>
      <c r="AC105" s="3"/>
      <c r="AD105" s="3"/>
      <c r="AE105" s="3"/>
      <c r="AF105" s="3"/>
      <c r="AG105" s="3"/>
      <c r="AH105" s="3"/>
      <c r="AI105" s="3"/>
      <c r="AJ105" s="3"/>
      <c r="AK105" s="7"/>
      <c r="AL105" s="7"/>
      <c r="AM105" s="7"/>
      <c r="AN105" s="7"/>
      <c r="AO105" s="7"/>
      <c r="AP105" s="7"/>
    </row>
    <row r="106" spans="2:42" ht="15" x14ac:dyDescent="0.2">
      <c r="B106" s="60" t="str">
        <f>IF(OR(E106="-",E106=""),"Y","N")</f>
        <v>N</v>
      </c>
      <c r="E106" s="198" t="str">
        <f>IF(ISBLANK('Stakeholder Master List'!B17),"",'Stakeholder Master List'!B17)</f>
        <v>Blue Team</v>
      </c>
      <c r="F106" s="164" t="str">
        <f>IF(E106="","",CONCATENATE(VLOOKUP(E106,'Stakeholder Master List'!$B:$D,2,FALSE),"-1"))</f>
        <v>BLU-1</v>
      </c>
      <c r="G106" s="164" t="str">
        <f>IF(E106="","",VLOOKUP(E106,'Stakeholder Master List'!$B:$D,3,FALSE))</f>
        <v>Medium</v>
      </c>
      <c r="H106" s="170"/>
      <c r="I106" s="125" t="str" cm="1">
        <f t="array" ref="I106">IF(ISBLANK(H106),"-",(ROUND(IF(ISBLANK(H106),"",(_xlfn.IFS(G106="High",50,G106="Medium",25,G106="Low",10,G106="",0)+110-(INT(MID(F106,5,2)))*10)),0)))</f>
        <v>-</v>
      </c>
      <c r="J106" s="3"/>
      <c r="K106" s="40"/>
      <c r="L106" s="40" t="str">
        <f t="shared" si="32"/>
        <v/>
      </c>
      <c r="M106" s="46" t="str">
        <f t="shared" si="33"/>
        <v/>
      </c>
      <c r="N106" s="46" t="str">
        <f t="shared" si="22"/>
        <v/>
      </c>
      <c r="O106" s="47" t="str">
        <f t="shared" si="23"/>
        <v/>
      </c>
      <c r="P106" s="46" t="str">
        <f t="shared" si="24"/>
        <v/>
      </c>
      <c r="Q106" s="46" t="str">
        <f t="shared" si="25"/>
        <v/>
      </c>
      <c r="R106" s="3"/>
      <c r="V106" s="48"/>
      <c r="W106" s="8"/>
      <c r="X106" s="8"/>
      <c r="Y106" s="3"/>
      <c r="Z106" s="3"/>
      <c r="AA106" s="3"/>
      <c r="AB106" s="3"/>
      <c r="AC106" s="3"/>
      <c r="AD106" s="3"/>
      <c r="AE106" s="3"/>
      <c r="AF106" s="3"/>
      <c r="AG106" s="3"/>
      <c r="AH106" s="3"/>
      <c r="AI106" s="3"/>
      <c r="AJ106" s="3"/>
      <c r="AK106" s="7"/>
      <c r="AL106" s="7"/>
      <c r="AM106" s="7"/>
      <c r="AN106" s="7"/>
      <c r="AO106" s="7"/>
      <c r="AP106" s="7"/>
    </row>
    <row r="107" spans="2:42" ht="15" x14ac:dyDescent="0.2">
      <c r="B107" s="60" t="str">
        <f t="shared" ref="B107:B115" si="34">B106</f>
        <v>N</v>
      </c>
      <c r="E107" s="199"/>
      <c r="F107" s="165" t="str">
        <f>IF(E106="","",CONCATENATE(VLOOKUP(E106,'Stakeholder Master List'!$B:$D,2,FALSE),"-2"))</f>
        <v>BLU-2</v>
      </c>
      <c r="G107" s="165" t="str">
        <f>IF(E106="","",VLOOKUP(E106,'Stakeholder Master List'!$B:$D,3,FALSE))</f>
        <v>Medium</v>
      </c>
      <c r="H107" s="173"/>
      <c r="I107" s="126" t="str" cm="1">
        <f t="array" ref="I107">IF(ISBLANK(H107),"-",(ROUND(IF(ISBLANK(H107),"",(_xlfn.IFS(G107="High",50,G107="Medium",25,G107="Low",10,G107="",0)+110-(INT(MID(F107,5,2)))*10)),0)))</f>
        <v>-</v>
      </c>
      <c r="J107" s="3"/>
      <c r="K107" s="40"/>
      <c r="L107" s="40" t="str">
        <f t="shared" si="32"/>
        <v/>
      </c>
      <c r="M107" s="46" t="str">
        <f t="shared" si="33"/>
        <v/>
      </c>
      <c r="N107" s="46" t="str">
        <f t="shared" si="22"/>
        <v/>
      </c>
      <c r="O107" s="47" t="str">
        <f t="shared" si="23"/>
        <v/>
      </c>
      <c r="P107" s="46" t="str">
        <f t="shared" si="24"/>
        <v/>
      </c>
      <c r="Q107" s="46" t="str">
        <f t="shared" si="25"/>
        <v/>
      </c>
      <c r="R107" s="3"/>
      <c r="V107" s="48"/>
      <c r="W107" s="8"/>
      <c r="X107" s="8"/>
      <c r="Y107" s="3"/>
      <c r="Z107" s="3"/>
      <c r="AA107" s="3"/>
      <c r="AB107" s="3"/>
      <c r="AC107" s="3"/>
      <c r="AD107" s="3"/>
      <c r="AE107" s="3"/>
      <c r="AF107" s="3"/>
      <c r="AG107" s="3"/>
      <c r="AH107" s="3"/>
      <c r="AI107" s="3"/>
      <c r="AJ107" s="3"/>
      <c r="AK107" s="7"/>
      <c r="AL107" s="7"/>
      <c r="AM107" s="7"/>
      <c r="AN107" s="7"/>
      <c r="AO107" s="7"/>
      <c r="AP107" s="7"/>
    </row>
    <row r="108" spans="2:42" ht="15" x14ac:dyDescent="0.2">
      <c r="B108" s="60" t="str">
        <f t="shared" si="34"/>
        <v>N</v>
      </c>
      <c r="E108" s="199"/>
      <c r="F108" s="165" t="str">
        <f>IF(E106="","",CONCATENATE(VLOOKUP(E106,'Stakeholder Master List'!$B:$D,2,FALSE),"-3"))</f>
        <v>BLU-3</v>
      </c>
      <c r="G108" s="165" t="str">
        <f>IF(E106="","",VLOOKUP(E106,'Stakeholder Master List'!$B:$D,3,FALSE))</f>
        <v>Medium</v>
      </c>
      <c r="H108" s="173"/>
      <c r="I108" s="126" t="str" cm="1">
        <f t="array" ref="I108">IF(ISBLANK(H108),"-",(ROUND(IF(ISBLANK(H108),"",(_xlfn.IFS(G108="High",50,G108="Medium",25,G108="Low",10,G108="",0)+110-(INT(MID(F108,5,2)))*10)),0)))</f>
        <v>-</v>
      </c>
      <c r="J108" s="3"/>
      <c r="K108" s="40"/>
      <c r="L108" s="40" t="str">
        <f t="shared" si="32"/>
        <v/>
      </c>
      <c r="M108" s="46" t="str">
        <f t="shared" si="33"/>
        <v/>
      </c>
      <c r="N108" s="46" t="str">
        <f t="shared" si="22"/>
        <v/>
      </c>
      <c r="O108" s="47" t="str">
        <f t="shared" si="23"/>
        <v/>
      </c>
      <c r="P108" s="46" t="str">
        <f t="shared" si="24"/>
        <v/>
      </c>
      <c r="Q108" s="46" t="str">
        <f t="shared" si="25"/>
        <v/>
      </c>
      <c r="R108" s="3"/>
      <c r="V108" s="48"/>
      <c r="W108" s="8"/>
      <c r="X108" s="8"/>
      <c r="Y108" s="3"/>
      <c r="Z108" s="3"/>
      <c r="AA108" s="3"/>
      <c r="AB108" s="3"/>
      <c r="AC108" s="3"/>
      <c r="AD108" s="3"/>
      <c r="AE108" s="3"/>
      <c r="AF108" s="3"/>
      <c r="AG108" s="3"/>
      <c r="AH108" s="3"/>
      <c r="AI108" s="3"/>
      <c r="AJ108" s="3"/>
      <c r="AK108" s="7"/>
      <c r="AL108" s="7"/>
      <c r="AM108" s="7"/>
      <c r="AN108" s="7"/>
      <c r="AO108" s="7"/>
      <c r="AP108" s="7"/>
    </row>
    <row r="109" spans="2:42" ht="15" x14ac:dyDescent="0.2">
      <c r="B109" s="60" t="str">
        <f t="shared" si="34"/>
        <v>N</v>
      </c>
      <c r="E109" s="199"/>
      <c r="F109" s="165" t="str">
        <f>IF(E106="","",CONCATENATE(VLOOKUP(E106,'Stakeholder Master List'!$B:$D,2,FALSE),"-4"))</f>
        <v>BLU-4</v>
      </c>
      <c r="G109" s="165" t="str">
        <f>IF(E106="","",VLOOKUP(E106,'Stakeholder Master List'!$B:$D,3,FALSE))</f>
        <v>Medium</v>
      </c>
      <c r="H109" s="173"/>
      <c r="I109" s="126" t="str" cm="1">
        <f t="array" ref="I109">IF(ISBLANK(H109),"-",(ROUND(IF(ISBLANK(H109),"",(_xlfn.IFS(G109="High",50,G109="Medium",25,G109="Low",10,G109="",0)+110-(INT(MID(F109,5,2)))*10)),0)))</f>
        <v>-</v>
      </c>
      <c r="J109" s="3"/>
      <c r="K109" s="40"/>
      <c r="L109" s="40" t="str">
        <f t="shared" si="32"/>
        <v/>
      </c>
      <c r="M109" s="46" t="str">
        <f t="shared" si="33"/>
        <v/>
      </c>
      <c r="N109" s="46" t="str">
        <f t="shared" si="22"/>
        <v/>
      </c>
      <c r="O109" s="47" t="str">
        <f t="shared" si="23"/>
        <v/>
      </c>
      <c r="P109" s="46" t="str">
        <f t="shared" si="24"/>
        <v/>
      </c>
      <c r="Q109" s="46" t="str">
        <f t="shared" si="25"/>
        <v/>
      </c>
      <c r="R109" s="3"/>
      <c r="V109" s="48"/>
      <c r="W109" s="8"/>
      <c r="X109" s="8"/>
      <c r="Y109" s="3"/>
      <c r="Z109" s="3"/>
      <c r="AA109" s="3"/>
      <c r="AB109" s="3"/>
      <c r="AC109" s="3"/>
      <c r="AD109" s="3"/>
      <c r="AE109" s="3"/>
      <c r="AF109" s="3"/>
      <c r="AG109" s="3"/>
      <c r="AH109" s="3"/>
      <c r="AI109" s="3"/>
      <c r="AJ109" s="3"/>
      <c r="AK109" s="7"/>
      <c r="AL109" s="7"/>
      <c r="AM109" s="7"/>
      <c r="AN109" s="7"/>
      <c r="AO109" s="7"/>
      <c r="AP109" s="7"/>
    </row>
    <row r="110" spans="2:42" ht="15" x14ac:dyDescent="0.2">
      <c r="B110" s="60" t="str">
        <f t="shared" si="34"/>
        <v>N</v>
      </c>
      <c r="E110" s="199"/>
      <c r="F110" s="165" t="str">
        <f>IF(E106="","",CONCATENATE(VLOOKUP(E106,'Stakeholder Master List'!$B:$D,2,FALSE),"-5"))</f>
        <v>BLU-5</v>
      </c>
      <c r="G110" s="165" t="str">
        <f>IF(E106="","",VLOOKUP(E106,'Stakeholder Master List'!$B:$D,3,FALSE))</f>
        <v>Medium</v>
      </c>
      <c r="H110" s="173"/>
      <c r="I110" s="126" t="str" cm="1">
        <f t="array" ref="I110">IF(ISBLANK(H110),"-",(ROUND(IF(ISBLANK(H110),"",(_xlfn.IFS(G110="High",50,G110="Medium",25,G110="Low",10,G110="",0)+110-(INT(MID(F110,5,2)))*10)),0)))</f>
        <v>-</v>
      </c>
      <c r="J110" s="3"/>
      <c r="K110" s="40"/>
      <c r="L110" s="40" t="str">
        <f t="shared" si="32"/>
        <v/>
      </c>
      <c r="M110" s="46" t="str">
        <f t="shared" si="33"/>
        <v/>
      </c>
      <c r="N110" s="46" t="str">
        <f t="shared" si="22"/>
        <v/>
      </c>
      <c r="O110" s="47" t="str">
        <f t="shared" si="23"/>
        <v/>
      </c>
      <c r="P110" s="46" t="str">
        <f t="shared" si="24"/>
        <v/>
      </c>
      <c r="Q110" s="46" t="str">
        <f t="shared" si="25"/>
        <v/>
      </c>
      <c r="R110" s="3"/>
      <c r="V110" s="48"/>
      <c r="W110" s="8"/>
      <c r="X110" s="8"/>
      <c r="Y110" s="3"/>
      <c r="Z110" s="3"/>
      <c r="AA110" s="3"/>
      <c r="AB110" s="3"/>
      <c r="AC110" s="3"/>
      <c r="AD110" s="3"/>
      <c r="AE110" s="3"/>
      <c r="AF110" s="3"/>
      <c r="AG110" s="3"/>
      <c r="AH110" s="3"/>
      <c r="AI110" s="3"/>
      <c r="AJ110" s="3"/>
      <c r="AK110" s="7"/>
      <c r="AL110" s="7"/>
      <c r="AM110" s="7"/>
      <c r="AN110" s="7"/>
      <c r="AO110" s="7"/>
      <c r="AP110" s="7"/>
    </row>
    <row r="111" spans="2:42" ht="15" x14ac:dyDescent="0.2">
      <c r="B111" s="60" t="str">
        <f t="shared" si="34"/>
        <v>N</v>
      </c>
      <c r="E111" s="199"/>
      <c r="F111" s="165" t="str">
        <f>IF(E106="","",CONCATENATE(VLOOKUP(E106,'Stakeholder Master List'!$B:$D,2,FALSE),"-6"))</f>
        <v>BLU-6</v>
      </c>
      <c r="G111" s="165" t="str">
        <f>IF(E106="","",VLOOKUP(E106,'Stakeholder Master List'!$B:$D,3,FALSE))</f>
        <v>Medium</v>
      </c>
      <c r="H111" s="173"/>
      <c r="I111" s="126" t="str" cm="1">
        <f t="array" ref="I111">IF(ISBLANK(H111),"-",(ROUND(IF(ISBLANK(H111),"",(_xlfn.IFS(G111="High",50,G111="Medium",25,G111="Low",10,G111="",0)+110-(INT(MID(F111,5,2)))*10)),0)))</f>
        <v>-</v>
      </c>
      <c r="J111" s="3"/>
      <c r="K111" s="40"/>
      <c r="L111" s="40" t="str">
        <f t="shared" si="32"/>
        <v/>
      </c>
      <c r="M111" s="46" t="str">
        <f t="shared" si="33"/>
        <v/>
      </c>
      <c r="N111" s="46" t="str">
        <f t="shared" si="22"/>
        <v/>
      </c>
      <c r="O111" s="47" t="str">
        <f t="shared" si="23"/>
        <v/>
      </c>
      <c r="P111" s="46" t="str">
        <f t="shared" si="24"/>
        <v/>
      </c>
      <c r="Q111" s="46" t="str">
        <f t="shared" si="25"/>
        <v/>
      </c>
      <c r="R111" s="3"/>
      <c r="V111" s="48"/>
      <c r="W111" s="8"/>
      <c r="X111" s="8"/>
      <c r="Y111" s="3"/>
      <c r="Z111" s="3"/>
      <c r="AA111" s="3"/>
      <c r="AB111" s="3"/>
      <c r="AC111" s="3"/>
      <c r="AD111" s="3"/>
      <c r="AE111" s="3"/>
      <c r="AF111" s="3"/>
      <c r="AG111" s="3"/>
      <c r="AH111" s="3"/>
      <c r="AI111" s="3"/>
      <c r="AJ111" s="3"/>
      <c r="AK111" s="7"/>
      <c r="AL111" s="7"/>
      <c r="AM111" s="7"/>
      <c r="AN111" s="7"/>
      <c r="AO111" s="7"/>
      <c r="AP111" s="7"/>
    </row>
    <row r="112" spans="2:42" ht="15" x14ac:dyDescent="0.2">
      <c r="B112" s="60" t="str">
        <f t="shared" si="34"/>
        <v>N</v>
      </c>
      <c r="E112" s="199"/>
      <c r="F112" s="165" t="str">
        <f>IF(E106="","",CONCATENATE(VLOOKUP(E106,'Stakeholder Master List'!$B:$D,2,FALSE),"-7"))</f>
        <v>BLU-7</v>
      </c>
      <c r="G112" s="165" t="str">
        <f>IF(E106="","",VLOOKUP(E106,'Stakeholder Master List'!$B:$D,3,FALSE))</f>
        <v>Medium</v>
      </c>
      <c r="H112" s="173"/>
      <c r="I112" s="126" t="str" cm="1">
        <f t="array" ref="I112">IF(ISBLANK(H112),"-",(ROUND(IF(ISBLANK(H112),"",(_xlfn.IFS(G112="High",50,G112="Medium",25,G112="Low",10,G112="",0)+110-(INT(MID(F112,5,2)))*10)),0)))</f>
        <v>-</v>
      </c>
      <c r="J112" s="3"/>
      <c r="K112" s="40"/>
      <c r="L112" s="40" t="str">
        <f t="shared" si="32"/>
        <v/>
      </c>
      <c r="M112" s="46" t="str">
        <f t="shared" si="33"/>
        <v/>
      </c>
      <c r="N112" s="46" t="str">
        <f t="shared" si="22"/>
        <v/>
      </c>
      <c r="O112" s="47" t="str">
        <f t="shared" si="23"/>
        <v/>
      </c>
      <c r="P112" s="46" t="str">
        <f t="shared" si="24"/>
        <v/>
      </c>
      <c r="Q112" s="46" t="str">
        <f t="shared" si="25"/>
        <v/>
      </c>
      <c r="R112" s="3"/>
      <c r="V112" s="48"/>
      <c r="W112" s="8"/>
      <c r="X112" s="8"/>
      <c r="Y112" s="3"/>
      <c r="Z112" s="3"/>
      <c r="AA112" s="3"/>
      <c r="AB112" s="3"/>
      <c r="AC112" s="3"/>
      <c r="AD112" s="3"/>
      <c r="AE112" s="3"/>
      <c r="AF112" s="3"/>
      <c r="AG112" s="3"/>
      <c r="AH112" s="3"/>
      <c r="AI112" s="3"/>
      <c r="AJ112" s="3"/>
      <c r="AK112" s="7"/>
      <c r="AL112" s="7"/>
      <c r="AM112" s="7"/>
      <c r="AN112" s="7"/>
      <c r="AO112" s="7"/>
      <c r="AP112" s="7"/>
    </row>
    <row r="113" spans="2:42" ht="15" x14ac:dyDescent="0.2">
      <c r="B113" s="60" t="str">
        <f t="shared" si="34"/>
        <v>N</v>
      </c>
      <c r="E113" s="199"/>
      <c r="F113" s="165" t="str">
        <f>IF(E106="","",CONCATENATE(VLOOKUP(E106,'Stakeholder Master List'!$B:$D,2,FALSE),"-8"))</f>
        <v>BLU-8</v>
      </c>
      <c r="G113" s="165" t="str">
        <f>IF(E106="","",VLOOKUP(E106,'Stakeholder Master List'!$B:$D,3,FALSE))</f>
        <v>Medium</v>
      </c>
      <c r="H113" s="173"/>
      <c r="I113" s="126" t="str" cm="1">
        <f t="array" ref="I113">IF(ISBLANK(H113),"-",(ROUND(IF(ISBLANK(H113),"",(_xlfn.IFS(G113="High",50,G113="Medium",25,G113="Low",10,G113="",0)+110-(INT(MID(F113,5,2)))*10)),0)))</f>
        <v>-</v>
      </c>
      <c r="J113" s="3"/>
      <c r="K113" s="40"/>
      <c r="L113" s="40" t="str">
        <f t="shared" si="32"/>
        <v/>
      </c>
      <c r="M113" s="46" t="str">
        <f t="shared" si="33"/>
        <v/>
      </c>
      <c r="N113" s="46" t="str">
        <f t="shared" si="22"/>
        <v/>
      </c>
      <c r="O113" s="47" t="str">
        <f t="shared" si="23"/>
        <v/>
      </c>
      <c r="P113" s="46" t="str">
        <f t="shared" si="24"/>
        <v/>
      </c>
      <c r="Q113" s="46" t="str">
        <f t="shared" si="25"/>
        <v/>
      </c>
      <c r="R113" s="3"/>
      <c r="V113" s="48"/>
      <c r="W113" s="8"/>
      <c r="X113" s="8"/>
      <c r="Y113" s="3"/>
      <c r="Z113" s="3"/>
      <c r="AA113" s="3"/>
      <c r="AB113" s="3"/>
      <c r="AC113" s="3"/>
      <c r="AD113" s="3"/>
      <c r="AE113" s="3"/>
      <c r="AF113" s="3"/>
      <c r="AG113" s="3"/>
      <c r="AH113" s="3"/>
      <c r="AI113" s="3"/>
      <c r="AJ113" s="3"/>
      <c r="AK113" s="7"/>
      <c r="AL113" s="7"/>
      <c r="AM113" s="7"/>
      <c r="AN113" s="7"/>
      <c r="AO113" s="7"/>
      <c r="AP113" s="7"/>
    </row>
    <row r="114" spans="2:42" ht="15" x14ac:dyDescent="0.2">
      <c r="B114" s="60" t="str">
        <f t="shared" si="34"/>
        <v>N</v>
      </c>
      <c r="E114" s="199"/>
      <c r="F114" s="165" t="str">
        <f>IF(E106="","",CONCATENATE(VLOOKUP(E106,'Stakeholder Master List'!$B:$D,2,FALSE),"-9"))</f>
        <v>BLU-9</v>
      </c>
      <c r="G114" s="165" t="str">
        <f>IF(E106="","",VLOOKUP(E106,'Stakeholder Master List'!$B:$D,3,FALSE))</f>
        <v>Medium</v>
      </c>
      <c r="H114" s="173"/>
      <c r="I114" s="126" t="str" cm="1">
        <f t="array" ref="I114">IF(ISBLANK(H114),"-",(ROUND(IF(ISBLANK(H114),"",(_xlfn.IFS(G114="High",50,G114="Medium",25,G114="Low",10,G114="",0)+110-(INT(MID(F114,5,2)))*10)),0)))</f>
        <v>-</v>
      </c>
      <c r="J114" s="3"/>
      <c r="K114" s="40"/>
      <c r="L114" s="40" t="str">
        <f t="shared" si="32"/>
        <v/>
      </c>
      <c r="M114" s="46" t="str">
        <f t="shared" si="33"/>
        <v/>
      </c>
      <c r="N114" s="46" t="str">
        <f t="shared" si="22"/>
        <v/>
      </c>
      <c r="O114" s="47" t="str">
        <f t="shared" si="23"/>
        <v/>
      </c>
      <c r="P114" s="46" t="str">
        <f t="shared" si="24"/>
        <v/>
      </c>
      <c r="Q114" s="46" t="str">
        <f t="shared" si="25"/>
        <v/>
      </c>
      <c r="R114" s="3"/>
      <c r="V114" s="48"/>
      <c r="W114" s="8"/>
      <c r="X114" s="8"/>
      <c r="Y114" s="3"/>
      <c r="Z114" s="3"/>
      <c r="AA114" s="3"/>
      <c r="AB114" s="3"/>
      <c r="AC114" s="3"/>
      <c r="AD114" s="3"/>
      <c r="AE114" s="3"/>
      <c r="AF114" s="3"/>
      <c r="AG114" s="3"/>
      <c r="AH114" s="3"/>
      <c r="AI114" s="3"/>
      <c r="AJ114" s="3"/>
      <c r="AK114" s="7"/>
      <c r="AL114" s="7"/>
      <c r="AM114" s="7"/>
      <c r="AN114" s="7"/>
      <c r="AO114" s="7"/>
      <c r="AP114" s="7"/>
    </row>
    <row r="115" spans="2:42" ht="16" thickBot="1" x14ac:dyDescent="0.25">
      <c r="B115" s="60" t="str">
        <f t="shared" si="34"/>
        <v>N</v>
      </c>
      <c r="E115" s="200"/>
      <c r="F115" s="166" t="str">
        <f>IF(E106="","",CONCATENATE(VLOOKUP(E106,'Stakeholder Master List'!$B:$D,2,FALSE),"-10"))</f>
        <v>BLU-10</v>
      </c>
      <c r="G115" s="165" t="str">
        <f>IF(E106="","",VLOOKUP(E106,'Stakeholder Master List'!$B:$D,3,FALSE))</f>
        <v>Medium</v>
      </c>
      <c r="H115" s="172"/>
      <c r="I115" s="127" t="str" cm="1">
        <f t="array" ref="I115">IF(ISBLANK(H115),"-",(ROUND(IF(ISBLANK(H115),"",(_xlfn.IFS(G115="High",50,G115="Medium",25,G115="Low",10,G115="",0)+110-(INT(MID(F115,5,2)))*10)),0)))</f>
        <v>-</v>
      </c>
      <c r="J115" s="3"/>
      <c r="K115" s="40"/>
      <c r="L115" s="40" t="str">
        <f t="shared" si="32"/>
        <v/>
      </c>
      <c r="M115" s="46" t="str">
        <f t="shared" si="33"/>
        <v/>
      </c>
      <c r="N115" s="46" t="str">
        <f t="shared" si="22"/>
        <v/>
      </c>
      <c r="O115" s="47" t="str">
        <f t="shared" si="23"/>
        <v/>
      </c>
      <c r="P115" s="46" t="str">
        <f t="shared" si="24"/>
        <v/>
      </c>
      <c r="Q115" s="46" t="str">
        <f t="shared" si="25"/>
        <v/>
      </c>
      <c r="R115" s="3"/>
      <c r="V115" s="48"/>
      <c r="W115" s="8"/>
      <c r="X115" s="8"/>
      <c r="Y115" s="3"/>
      <c r="Z115" s="3"/>
      <c r="AA115" s="3"/>
      <c r="AB115" s="3"/>
      <c r="AC115" s="3"/>
      <c r="AD115" s="3"/>
      <c r="AE115" s="3"/>
      <c r="AF115" s="3"/>
      <c r="AG115" s="3"/>
      <c r="AH115" s="3"/>
      <c r="AI115" s="3"/>
      <c r="AJ115" s="3"/>
      <c r="AK115" s="7"/>
      <c r="AL115" s="7"/>
      <c r="AM115" s="7"/>
      <c r="AN115" s="7"/>
      <c r="AO115" s="7"/>
      <c r="AP115" s="7"/>
    </row>
    <row r="116" spans="2:42" ht="15" x14ac:dyDescent="0.2">
      <c r="B116" s="60" t="str">
        <f>IF(OR(E116="-",E116=""),"Y","N")</f>
        <v>N</v>
      </c>
      <c r="E116" s="198" t="str">
        <f>IF(ISBLANK('Stakeholder Master List'!B18),"",'Stakeholder Master List'!B18)</f>
        <v>Insider Threats</v>
      </c>
      <c r="F116" s="164" t="str">
        <f>IF(E116="","",CONCATENATE(VLOOKUP(E116,'Stakeholder Master List'!$B:$D,2,FALSE),"-1"))</f>
        <v>INS-1</v>
      </c>
      <c r="G116" s="164" t="str">
        <f>IF(E116="","",VLOOKUP(E116,'Stakeholder Master List'!$B:$D,3,FALSE))</f>
        <v>Medium</v>
      </c>
      <c r="H116" s="170"/>
      <c r="I116" s="125" t="str" cm="1">
        <f t="array" ref="I116">IF(ISBLANK(H116),"-",(ROUND(IF(ISBLANK(H116),"",(_xlfn.IFS(G116="High",50,G116="Medium",25,G116="Low",10,G116="",0)+110-(INT(MID(F116,5,2)))*10)),0)))</f>
        <v>-</v>
      </c>
      <c r="J116" s="3"/>
      <c r="K116" s="40"/>
      <c r="L116" s="40" t="str">
        <f t="shared" si="32"/>
        <v/>
      </c>
      <c r="M116" s="46" t="str">
        <f t="shared" si="33"/>
        <v/>
      </c>
      <c r="N116" s="46" t="str">
        <f t="shared" si="22"/>
        <v/>
      </c>
      <c r="O116" s="47" t="str">
        <f t="shared" si="23"/>
        <v/>
      </c>
      <c r="P116" s="46" t="str">
        <f t="shared" si="24"/>
        <v/>
      </c>
      <c r="Q116" s="46" t="str">
        <f t="shared" si="25"/>
        <v/>
      </c>
      <c r="R116" s="3"/>
      <c r="V116" s="48"/>
      <c r="W116" s="8"/>
      <c r="X116" s="8"/>
      <c r="Y116" s="3"/>
      <c r="Z116" s="3"/>
      <c r="AA116" s="3"/>
      <c r="AB116" s="3"/>
      <c r="AC116" s="3"/>
      <c r="AD116" s="3"/>
      <c r="AE116" s="3"/>
      <c r="AF116" s="3"/>
      <c r="AG116" s="3"/>
      <c r="AH116" s="3"/>
      <c r="AI116" s="3"/>
      <c r="AJ116" s="3"/>
      <c r="AK116" s="7"/>
      <c r="AL116" s="7"/>
      <c r="AM116" s="7"/>
      <c r="AN116" s="7"/>
      <c r="AO116" s="7"/>
      <c r="AP116" s="7"/>
    </row>
    <row r="117" spans="2:42" ht="15" x14ac:dyDescent="0.2">
      <c r="B117" s="60" t="str">
        <f t="shared" ref="B117:B125" si="35">B116</f>
        <v>N</v>
      </c>
      <c r="E117" s="199"/>
      <c r="F117" s="165" t="str">
        <f>IF(E116="","",CONCATENATE(VLOOKUP(E116,'Stakeholder Master List'!$B:$D,2,FALSE),"-2"))</f>
        <v>INS-2</v>
      </c>
      <c r="G117" s="165" t="str">
        <f>IF(E116="","",VLOOKUP(E116,'Stakeholder Master List'!$B:$D,3,FALSE))</f>
        <v>Medium</v>
      </c>
      <c r="H117" s="173"/>
      <c r="I117" s="126" t="str" cm="1">
        <f t="array" ref="I117">IF(ISBLANK(H117),"-",(ROUND(IF(ISBLANK(H117),"",(_xlfn.IFS(G117="High",50,G117="Medium",25,G117="Low",10,G117="",0)+110-(INT(MID(F117,5,2)))*10)),0)))</f>
        <v>-</v>
      </c>
      <c r="J117" s="3"/>
      <c r="K117" s="40"/>
      <c r="L117" s="40" t="str">
        <f t="shared" si="32"/>
        <v/>
      </c>
      <c r="M117" s="46" t="str">
        <f t="shared" si="33"/>
        <v/>
      </c>
      <c r="N117" s="46" t="str">
        <f t="shared" si="22"/>
        <v/>
      </c>
      <c r="O117" s="47" t="str">
        <f t="shared" si="23"/>
        <v/>
      </c>
      <c r="P117" s="46" t="str">
        <f t="shared" si="24"/>
        <v/>
      </c>
      <c r="Q117" s="46" t="str">
        <f t="shared" si="25"/>
        <v/>
      </c>
      <c r="R117" s="3"/>
      <c r="V117" s="48"/>
      <c r="W117" s="8"/>
      <c r="X117" s="8"/>
      <c r="Y117" s="3"/>
      <c r="Z117" s="3"/>
      <c r="AA117" s="3"/>
      <c r="AB117" s="3"/>
      <c r="AC117" s="3"/>
      <c r="AD117" s="3"/>
      <c r="AE117" s="3"/>
      <c r="AF117" s="3"/>
      <c r="AG117" s="3"/>
      <c r="AH117" s="3"/>
      <c r="AI117" s="3"/>
      <c r="AJ117" s="3"/>
      <c r="AK117" s="7"/>
      <c r="AL117" s="7"/>
      <c r="AM117" s="7"/>
      <c r="AN117" s="7"/>
      <c r="AO117" s="7"/>
      <c r="AP117" s="7"/>
    </row>
    <row r="118" spans="2:42" ht="15" x14ac:dyDescent="0.2">
      <c r="B118" s="60" t="str">
        <f t="shared" si="35"/>
        <v>N</v>
      </c>
      <c r="E118" s="199"/>
      <c r="F118" s="165" t="str">
        <f>IF(E116="","",CONCATENATE(VLOOKUP(E116,'Stakeholder Master List'!$B:$D,2,FALSE),"-3"))</f>
        <v>INS-3</v>
      </c>
      <c r="G118" s="165" t="str">
        <f>IF(E116="","",VLOOKUP(E116,'Stakeholder Master List'!$B:$D,3,FALSE))</f>
        <v>Medium</v>
      </c>
      <c r="H118" s="173"/>
      <c r="I118" s="126" t="str" cm="1">
        <f t="array" ref="I118">IF(ISBLANK(H118),"-",(ROUND(IF(ISBLANK(H118),"",(_xlfn.IFS(G118="High",50,G118="Medium",25,G118="Low",10,G118="",0)+110-(INT(MID(F118,5,2)))*10)),0)))</f>
        <v>-</v>
      </c>
      <c r="J118" s="3"/>
      <c r="K118" s="40"/>
      <c r="L118" s="40" t="str">
        <f t="shared" si="32"/>
        <v/>
      </c>
      <c r="M118" s="46" t="str">
        <f t="shared" si="33"/>
        <v/>
      </c>
      <c r="N118" s="46" t="str">
        <f t="shared" si="22"/>
        <v/>
      </c>
      <c r="O118" s="47" t="str">
        <f t="shared" si="23"/>
        <v/>
      </c>
      <c r="P118" s="46" t="str">
        <f t="shared" si="24"/>
        <v/>
      </c>
      <c r="Q118" s="46" t="str">
        <f t="shared" si="25"/>
        <v/>
      </c>
      <c r="R118" s="3"/>
      <c r="V118" s="48"/>
      <c r="W118" s="8"/>
      <c r="X118" s="8"/>
      <c r="Y118" s="3"/>
      <c r="Z118" s="3"/>
      <c r="AA118" s="3"/>
      <c r="AB118" s="3"/>
      <c r="AC118" s="3"/>
      <c r="AD118" s="3"/>
      <c r="AE118" s="3"/>
      <c r="AF118" s="3"/>
      <c r="AG118" s="3"/>
      <c r="AH118" s="3"/>
      <c r="AI118" s="3"/>
      <c r="AJ118" s="3"/>
      <c r="AK118" s="7"/>
      <c r="AL118" s="7"/>
      <c r="AM118" s="7"/>
      <c r="AN118" s="7"/>
      <c r="AO118" s="7"/>
      <c r="AP118" s="7"/>
    </row>
    <row r="119" spans="2:42" ht="15" x14ac:dyDescent="0.2">
      <c r="B119" s="60" t="str">
        <f t="shared" si="35"/>
        <v>N</v>
      </c>
      <c r="E119" s="199"/>
      <c r="F119" s="165" t="str">
        <f>IF(E116="","",CONCATENATE(VLOOKUP(E116,'Stakeholder Master List'!$B:$D,2,FALSE),"-4"))</f>
        <v>INS-4</v>
      </c>
      <c r="G119" s="165" t="str">
        <f>IF(E116="","",VLOOKUP(E116,'Stakeholder Master List'!$B:$D,3,FALSE))</f>
        <v>Medium</v>
      </c>
      <c r="H119" s="173"/>
      <c r="I119" s="126" t="str" cm="1">
        <f t="array" ref="I119">IF(ISBLANK(H119),"-",(ROUND(IF(ISBLANK(H119),"",(_xlfn.IFS(G119="High",50,G119="Medium",25,G119="Low",10,G119="",0)+110-(INT(MID(F119,5,2)))*10)),0)))</f>
        <v>-</v>
      </c>
      <c r="J119" s="3"/>
      <c r="K119" s="40"/>
      <c r="L119" s="40" t="str">
        <f t="shared" si="32"/>
        <v/>
      </c>
      <c r="M119" s="46" t="str">
        <f t="shared" si="33"/>
        <v/>
      </c>
      <c r="N119" s="46" t="str">
        <f t="shared" si="22"/>
        <v/>
      </c>
      <c r="O119" s="47" t="str">
        <f t="shared" si="23"/>
        <v/>
      </c>
      <c r="P119" s="46" t="str">
        <f t="shared" si="24"/>
        <v/>
      </c>
      <c r="Q119" s="46" t="str">
        <f t="shared" si="25"/>
        <v/>
      </c>
      <c r="R119" s="3"/>
      <c r="V119" s="48"/>
      <c r="W119" s="8"/>
      <c r="X119" s="8"/>
      <c r="Y119" s="3"/>
      <c r="Z119" s="3"/>
      <c r="AA119" s="3"/>
      <c r="AB119" s="3"/>
      <c r="AC119" s="3"/>
      <c r="AD119" s="3"/>
      <c r="AE119" s="3"/>
      <c r="AF119" s="3"/>
      <c r="AG119" s="3"/>
      <c r="AH119" s="3"/>
      <c r="AI119" s="3"/>
      <c r="AJ119" s="3"/>
      <c r="AK119" s="7"/>
      <c r="AL119" s="7"/>
      <c r="AM119" s="7"/>
      <c r="AN119" s="7"/>
      <c r="AO119" s="7"/>
      <c r="AP119" s="7"/>
    </row>
    <row r="120" spans="2:42" ht="15" x14ac:dyDescent="0.2">
      <c r="B120" s="60" t="str">
        <f t="shared" si="35"/>
        <v>N</v>
      </c>
      <c r="E120" s="199"/>
      <c r="F120" s="165" t="str">
        <f>IF(E116="","",CONCATENATE(VLOOKUP(E116,'Stakeholder Master List'!$B:$D,2,FALSE),"-5"))</f>
        <v>INS-5</v>
      </c>
      <c r="G120" s="165" t="str">
        <f>IF(E116="","",VLOOKUP(E116,'Stakeholder Master List'!$B:$D,3,FALSE))</f>
        <v>Medium</v>
      </c>
      <c r="H120" s="173"/>
      <c r="I120" s="126" t="str" cm="1">
        <f t="array" ref="I120">IF(ISBLANK(H120),"-",(ROUND(IF(ISBLANK(H120),"",(_xlfn.IFS(G120="High",50,G120="Medium",25,G120="Low",10,G120="",0)+110-(INT(MID(F120,5,2)))*10)),0)))</f>
        <v>-</v>
      </c>
      <c r="J120" s="3"/>
      <c r="K120" s="40"/>
      <c r="L120" s="40" t="str">
        <f t="shared" si="32"/>
        <v/>
      </c>
      <c r="M120" s="46" t="str">
        <f t="shared" si="33"/>
        <v/>
      </c>
      <c r="N120" s="46" t="str">
        <f t="shared" si="22"/>
        <v/>
      </c>
      <c r="O120" s="47" t="str">
        <f t="shared" si="23"/>
        <v/>
      </c>
      <c r="P120" s="46" t="str">
        <f t="shared" si="24"/>
        <v/>
      </c>
      <c r="Q120" s="46" t="str">
        <f t="shared" si="25"/>
        <v/>
      </c>
      <c r="R120" s="3"/>
      <c r="V120" s="48"/>
      <c r="W120" s="8"/>
      <c r="X120" s="8"/>
      <c r="Y120" s="3"/>
      <c r="Z120" s="3"/>
      <c r="AA120" s="3"/>
      <c r="AB120" s="3"/>
      <c r="AC120" s="3"/>
      <c r="AD120" s="3"/>
      <c r="AE120" s="3"/>
      <c r="AF120" s="3"/>
      <c r="AG120" s="3"/>
      <c r="AH120" s="3"/>
      <c r="AI120" s="3"/>
      <c r="AJ120" s="3"/>
      <c r="AK120" s="7"/>
      <c r="AL120" s="7"/>
      <c r="AM120" s="7"/>
      <c r="AN120" s="7"/>
      <c r="AO120" s="7"/>
      <c r="AP120" s="7"/>
    </row>
    <row r="121" spans="2:42" ht="15" x14ac:dyDescent="0.2">
      <c r="B121" s="60" t="str">
        <f t="shared" si="35"/>
        <v>N</v>
      </c>
      <c r="E121" s="199"/>
      <c r="F121" s="165" t="str">
        <f>IF(E116="","",CONCATENATE(VLOOKUP(E116,'Stakeholder Master List'!$B:$D,2,FALSE),"-6"))</f>
        <v>INS-6</v>
      </c>
      <c r="G121" s="165" t="str">
        <f>IF(E116="","",VLOOKUP(E116,'Stakeholder Master List'!$B:$D,3,FALSE))</f>
        <v>Medium</v>
      </c>
      <c r="H121" s="173"/>
      <c r="I121" s="126" t="str" cm="1">
        <f t="array" ref="I121">IF(ISBLANK(H121),"-",(ROUND(IF(ISBLANK(H121),"",(_xlfn.IFS(G121="High",50,G121="Medium",25,G121="Low",10,G121="",0)+110-(INT(MID(F121,5,2)))*10)),0)))</f>
        <v>-</v>
      </c>
      <c r="J121" s="3"/>
      <c r="K121" s="40"/>
      <c r="L121" s="40" t="str">
        <f t="shared" si="32"/>
        <v/>
      </c>
      <c r="M121" s="46" t="str">
        <f t="shared" si="33"/>
        <v/>
      </c>
      <c r="N121" s="46" t="str">
        <f t="shared" si="22"/>
        <v/>
      </c>
      <c r="O121" s="47" t="str">
        <f t="shared" si="23"/>
        <v/>
      </c>
      <c r="P121" s="46" t="str">
        <f t="shared" si="24"/>
        <v/>
      </c>
      <c r="Q121" s="46" t="str">
        <f t="shared" si="25"/>
        <v/>
      </c>
      <c r="R121" s="3"/>
      <c r="V121" s="48"/>
      <c r="W121" s="8"/>
      <c r="X121" s="8"/>
      <c r="Y121" s="3"/>
      <c r="Z121" s="3"/>
      <c r="AA121" s="3"/>
      <c r="AB121" s="3"/>
      <c r="AC121" s="3"/>
      <c r="AD121" s="3"/>
      <c r="AE121" s="3"/>
      <c r="AF121" s="3"/>
      <c r="AG121" s="3"/>
      <c r="AH121" s="3"/>
      <c r="AI121" s="3"/>
      <c r="AJ121" s="3"/>
      <c r="AK121" s="7"/>
      <c r="AL121" s="7"/>
      <c r="AM121" s="7"/>
      <c r="AN121" s="7"/>
      <c r="AO121" s="7"/>
      <c r="AP121" s="7"/>
    </row>
    <row r="122" spans="2:42" ht="15" x14ac:dyDescent="0.2">
      <c r="B122" s="60" t="str">
        <f t="shared" si="35"/>
        <v>N</v>
      </c>
      <c r="E122" s="199"/>
      <c r="F122" s="165" t="str">
        <f>IF(E116="","",CONCATENATE(VLOOKUP(E116,'Stakeholder Master List'!$B:$D,2,FALSE),"-7"))</f>
        <v>INS-7</v>
      </c>
      <c r="G122" s="165" t="str">
        <f>IF(E116="","",VLOOKUP(E116,'Stakeholder Master List'!$B:$D,3,FALSE))</f>
        <v>Medium</v>
      </c>
      <c r="H122" s="173"/>
      <c r="I122" s="126" t="str" cm="1">
        <f t="array" ref="I122">IF(ISBLANK(H122),"-",(ROUND(IF(ISBLANK(H122),"",(_xlfn.IFS(G122="High",50,G122="Medium",25,G122="Low",10,G122="",0)+110-(INT(MID(F122,5,2)))*10)),0)))</f>
        <v>-</v>
      </c>
      <c r="J122" s="3"/>
      <c r="K122" s="40"/>
      <c r="L122" s="40" t="str">
        <f t="shared" si="32"/>
        <v/>
      </c>
      <c r="M122" s="46" t="str">
        <f t="shared" si="33"/>
        <v/>
      </c>
      <c r="N122" s="46" t="str">
        <f t="shared" si="22"/>
        <v/>
      </c>
      <c r="O122" s="47" t="str">
        <f t="shared" si="23"/>
        <v/>
      </c>
      <c r="P122" s="46" t="str">
        <f t="shared" si="24"/>
        <v/>
      </c>
      <c r="Q122" s="46" t="str">
        <f t="shared" si="25"/>
        <v/>
      </c>
      <c r="R122" s="3"/>
      <c r="V122" s="48"/>
      <c r="W122" s="8"/>
      <c r="X122" s="8"/>
      <c r="Y122" s="3"/>
      <c r="Z122" s="3"/>
      <c r="AA122" s="3"/>
      <c r="AB122" s="3"/>
      <c r="AC122" s="3"/>
      <c r="AD122" s="3"/>
      <c r="AE122" s="3"/>
      <c r="AF122" s="3"/>
      <c r="AG122" s="3"/>
      <c r="AH122" s="3"/>
      <c r="AI122" s="3"/>
      <c r="AJ122" s="3"/>
      <c r="AK122" s="7"/>
      <c r="AL122" s="7"/>
      <c r="AM122" s="7"/>
      <c r="AN122" s="7"/>
      <c r="AO122" s="7"/>
      <c r="AP122" s="7"/>
    </row>
    <row r="123" spans="2:42" ht="15" x14ac:dyDescent="0.2">
      <c r="B123" s="60" t="str">
        <f t="shared" si="35"/>
        <v>N</v>
      </c>
      <c r="E123" s="199"/>
      <c r="F123" s="165" t="str">
        <f>IF(E116="","",CONCATENATE(VLOOKUP(E116,'Stakeholder Master List'!$B:$D,2,FALSE),"-8"))</f>
        <v>INS-8</v>
      </c>
      <c r="G123" s="165" t="str">
        <f>IF(E116="","",VLOOKUP(E116,'Stakeholder Master List'!$B:$D,3,FALSE))</f>
        <v>Medium</v>
      </c>
      <c r="H123" s="173"/>
      <c r="I123" s="126" t="str" cm="1">
        <f t="array" ref="I123">IF(ISBLANK(H123),"-",(ROUND(IF(ISBLANK(H123),"",(_xlfn.IFS(G123="High",50,G123="Medium",25,G123="Low",10,G123="",0)+110-(INT(MID(F123,5,2)))*10)),0)))</f>
        <v>-</v>
      </c>
      <c r="J123" s="3"/>
      <c r="K123" s="40"/>
      <c r="L123" s="40" t="str">
        <f t="shared" si="32"/>
        <v/>
      </c>
      <c r="M123" s="46" t="str">
        <f t="shared" si="33"/>
        <v/>
      </c>
      <c r="N123" s="46" t="str">
        <f t="shared" si="22"/>
        <v/>
      </c>
      <c r="O123" s="47" t="str">
        <f t="shared" si="23"/>
        <v/>
      </c>
      <c r="P123" s="46" t="str">
        <f t="shared" si="24"/>
        <v/>
      </c>
      <c r="Q123" s="46" t="str">
        <f t="shared" si="25"/>
        <v/>
      </c>
      <c r="R123" s="3"/>
      <c r="V123" s="48"/>
      <c r="W123" s="8"/>
      <c r="X123" s="8"/>
      <c r="Y123" s="3"/>
      <c r="Z123" s="3"/>
      <c r="AA123" s="3"/>
      <c r="AB123" s="3"/>
      <c r="AC123" s="3"/>
      <c r="AD123" s="3"/>
      <c r="AE123" s="3"/>
      <c r="AF123" s="3"/>
      <c r="AG123" s="3"/>
      <c r="AH123" s="3"/>
      <c r="AI123" s="3"/>
      <c r="AJ123" s="3"/>
      <c r="AK123" s="7"/>
      <c r="AL123" s="7"/>
      <c r="AM123" s="7"/>
      <c r="AN123" s="7"/>
      <c r="AO123" s="7"/>
      <c r="AP123" s="7"/>
    </row>
    <row r="124" spans="2:42" ht="15" x14ac:dyDescent="0.2">
      <c r="B124" s="60" t="str">
        <f t="shared" si="35"/>
        <v>N</v>
      </c>
      <c r="E124" s="199"/>
      <c r="F124" s="165" t="str">
        <f>IF(E116="","",CONCATENATE(VLOOKUP(E116,'Stakeholder Master List'!$B:$D,2,FALSE),"-9"))</f>
        <v>INS-9</v>
      </c>
      <c r="G124" s="165" t="str">
        <f>IF(E116="","",VLOOKUP(E116,'Stakeholder Master List'!$B:$D,3,FALSE))</f>
        <v>Medium</v>
      </c>
      <c r="H124" s="173"/>
      <c r="I124" s="126" t="str" cm="1">
        <f t="array" ref="I124">IF(ISBLANK(H124),"-",(ROUND(IF(ISBLANK(H124),"",(_xlfn.IFS(G124="High",50,G124="Medium",25,G124="Low",10,G124="",0)+110-(INT(MID(F124,5,2)))*10)),0)))</f>
        <v>-</v>
      </c>
      <c r="J124" s="3"/>
      <c r="K124" s="40"/>
      <c r="L124" s="40" t="str">
        <f t="shared" si="32"/>
        <v/>
      </c>
      <c r="M124" s="46" t="str">
        <f t="shared" si="33"/>
        <v/>
      </c>
      <c r="N124" s="46" t="str">
        <f t="shared" si="22"/>
        <v/>
      </c>
      <c r="O124" s="47" t="str">
        <f t="shared" si="23"/>
        <v/>
      </c>
      <c r="P124" s="46" t="str">
        <f t="shared" si="24"/>
        <v/>
      </c>
      <c r="Q124" s="46" t="str">
        <f t="shared" si="25"/>
        <v/>
      </c>
      <c r="R124" s="3"/>
      <c r="V124" s="48"/>
      <c r="W124" s="8"/>
      <c r="X124" s="8"/>
      <c r="Y124" s="3"/>
      <c r="Z124" s="3"/>
      <c r="AA124" s="3"/>
      <c r="AB124" s="3"/>
      <c r="AC124" s="3"/>
      <c r="AD124" s="3"/>
      <c r="AE124" s="3"/>
      <c r="AF124" s="3"/>
      <c r="AG124" s="3"/>
      <c r="AH124" s="3"/>
      <c r="AI124" s="3"/>
      <c r="AJ124" s="3"/>
      <c r="AK124" s="7"/>
      <c r="AL124" s="7"/>
      <c r="AM124" s="7"/>
      <c r="AN124" s="7"/>
      <c r="AO124" s="7"/>
      <c r="AP124" s="7"/>
    </row>
    <row r="125" spans="2:42" ht="16" thickBot="1" x14ac:dyDescent="0.25">
      <c r="B125" s="60" t="str">
        <f t="shared" si="35"/>
        <v>N</v>
      </c>
      <c r="E125" s="200"/>
      <c r="F125" s="166" t="str">
        <f>IF(E116="","",CONCATENATE(VLOOKUP(E116,'Stakeholder Master List'!$B:$D,2,FALSE),"-10"))</f>
        <v>INS-10</v>
      </c>
      <c r="G125" s="165" t="str">
        <f>IF(E116="","",VLOOKUP(E116,'Stakeholder Master List'!$B:$D,3,FALSE))</f>
        <v>Medium</v>
      </c>
      <c r="H125" s="172"/>
      <c r="I125" s="127" t="str" cm="1">
        <f t="array" ref="I125">IF(ISBLANK(H125),"-",(ROUND(IF(ISBLANK(H125),"",(_xlfn.IFS(G125="High",50,G125="Medium",25,G125="Low",10,G125="",0)+110-(INT(MID(F125,5,2)))*10)),0)))</f>
        <v>-</v>
      </c>
      <c r="J125" s="3"/>
      <c r="K125" s="40"/>
      <c r="L125" s="40" t="str">
        <f t="shared" si="32"/>
        <v/>
      </c>
      <c r="M125" s="46" t="str">
        <f t="shared" si="33"/>
        <v/>
      </c>
      <c r="N125" s="46" t="str">
        <f t="shared" si="22"/>
        <v/>
      </c>
      <c r="O125" s="47" t="str">
        <f t="shared" si="23"/>
        <v/>
      </c>
      <c r="P125" s="46" t="str">
        <f t="shared" si="24"/>
        <v/>
      </c>
      <c r="Q125" s="46" t="str">
        <f t="shared" si="25"/>
        <v/>
      </c>
      <c r="R125" s="3"/>
      <c r="V125" s="48"/>
      <c r="W125" s="8"/>
      <c r="X125" s="8"/>
      <c r="Y125" s="3"/>
      <c r="Z125" s="3"/>
      <c r="AA125" s="3"/>
      <c r="AB125" s="3"/>
      <c r="AC125" s="3"/>
      <c r="AD125" s="3"/>
      <c r="AE125" s="3"/>
      <c r="AF125" s="3"/>
      <c r="AG125" s="3"/>
      <c r="AH125" s="3"/>
      <c r="AI125" s="3"/>
      <c r="AJ125" s="3"/>
      <c r="AK125" s="7"/>
      <c r="AL125" s="7"/>
      <c r="AM125" s="7"/>
      <c r="AN125" s="7"/>
      <c r="AO125" s="7"/>
      <c r="AP125" s="7"/>
    </row>
    <row r="126" spans="2:42" ht="15" x14ac:dyDescent="0.2">
      <c r="B126" s="60" t="str">
        <f>IF(OR(E126="-",E126=""),"Y","N")</f>
        <v>N</v>
      </c>
      <c r="E126" s="198" t="str">
        <f>IF(ISBLANK('Stakeholder Master List'!B19),"",'Stakeholder Master List'!B19)</f>
        <v>Public Relations</v>
      </c>
      <c r="F126" s="164" t="str">
        <f>IF(E126="","",CONCATENATE(VLOOKUP(E126,'Stakeholder Master List'!$B:$D,2,FALSE),"-1"))</f>
        <v>PRT-1</v>
      </c>
      <c r="G126" s="164" t="str">
        <f>IF(E126="","",VLOOKUP(E126,'Stakeholder Master List'!$B:$D,3,FALSE))</f>
        <v>Medium</v>
      </c>
      <c r="H126" s="170"/>
      <c r="I126" s="125" t="str" cm="1">
        <f t="array" ref="I126">IF(ISBLANK(H126),"-",(ROUND(IF(ISBLANK(H126),"",(_xlfn.IFS(G126="High",50,G126="Medium",25,G126="Low",10,G126="",0)+110-(INT(MID(F126,5,2)))*10)),0)))</f>
        <v>-</v>
      </c>
      <c r="J126" s="3"/>
      <c r="K126" s="40"/>
      <c r="L126" s="40" t="str">
        <f t="shared" si="32"/>
        <v/>
      </c>
      <c r="M126" s="46" t="str">
        <f t="shared" si="33"/>
        <v/>
      </c>
      <c r="N126" s="46" t="str">
        <f t="shared" si="22"/>
        <v/>
      </c>
      <c r="O126" s="47" t="str">
        <f t="shared" si="23"/>
        <v/>
      </c>
      <c r="P126" s="46" t="str">
        <f t="shared" si="24"/>
        <v/>
      </c>
      <c r="Q126" s="46" t="str">
        <f t="shared" si="25"/>
        <v/>
      </c>
      <c r="R126" s="3"/>
      <c r="V126" s="48"/>
      <c r="W126" s="8"/>
      <c r="X126" s="8"/>
      <c r="Y126" s="3"/>
      <c r="Z126" s="3"/>
      <c r="AA126" s="3"/>
      <c r="AB126" s="3"/>
      <c r="AC126" s="3"/>
      <c r="AD126" s="3"/>
      <c r="AE126" s="3"/>
      <c r="AF126" s="3"/>
      <c r="AG126" s="3"/>
      <c r="AH126" s="3"/>
      <c r="AI126" s="3"/>
      <c r="AJ126" s="3"/>
      <c r="AK126" s="7"/>
      <c r="AL126" s="7"/>
      <c r="AM126" s="7"/>
      <c r="AN126" s="7"/>
      <c r="AO126" s="7"/>
      <c r="AP126" s="7"/>
    </row>
    <row r="127" spans="2:42" ht="15" x14ac:dyDescent="0.2">
      <c r="B127" s="60" t="str">
        <f t="shared" ref="B127:B135" si="36">B126</f>
        <v>N</v>
      </c>
      <c r="E127" s="199"/>
      <c r="F127" s="165" t="str">
        <f>IF(E126="","",CONCATENATE(VLOOKUP(E126,'Stakeholder Master List'!$B:$D,2,FALSE),"-2"))</f>
        <v>PRT-2</v>
      </c>
      <c r="G127" s="165" t="str">
        <f>IF(E126="","",VLOOKUP(E126,'Stakeholder Master List'!$B:$D,3,FALSE))</f>
        <v>Medium</v>
      </c>
      <c r="H127" s="173"/>
      <c r="I127" s="126" t="str" cm="1">
        <f t="array" ref="I127">IF(ISBLANK(H127),"-",(ROUND(IF(ISBLANK(H127),"",(_xlfn.IFS(G127="High",50,G127="Medium",25,G127="Low",10,G127="",0)+110-(INT(MID(F127,5,2)))*10)),0)))</f>
        <v>-</v>
      </c>
      <c r="J127" s="3"/>
      <c r="K127" s="40"/>
      <c r="L127" s="40" t="str">
        <f t="shared" si="32"/>
        <v/>
      </c>
      <c r="M127" s="46" t="str">
        <f t="shared" si="33"/>
        <v/>
      </c>
      <c r="N127" s="46" t="str">
        <f t="shared" si="22"/>
        <v/>
      </c>
      <c r="O127" s="47" t="str">
        <f t="shared" si="23"/>
        <v/>
      </c>
      <c r="P127" s="46" t="str">
        <f t="shared" si="24"/>
        <v/>
      </c>
      <c r="Q127" s="46" t="str">
        <f t="shared" si="25"/>
        <v/>
      </c>
      <c r="R127" s="3"/>
      <c r="V127" s="48"/>
      <c r="W127" s="8"/>
      <c r="X127" s="8"/>
      <c r="Y127" s="3"/>
      <c r="Z127" s="3"/>
      <c r="AA127" s="3"/>
      <c r="AB127" s="3"/>
      <c r="AC127" s="3"/>
      <c r="AD127" s="3"/>
      <c r="AE127" s="3"/>
      <c r="AF127" s="3"/>
      <c r="AG127" s="3"/>
      <c r="AH127" s="3"/>
      <c r="AI127" s="3"/>
      <c r="AJ127" s="3"/>
      <c r="AK127" s="7"/>
      <c r="AL127" s="7"/>
      <c r="AM127" s="7"/>
      <c r="AN127" s="7"/>
      <c r="AO127" s="7"/>
      <c r="AP127" s="7"/>
    </row>
    <row r="128" spans="2:42" ht="15" x14ac:dyDescent="0.2">
      <c r="B128" s="60" t="str">
        <f t="shared" si="36"/>
        <v>N</v>
      </c>
      <c r="E128" s="199"/>
      <c r="F128" s="165" t="str">
        <f>IF(E126="","",CONCATENATE(VLOOKUP(E126,'Stakeholder Master List'!$B:$D,2,FALSE),"-3"))</f>
        <v>PRT-3</v>
      </c>
      <c r="G128" s="165" t="str">
        <f>IF(E126="","",VLOOKUP(E126,'Stakeholder Master List'!$B:$D,3,FALSE))</f>
        <v>Medium</v>
      </c>
      <c r="H128" s="173"/>
      <c r="I128" s="126" t="str" cm="1">
        <f t="array" ref="I128">IF(ISBLANK(H128),"-",(ROUND(IF(ISBLANK(H128),"",(_xlfn.IFS(G128="High",50,G128="Medium",25,G128="Low",10,G128="",0)+110-(INT(MID(F128,5,2)))*10)),0)))</f>
        <v>-</v>
      </c>
      <c r="J128" s="3"/>
      <c r="K128" s="40"/>
      <c r="L128" s="40" t="str">
        <f t="shared" si="32"/>
        <v/>
      </c>
      <c r="M128" s="46" t="str">
        <f t="shared" si="33"/>
        <v/>
      </c>
      <c r="N128" s="46" t="str">
        <f t="shared" si="22"/>
        <v/>
      </c>
      <c r="O128" s="47" t="str">
        <f t="shared" si="23"/>
        <v/>
      </c>
      <c r="P128" s="46" t="str">
        <f t="shared" si="24"/>
        <v/>
      </c>
      <c r="Q128" s="46" t="str">
        <f t="shared" si="25"/>
        <v/>
      </c>
      <c r="R128" s="3"/>
      <c r="V128" s="48"/>
      <c r="W128" s="8"/>
      <c r="X128" s="8"/>
      <c r="Y128" s="3"/>
      <c r="Z128" s="3"/>
      <c r="AA128" s="3"/>
      <c r="AB128" s="3"/>
      <c r="AC128" s="3"/>
      <c r="AD128" s="3"/>
      <c r="AE128" s="3"/>
      <c r="AF128" s="3"/>
      <c r="AG128" s="3"/>
      <c r="AH128" s="3"/>
      <c r="AI128" s="3"/>
      <c r="AJ128" s="3"/>
      <c r="AK128" s="7"/>
      <c r="AL128" s="7"/>
      <c r="AM128" s="7"/>
      <c r="AN128" s="7"/>
      <c r="AO128" s="7"/>
      <c r="AP128" s="7"/>
    </row>
    <row r="129" spans="2:42" ht="15" x14ac:dyDescent="0.2">
      <c r="B129" s="60" t="str">
        <f t="shared" si="36"/>
        <v>N</v>
      </c>
      <c r="E129" s="199"/>
      <c r="F129" s="165" t="str">
        <f>IF(E126="","",CONCATENATE(VLOOKUP(E126,'Stakeholder Master List'!$B:$D,2,FALSE),"-4"))</f>
        <v>PRT-4</v>
      </c>
      <c r="G129" s="165" t="str">
        <f>IF(E126="","",VLOOKUP(E126,'Stakeholder Master List'!$B:$D,3,FALSE))</f>
        <v>Medium</v>
      </c>
      <c r="H129" s="173"/>
      <c r="I129" s="126" t="str" cm="1">
        <f t="array" ref="I129">IF(ISBLANK(H129),"-",(ROUND(IF(ISBLANK(H129),"",(_xlfn.IFS(G129="High",50,G129="Medium",25,G129="Low",10,G129="",0)+110-(INT(MID(F129,5,2)))*10)),0)))</f>
        <v>-</v>
      </c>
      <c r="J129" s="3"/>
      <c r="K129" s="40"/>
      <c r="L129" s="40" t="str">
        <f t="shared" si="32"/>
        <v/>
      </c>
      <c r="M129" s="46" t="str">
        <f t="shared" si="33"/>
        <v/>
      </c>
      <c r="N129" s="46" t="str">
        <f t="shared" si="22"/>
        <v/>
      </c>
      <c r="O129" s="47" t="str">
        <f t="shared" si="23"/>
        <v/>
      </c>
      <c r="P129" s="46" t="str">
        <f t="shared" si="24"/>
        <v/>
      </c>
      <c r="Q129" s="46" t="str">
        <f t="shared" si="25"/>
        <v/>
      </c>
      <c r="R129" s="3"/>
      <c r="V129" s="48"/>
      <c r="W129" s="8"/>
      <c r="X129" s="8"/>
      <c r="Y129" s="3"/>
      <c r="Z129" s="3"/>
      <c r="AA129" s="3"/>
      <c r="AB129" s="3"/>
      <c r="AC129" s="3"/>
      <c r="AD129" s="3"/>
      <c r="AE129" s="3"/>
      <c r="AF129" s="3"/>
      <c r="AG129" s="3"/>
      <c r="AH129" s="3"/>
      <c r="AI129" s="3"/>
      <c r="AJ129" s="3"/>
      <c r="AK129" s="7"/>
      <c r="AL129" s="7"/>
      <c r="AM129" s="7"/>
      <c r="AN129" s="7"/>
      <c r="AO129" s="7"/>
      <c r="AP129" s="7"/>
    </row>
    <row r="130" spans="2:42" ht="15" x14ac:dyDescent="0.2">
      <c r="B130" s="60" t="str">
        <f t="shared" si="36"/>
        <v>N</v>
      </c>
      <c r="E130" s="199"/>
      <c r="F130" s="165" t="str">
        <f>IF(E126="","",CONCATENATE(VLOOKUP(E126,'Stakeholder Master List'!$B:$D,2,FALSE),"-5"))</f>
        <v>PRT-5</v>
      </c>
      <c r="G130" s="165" t="str">
        <f>IF(E126="","",VLOOKUP(E126,'Stakeholder Master List'!$B:$D,3,FALSE))</f>
        <v>Medium</v>
      </c>
      <c r="H130" s="173"/>
      <c r="I130" s="126" t="str" cm="1">
        <f t="array" ref="I130">IF(ISBLANK(H130),"-",(ROUND(IF(ISBLANK(H130),"",(_xlfn.IFS(G130="High",50,G130="Medium",25,G130="Low",10,G130="",0)+110-(INT(MID(F130,5,2)))*10)),0)))</f>
        <v>-</v>
      </c>
      <c r="J130" s="3"/>
      <c r="K130" s="40"/>
      <c r="L130" s="40" t="str">
        <f t="shared" si="32"/>
        <v/>
      </c>
      <c r="M130" s="46" t="str">
        <f t="shared" si="33"/>
        <v/>
      </c>
      <c r="N130" s="46" t="str">
        <f t="shared" ref="N130:N155" si="37">IF(L130="","",COUNTIF($L$6:$L$65,L130))</f>
        <v/>
      </c>
      <c r="O130" s="47" t="str">
        <f t="shared" ref="O130:O155" si="38">IF(N130="","",N130/SUM($N$6:$N$230))</f>
        <v/>
      </c>
      <c r="P130" s="46" t="str">
        <f t="shared" ref="P130:P155" si="39">IF(L130="","",ROUND(M130*(1+(O130*10)),0))</f>
        <v/>
      </c>
      <c r="Q130" s="46" t="str">
        <f t="shared" ref="Q130:Q155" si="40">IF(L130="","",SUMIF($L$6:$L$65,L130,$P$6:$P$65))</f>
        <v/>
      </c>
      <c r="R130" s="3"/>
      <c r="V130" s="48"/>
      <c r="W130" s="8"/>
      <c r="X130" s="8"/>
      <c r="Y130" s="3"/>
      <c r="Z130" s="3"/>
      <c r="AA130" s="3"/>
      <c r="AB130" s="3"/>
      <c r="AC130" s="3"/>
      <c r="AD130" s="3"/>
      <c r="AE130" s="3"/>
      <c r="AF130" s="3"/>
      <c r="AG130" s="3"/>
      <c r="AH130" s="3"/>
      <c r="AI130" s="3"/>
      <c r="AJ130" s="3"/>
      <c r="AK130" s="7"/>
      <c r="AL130" s="7"/>
      <c r="AM130" s="7"/>
      <c r="AN130" s="7"/>
      <c r="AO130" s="7"/>
      <c r="AP130" s="7"/>
    </row>
    <row r="131" spans="2:42" ht="15" x14ac:dyDescent="0.2">
      <c r="B131" s="60" t="str">
        <f t="shared" si="36"/>
        <v>N</v>
      </c>
      <c r="E131" s="199"/>
      <c r="F131" s="165" t="str">
        <f>IF(E126="","",CONCATENATE(VLOOKUP(E126,'Stakeholder Master List'!$B:$D,2,FALSE),"-6"))</f>
        <v>PRT-6</v>
      </c>
      <c r="G131" s="165" t="str">
        <f>IF(E126="","",VLOOKUP(E126,'Stakeholder Master List'!$B:$D,3,FALSE))</f>
        <v>Medium</v>
      </c>
      <c r="H131" s="173"/>
      <c r="I131" s="126" t="str" cm="1">
        <f t="array" ref="I131">IF(ISBLANK(H131),"-",(ROUND(IF(ISBLANK(H131),"",(_xlfn.IFS(G131="High",50,G131="Medium",25,G131="Low",10,G131="",0)+110-(INT(MID(F131,5,2)))*10)),0)))</f>
        <v>-</v>
      </c>
      <c r="J131" s="3"/>
      <c r="K131" s="40"/>
      <c r="L131" s="40" t="str">
        <f t="shared" si="32"/>
        <v/>
      </c>
      <c r="M131" s="46" t="str">
        <f t="shared" si="33"/>
        <v/>
      </c>
      <c r="N131" s="46" t="str">
        <f t="shared" si="37"/>
        <v/>
      </c>
      <c r="O131" s="47" t="str">
        <f t="shared" si="38"/>
        <v/>
      </c>
      <c r="P131" s="46" t="str">
        <f t="shared" si="39"/>
        <v/>
      </c>
      <c r="Q131" s="46" t="str">
        <f t="shared" si="40"/>
        <v/>
      </c>
      <c r="R131" s="3"/>
      <c r="V131" s="48"/>
      <c r="W131" s="8"/>
      <c r="X131" s="8"/>
      <c r="Y131" s="3"/>
      <c r="Z131" s="3"/>
      <c r="AA131" s="3"/>
      <c r="AB131" s="3"/>
      <c r="AC131" s="3"/>
      <c r="AD131" s="3"/>
      <c r="AE131" s="3"/>
      <c r="AF131" s="3"/>
      <c r="AG131" s="3"/>
      <c r="AH131" s="3"/>
      <c r="AI131" s="3"/>
      <c r="AJ131" s="3"/>
      <c r="AK131" s="7"/>
      <c r="AL131" s="7"/>
      <c r="AM131" s="7"/>
      <c r="AN131" s="7"/>
      <c r="AO131" s="7"/>
      <c r="AP131" s="7"/>
    </row>
    <row r="132" spans="2:42" ht="15" x14ac:dyDescent="0.2">
      <c r="B132" s="60" t="str">
        <f t="shared" si="36"/>
        <v>N</v>
      </c>
      <c r="E132" s="199"/>
      <c r="F132" s="165" t="str">
        <f>IF(E126="","",CONCATENATE(VLOOKUP(E126,'Stakeholder Master List'!$B:$D,2,FALSE),"-7"))</f>
        <v>PRT-7</v>
      </c>
      <c r="G132" s="165" t="str">
        <f>IF(E126="","",VLOOKUP(E126,'Stakeholder Master List'!$B:$D,3,FALSE))</f>
        <v>Medium</v>
      </c>
      <c r="H132" s="173"/>
      <c r="I132" s="126" t="str" cm="1">
        <f t="array" ref="I132">IF(ISBLANK(H132),"-",(ROUND(IF(ISBLANK(H132),"",(_xlfn.IFS(G132="High",50,G132="Medium",25,G132="Low",10,G132="",0)+110-(INT(MID(F132,5,2)))*10)),0)))</f>
        <v>-</v>
      </c>
      <c r="J132" s="3"/>
      <c r="K132" s="40"/>
      <c r="L132" s="40" t="str">
        <f t="shared" si="32"/>
        <v/>
      </c>
      <c r="M132" s="46" t="str">
        <f t="shared" si="33"/>
        <v/>
      </c>
      <c r="N132" s="46" t="str">
        <f t="shared" si="37"/>
        <v/>
      </c>
      <c r="O132" s="47" t="str">
        <f t="shared" si="38"/>
        <v/>
      </c>
      <c r="P132" s="46" t="str">
        <f t="shared" si="39"/>
        <v/>
      </c>
      <c r="Q132" s="46" t="str">
        <f t="shared" si="40"/>
        <v/>
      </c>
      <c r="R132" s="3"/>
      <c r="V132" s="48"/>
      <c r="W132" s="8"/>
      <c r="X132" s="8"/>
      <c r="Y132" s="3"/>
      <c r="Z132" s="3"/>
      <c r="AA132" s="3"/>
      <c r="AB132" s="3"/>
      <c r="AC132" s="3"/>
      <c r="AD132" s="3"/>
      <c r="AE132" s="3"/>
      <c r="AF132" s="3"/>
      <c r="AG132" s="3"/>
      <c r="AH132" s="3"/>
      <c r="AI132" s="3"/>
      <c r="AJ132" s="3"/>
      <c r="AK132" s="7"/>
      <c r="AL132" s="7"/>
      <c r="AM132" s="7"/>
      <c r="AN132" s="7"/>
      <c r="AO132" s="7"/>
      <c r="AP132" s="7"/>
    </row>
    <row r="133" spans="2:42" ht="15" x14ac:dyDescent="0.2">
      <c r="B133" s="60" t="str">
        <f t="shared" si="36"/>
        <v>N</v>
      </c>
      <c r="E133" s="199"/>
      <c r="F133" s="165" t="str">
        <f>IF(E126="","",CONCATENATE(VLOOKUP(E126,'Stakeholder Master List'!$B:$D,2,FALSE),"-8"))</f>
        <v>PRT-8</v>
      </c>
      <c r="G133" s="165" t="str">
        <f>IF(E126="","",VLOOKUP(E126,'Stakeholder Master List'!$B:$D,3,FALSE))</f>
        <v>Medium</v>
      </c>
      <c r="H133" s="173"/>
      <c r="I133" s="126" t="str" cm="1">
        <f t="array" ref="I133">IF(ISBLANK(H133),"-",(ROUND(IF(ISBLANK(H133),"",(_xlfn.IFS(G133="High",50,G133="Medium",25,G133="Low",10,G133="",0)+110-(INT(MID(F133,5,2)))*10)),0)))</f>
        <v>-</v>
      </c>
      <c r="J133" s="3"/>
      <c r="K133" s="40"/>
      <c r="L133" s="40" t="str">
        <f t="shared" si="32"/>
        <v/>
      </c>
      <c r="M133" s="46" t="str">
        <f t="shared" si="33"/>
        <v/>
      </c>
      <c r="N133" s="46" t="str">
        <f t="shared" si="37"/>
        <v/>
      </c>
      <c r="O133" s="47" t="str">
        <f t="shared" si="38"/>
        <v/>
      </c>
      <c r="P133" s="46" t="str">
        <f t="shared" si="39"/>
        <v/>
      </c>
      <c r="Q133" s="46" t="str">
        <f t="shared" si="40"/>
        <v/>
      </c>
      <c r="R133" s="3"/>
      <c r="V133" s="48"/>
      <c r="W133" s="8"/>
      <c r="X133" s="8"/>
      <c r="Y133" s="3"/>
      <c r="Z133" s="3"/>
      <c r="AA133" s="3"/>
      <c r="AB133" s="3"/>
      <c r="AC133" s="3"/>
      <c r="AD133" s="3"/>
      <c r="AE133" s="3"/>
      <c r="AF133" s="3"/>
      <c r="AG133" s="3"/>
      <c r="AH133" s="3"/>
      <c r="AI133" s="3"/>
      <c r="AJ133" s="3"/>
      <c r="AK133" s="7"/>
      <c r="AL133" s="7"/>
      <c r="AM133" s="7"/>
      <c r="AN133" s="7"/>
      <c r="AO133" s="7"/>
      <c r="AP133" s="7"/>
    </row>
    <row r="134" spans="2:42" ht="15" x14ac:dyDescent="0.2">
      <c r="B134" s="60" t="str">
        <f t="shared" si="36"/>
        <v>N</v>
      </c>
      <c r="E134" s="199"/>
      <c r="F134" s="165" t="str">
        <f>IF(E126="","",CONCATENATE(VLOOKUP(E126,'Stakeholder Master List'!$B:$D,2,FALSE),"-9"))</f>
        <v>PRT-9</v>
      </c>
      <c r="G134" s="165" t="str">
        <f>IF(E126="","",VLOOKUP(E126,'Stakeholder Master List'!$B:$D,3,FALSE))</f>
        <v>Medium</v>
      </c>
      <c r="H134" s="173"/>
      <c r="I134" s="126" t="str" cm="1">
        <f t="array" ref="I134">IF(ISBLANK(H134),"-",(ROUND(IF(ISBLANK(H134),"",(_xlfn.IFS(G134="High",50,G134="Medium",25,G134="Low",10,G134="",0)+110-(INT(MID(F134,5,2)))*10)),0)))</f>
        <v>-</v>
      </c>
      <c r="J134" s="3"/>
      <c r="K134" s="40"/>
      <c r="L134" s="40" t="str">
        <f t="shared" ref="L134:L155" si="41">IF(K134="","",VLOOKUP(K134,F:H,3,FALSE))</f>
        <v/>
      </c>
      <c r="M134" s="46" t="str">
        <f t="shared" ref="M134:M155" si="42">IF(K134="","",VLOOKUP(K134,F:I,4,FALSE))</f>
        <v/>
      </c>
      <c r="N134" s="46" t="str">
        <f t="shared" si="37"/>
        <v/>
      </c>
      <c r="O134" s="47" t="str">
        <f t="shared" si="38"/>
        <v/>
      </c>
      <c r="P134" s="46" t="str">
        <f t="shared" si="39"/>
        <v/>
      </c>
      <c r="Q134" s="46" t="str">
        <f t="shared" si="40"/>
        <v/>
      </c>
      <c r="R134" s="3"/>
      <c r="V134" s="48"/>
      <c r="W134" s="8"/>
      <c r="X134" s="8"/>
      <c r="Y134" s="3"/>
      <c r="Z134" s="3"/>
      <c r="AA134" s="3"/>
      <c r="AB134" s="3"/>
      <c r="AC134" s="3"/>
      <c r="AD134" s="3"/>
      <c r="AE134" s="3"/>
      <c r="AF134" s="3"/>
      <c r="AG134" s="3"/>
      <c r="AH134" s="3"/>
      <c r="AI134" s="3"/>
      <c r="AJ134" s="3"/>
      <c r="AK134" s="7"/>
      <c r="AL134" s="7"/>
      <c r="AM134" s="7"/>
      <c r="AN134" s="7"/>
      <c r="AO134" s="7"/>
      <c r="AP134" s="7"/>
    </row>
    <row r="135" spans="2:42" ht="16" thickBot="1" x14ac:dyDescent="0.25">
      <c r="B135" s="60" t="str">
        <f t="shared" si="36"/>
        <v>N</v>
      </c>
      <c r="E135" s="200"/>
      <c r="F135" s="166" t="str">
        <f>IF(E126="","",CONCATENATE(VLOOKUP(E126,'Stakeholder Master List'!$B:$D,2,FALSE),"-10"))</f>
        <v>PRT-10</v>
      </c>
      <c r="G135" s="165" t="str">
        <f>IF(E126="","",VLOOKUP(E126,'Stakeholder Master List'!$B:$D,3,FALSE))</f>
        <v>Medium</v>
      </c>
      <c r="H135" s="172"/>
      <c r="I135" s="127" t="str" cm="1">
        <f t="array" ref="I135">IF(ISBLANK(H135),"-",(ROUND(IF(ISBLANK(H135),"",(_xlfn.IFS(G135="High",50,G135="Medium",25,G135="Low",10,G135="",0)+110-(INT(MID(F135,5,2)))*10)),0)))</f>
        <v>-</v>
      </c>
      <c r="J135" s="3"/>
      <c r="K135" s="40"/>
      <c r="L135" s="40" t="str">
        <f t="shared" si="41"/>
        <v/>
      </c>
      <c r="M135" s="46" t="str">
        <f t="shared" si="42"/>
        <v/>
      </c>
      <c r="N135" s="46" t="str">
        <f t="shared" si="37"/>
        <v/>
      </c>
      <c r="O135" s="47" t="str">
        <f t="shared" si="38"/>
        <v/>
      </c>
      <c r="P135" s="46" t="str">
        <f t="shared" si="39"/>
        <v/>
      </c>
      <c r="Q135" s="46" t="str">
        <f t="shared" si="40"/>
        <v/>
      </c>
      <c r="R135" s="3"/>
      <c r="V135" s="48"/>
      <c r="W135" s="8"/>
      <c r="X135" s="8"/>
      <c r="Y135" s="3"/>
      <c r="Z135" s="3"/>
      <c r="AA135" s="3"/>
      <c r="AB135" s="3"/>
      <c r="AC135" s="3"/>
      <c r="AD135" s="3"/>
      <c r="AE135" s="3"/>
      <c r="AF135" s="3"/>
      <c r="AG135" s="3"/>
      <c r="AH135" s="3"/>
      <c r="AI135" s="3"/>
      <c r="AJ135" s="3"/>
      <c r="AK135" s="7"/>
      <c r="AL135" s="7"/>
      <c r="AM135" s="7"/>
      <c r="AN135" s="7"/>
      <c r="AO135" s="7"/>
      <c r="AP135" s="7"/>
    </row>
    <row r="136" spans="2:42" ht="15" x14ac:dyDescent="0.2">
      <c r="B136" s="60" t="str">
        <f>IF(OR(E136="-",E136=""),"Y","N")</f>
        <v>N</v>
      </c>
      <c r="E136" s="198" t="str">
        <f>IF(ISBLANK('Stakeholder Master List'!B20),"",'Stakeholder Master List'!B20)</f>
        <v>Product Development</v>
      </c>
      <c r="F136" s="168" t="str">
        <f>IF(E136="","",CONCATENATE(VLOOKUP(E136,'Stakeholder Master List'!$B:$D,2,FALSE),"-1"))</f>
        <v>PRD-1</v>
      </c>
      <c r="G136" s="164" t="str">
        <f>IF(E136="","",VLOOKUP(E136,'Stakeholder Master List'!$B:$D,3,FALSE))</f>
        <v>Medium</v>
      </c>
      <c r="H136" s="170"/>
      <c r="I136" s="125" t="str" cm="1">
        <f t="array" ref="I136">IF(ISBLANK(H136),"-",(ROUND(IF(ISBLANK(H136),"",(_xlfn.IFS(G136="High",50,G136="Medium",25,G136="Low",10,G136="",0)+110-(INT(MID(F136,5,2)))*10)),0)))</f>
        <v>-</v>
      </c>
      <c r="J136" s="3"/>
      <c r="K136" s="40"/>
      <c r="L136" s="40" t="str">
        <f t="shared" si="41"/>
        <v/>
      </c>
      <c r="M136" s="46" t="str">
        <f t="shared" si="42"/>
        <v/>
      </c>
      <c r="N136" s="46" t="str">
        <f t="shared" si="37"/>
        <v/>
      </c>
      <c r="O136" s="47" t="str">
        <f t="shared" si="38"/>
        <v/>
      </c>
      <c r="P136" s="46" t="str">
        <f t="shared" si="39"/>
        <v/>
      </c>
      <c r="Q136" s="46" t="str">
        <f t="shared" si="40"/>
        <v/>
      </c>
      <c r="R136" s="3"/>
      <c r="V136" s="48"/>
      <c r="W136" s="8"/>
      <c r="X136" s="8"/>
      <c r="Y136" s="3"/>
      <c r="Z136" s="3"/>
      <c r="AA136" s="3"/>
      <c r="AB136" s="3"/>
      <c r="AC136" s="3"/>
      <c r="AD136" s="3"/>
      <c r="AE136" s="3"/>
      <c r="AF136" s="3"/>
      <c r="AG136" s="3"/>
      <c r="AH136" s="3"/>
      <c r="AI136" s="3"/>
      <c r="AJ136" s="3"/>
      <c r="AK136" s="7"/>
      <c r="AL136" s="7"/>
      <c r="AM136" s="7"/>
      <c r="AN136" s="7"/>
      <c r="AO136" s="7"/>
      <c r="AP136" s="7"/>
    </row>
    <row r="137" spans="2:42" ht="15" x14ac:dyDescent="0.2">
      <c r="B137" s="60" t="str">
        <f t="shared" ref="B137:B145" si="43">B136</f>
        <v>N</v>
      </c>
      <c r="E137" s="199"/>
      <c r="F137" s="165" t="str">
        <f>IF(E136="","",CONCATENATE(VLOOKUP(E136,'Stakeholder Master List'!$B:$D,2,FALSE),"-2"))</f>
        <v>PRD-2</v>
      </c>
      <c r="G137" s="165" t="str">
        <f>IF(E136="","",VLOOKUP(E136,'Stakeholder Master List'!$B:$D,3,FALSE))</f>
        <v>Medium</v>
      </c>
      <c r="H137" s="173"/>
      <c r="I137" s="126" t="str" cm="1">
        <f t="array" ref="I137">IF(ISBLANK(H137),"-",(ROUND(IF(ISBLANK(H137),"",(_xlfn.IFS(G137="High",50,G137="Medium",25,G137="Low",10,G137="",0)+110-(INT(MID(F137,5,2)))*10)),0)))</f>
        <v>-</v>
      </c>
      <c r="J137" s="3"/>
      <c r="K137" s="40"/>
      <c r="L137" s="40" t="str">
        <f t="shared" si="41"/>
        <v/>
      </c>
      <c r="M137" s="46" t="str">
        <f t="shared" si="42"/>
        <v/>
      </c>
      <c r="N137" s="46" t="str">
        <f t="shared" si="37"/>
        <v/>
      </c>
      <c r="O137" s="47" t="str">
        <f t="shared" si="38"/>
        <v/>
      </c>
      <c r="P137" s="46" t="str">
        <f t="shared" si="39"/>
        <v/>
      </c>
      <c r="Q137" s="46" t="str">
        <f t="shared" si="40"/>
        <v/>
      </c>
      <c r="R137" s="3"/>
      <c r="V137" s="48"/>
      <c r="W137" s="8"/>
      <c r="X137" s="8"/>
      <c r="Y137" s="3"/>
      <c r="Z137" s="3"/>
      <c r="AA137" s="3"/>
      <c r="AB137" s="3"/>
      <c r="AC137" s="3"/>
      <c r="AD137" s="3"/>
      <c r="AE137" s="3"/>
      <c r="AF137" s="3"/>
      <c r="AG137" s="3"/>
      <c r="AH137" s="3"/>
      <c r="AI137" s="3"/>
      <c r="AJ137" s="3"/>
      <c r="AK137" s="7"/>
      <c r="AL137" s="7"/>
      <c r="AM137" s="7"/>
      <c r="AN137" s="7"/>
      <c r="AO137" s="7"/>
      <c r="AP137" s="7"/>
    </row>
    <row r="138" spans="2:42" ht="15" x14ac:dyDescent="0.2">
      <c r="B138" s="60" t="str">
        <f t="shared" si="43"/>
        <v>N</v>
      </c>
      <c r="E138" s="199"/>
      <c r="F138" s="165" t="str">
        <f>IF(E136="","",CONCATENATE(VLOOKUP(E136,'Stakeholder Master List'!$B:$D,2,FALSE),"-3"))</f>
        <v>PRD-3</v>
      </c>
      <c r="G138" s="165" t="str">
        <f>IF(E136="","",VLOOKUP(E136,'Stakeholder Master List'!$B:$D,3,FALSE))</f>
        <v>Medium</v>
      </c>
      <c r="H138" s="173"/>
      <c r="I138" s="126" t="str" cm="1">
        <f t="array" ref="I138">IF(ISBLANK(H138),"-",(ROUND(IF(ISBLANK(H138),"",(_xlfn.IFS(G138="High",50,G138="Medium",25,G138="Low",10,G138="",0)+110-(INT(MID(F138,5,2)))*10)),0)))</f>
        <v>-</v>
      </c>
      <c r="J138" s="3"/>
      <c r="K138" s="40"/>
      <c r="L138" s="40" t="str">
        <f t="shared" si="41"/>
        <v/>
      </c>
      <c r="M138" s="46" t="str">
        <f t="shared" si="42"/>
        <v/>
      </c>
      <c r="N138" s="46" t="str">
        <f t="shared" si="37"/>
        <v/>
      </c>
      <c r="O138" s="47" t="str">
        <f t="shared" si="38"/>
        <v/>
      </c>
      <c r="P138" s="46" t="str">
        <f t="shared" si="39"/>
        <v/>
      </c>
      <c r="Q138" s="46" t="str">
        <f t="shared" si="40"/>
        <v/>
      </c>
      <c r="R138" s="3"/>
      <c r="V138" s="48"/>
      <c r="W138" s="8"/>
      <c r="X138" s="8"/>
      <c r="Y138" s="3"/>
      <c r="Z138" s="3"/>
      <c r="AA138" s="3"/>
      <c r="AB138" s="3"/>
      <c r="AC138" s="3"/>
      <c r="AD138" s="3"/>
      <c r="AE138" s="3"/>
      <c r="AF138" s="3"/>
      <c r="AG138" s="3"/>
      <c r="AH138" s="3"/>
      <c r="AI138" s="3"/>
      <c r="AJ138" s="3"/>
      <c r="AK138" s="7"/>
      <c r="AL138" s="7"/>
      <c r="AM138" s="7"/>
      <c r="AN138" s="7"/>
      <c r="AO138" s="7"/>
      <c r="AP138" s="7"/>
    </row>
    <row r="139" spans="2:42" ht="15" x14ac:dyDescent="0.2">
      <c r="B139" s="60" t="str">
        <f t="shared" si="43"/>
        <v>N</v>
      </c>
      <c r="E139" s="199"/>
      <c r="F139" s="165" t="str">
        <f>IF(E136="","",CONCATENATE(VLOOKUP(E136,'Stakeholder Master List'!$B:$D,2,FALSE),"-4"))</f>
        <v>PRD-4</v>
      </c>
      <c r="G139" s="165" t="str">
        <f>IF(E136="","",VLOOKUP(E136,'Stakeholder Master List'!$B:$D,3,FALSE))</f>
        <v>Medium</v>
      </c>
      <c r="H139" s="173"/>
      <c r="I139" s="126" t="str" cm="1">
        <f t="array" ref="I139">IF(ISBLANK(H139),"-",(ROUND(IF(ISBLANK(H139),"",(_xlfn.IFS(G139="High",50,G139="Medium",25,G139="Low",10,G139="",0)+110-(INT(MID(F139,5,2)))*10)),0)))</f>
        <v>-</v>
      </c>
      <c r="J139" s="3"/>
      <c r="K139" s="40"/>
      <c r="L139" s="40" t="str">
        <f t="shared" si="41"/>
        <v/>
      </c>
      <c r="M139" s="46" t="str">
        <f t="shared" si="42"/>
        <v/>
      </c>
      <c r="N139" s="46" t="str">
        <f t="shared" si="37"/>
        <v/>
      </c>
      <c r="O139" s="47" t="str">
        <f t="shared" si="38"/>
        <v/>
      </c>
      <c r="P139" s="46" t="str">
        <f t="shared" si="39"/>
        <v/>
      </c>
      <c r="Q139" s="46" t="str">
        <f t="shared" si="40"/>
        <v/>
      </c>
      <c r="R139" s="3"/>
      <c r="V139" s="48"/>
      <c r="W139" s="8"/>
      <c r="X139" s="8"/>
      <c r="Y139" s="3"/>
      <c r="Z139" s="3"/>
      <c r="AA139" s="3"/>
      <c r="AB139" s="3"/>
      <c r="AC139" s="3"/>
      <c r="AD139" s="3"/>
      <c r="AE139" s="3"/>
      <c r="AF139" s="3"/>
      <c r="AG139" s="3"/>
      <c r="AH139" s="3"/>
      <c r="AI139" s="3"/>
      <c r="AJ139" s="3"/>
      <c r="AK139" s="7"/>
      <c r="AL139" s="7"/>
      <c r="AM139" s="7"/>
      <c r="AN139" s="7"/>
      <c r="AO139" s="7"/>
      <c r="AP139" s="7"/>
    </row>
    <row r="140" spans="2:42" ht="15" x14ac:dyDescent="0.2">
      <c r="B140" s="60" t="str">
        <f t="shared" si="43"/>
        <v>N</v>
      </c>
      <c r="E140" s="199"/>
      <c r="F140" s="165" t="str">
        <f>IF(E136="","",CONCATENATE(VLOOKUP(E136,'Stakeholder Master List'!$B:$D,2,FALSE),"-5"))</f>
        <v>PRD-5</v>
      </c>
      <c r="G140" s="165" t="str">
        <f>IF(E136="","",VLOOKUP(E136,'Stakeholder Master List'!$B:$D,3,FALSE))</f>
        <v>Medium</v>
      </c>
      <c r="H140" s="173"/>
      <c r="I140" s="126" t="str" cm="1">
        <f t="array" ref="I140">IF(ISBLANK(H140),"-",(ROUND(IF(ISBLANK(H140),"",(_xlfn.IFS(G140="High",50,G140="Medium",25,G140="Low",10,G140="",0)+110-(INT(MID(F140,5,2)))*10)),0)))</f>
        <v>-</v>
      </c>
      <c r="J140" s="3"/>
      <c r="K140" s="40"/>
      <c r="L140" s="40" t="str">
        <f t="shared" si="41"/>
        <v/>
      </c>
      <c r="M140" s="46" t="str">
        <f t="shared" si="42"/>
        <v/>
      </c>
      <c r="N140" s="46" t="str">
        <f t="shared" si="37"/>
        <v/>
      </c>
      <c r="O140" s="47" t="str">
        <f t="shared" si="38"/>
        <v/>
      </c>
      <c r="P140" s="46" t="str">
        <f t="shared" si="39"/>
        <v/>
      </c>
      <c r="Q140" s="46" t="str">
        <f t="shared" si="40"/>
        <v/>
      </c>
      <c r="R140" s="3"/>
      <c r="V140" s="48"/>
      <c r="W140" s="8"/>
      <c r="X140" s="8"/>
      <c r="Y140" s="3"/>
      <c r="Z140" s="3"/>
      <c r="AA140" s="3"/>
      <c r="AB140" s="3"/>
      <c r="AC140" s="3"/>
      <c r="AD140" s="3"/>
      <c r="AE140" s="3"/>
      <c r="AF140" s="3"/>
      <c r="AG140" s="3"/>
      <c r="AH140" s="3"/>
      <c r="AI140" s="3"/>
      <c r="AJ140" s="3"/>
      <c r="AK140" s="7"/>
      <c r="AL140" s="7"/>
      <c r="AM140" s="7"/>
      <c r="AN140" s="7"/>
      <c r="AO140" s="7"/>
      <c r="AP140" s="7"/>
    </row>
    <row r="141" spans="2:42" ht="15" x14ac:dyDescent="0.2">
      <c r="B141" s="60" t="str">
        <f t="shared" si="43"/>
        <v>N</v>
      </c>
      <c r="E141" s="199"/>
      <c r="F141" s="165" t="str">
        <f>IF(E136="","",CONCATENATE(VLOOKUP(E136,'Stakeholder Master List'!$B:$D,2,FALSE),"-6"))</f>
        <v>PRD-6</v>
      </c>
      <c r="G141" s="165" t="str">
        <f>IF(E136="","",VLOOKUP(E136,'Stakeholder Master List'!$B:$D,3,FALSE))</f>
        <v>Medium</v>
      </c>
      <c r="H141" s="173"/>
      <c r="I141" s="126" t="str" cm="1">
        <f t="array" ref="I141">IF(ISBLANK(H141),"-",(ROUND(IF(ISBLANK(H141),"",(_xlfn.IFS(G141="High",50,G141="Medium",25,G141="Low",10,G141="",0)+110-(INT(MID(F141,5,2)))*10)),0)))</f>
        <v>-</v>
      </c>
      <c r="J141" s="3"/>
      <c r="K141" s="40"/>
      <c r="L141" s="40" t="str">
        <f t="shared" si="41"/>
        <v/>
      </c>
      <c r="M141" s="46" t="str">
        <f t="shared" si="42"/>
        <v/>
      </c>
      <c r="N141" s="46" t="str">
        <f t="shared" si="37"/>
        <v/>
      </c>
      <c r="O141" s="47" t="str">
        <f t="shared" si="38"/>
        <v/>
      </c>
      <c r="P141" s="46" t="str">
        <f t="shared" si="39"/>
        <v/>
      </c>
      <c r="Q141" s="46" t="str">
        <f t="shared" si="40"/>
        <v/>
      </c>
      <c r="R141" s="3"/>
      <c r="V141" s="48"/>
      <c r="W141" s="8"/>
      <c r="X141" s="8"/>
      <c r="Y141" s="3"/>
      <c r="Z141" s="3"/>
      <c r="AA141" s="3"/>
      <c r="AB141" s="3"/>
      <c r="AC141" s="3"/>
      <c r="AD141" s="3"/>
      <c r="AE141" s="3"/>
      <c r="AF141" s="3"/>
      <c r="AG141" s="3"/>
      <c r="AH141" s="3"/>
      <c r="AI141" s="3"/>
      <c r="AJ141" s="3"/>
      <c r="AK141" s="7"/>
      <c r="AL141" s="7"/>
      <c r="AM141" s="7"/>
      <c r="AN141" s="7"/>
      <c r="AO141" s="7"/>
      <c r="AP141" s="7"/>
    </row>
    <row r="142" spans="2:42" ht="15" x14ac:dyDescent="0.2">
      <c r="B142" s="60" t="str">
        <f t="shared" si="43"/>
        <v>N</v>
      </c>
      <c r="E142" s="199"/>
      <c r="F142" s="165" t="str">
        <f>IF(E136="","",CONCATENATE(VLOOKUP(E136,'Stakeholder Master List'!$B:$D,2,FALSE),"-7"))</f>
        <v>PRD-7</v>
      </c>
      <c r="G142" s="165" t="str">
        <f>IF(E136="","",VLOOKUP(E136,'Stakeholder Master List'!$B:$D,3,FALSE))</f>
        <v>Medium</v>
      </c>
      <c r="H142" s="173"/>
      <c r="I142" s="126" t="str" cm="1">
        <f t="array" ref="I142">IF(ISBLANK(H142),"-",(ROUND(IF(ISBLANK(H142),"",(_xlfn.IFS(G142="High",50,G142="Medium",25,G142="Low",10,G142="",0)+110-(INT(MID(F142,5,2)))*10)),0)))</f>
        <v>-</v>
      </c>
      <c r="J142" s="3"/>
      <c r="K142" s="40"/>
      <c r="L142" s="40" t="str">
        <f t="shared" si="41"/>
        <v/>
      </c>
      <c r="M142" s="46" t="str">
        <f t="shared" si="42"/>
        <v/>
      </c>
      <c r="N142" s="46" t="str">
        <f t="shared" si="37"/>
        <v/>
      </c>
      <c r="O142" s="47" t="str">
        <f t="shared" si="38"/>
        <v/>
      </c>
      <c r="P142" s="46" t="str">
        <f t="shared" si="39"/>
        <v/>
      </c>
      <c r="Q142" s="46" t="str">
        <f t="shared" si="40"/>
        <v/>
      </c>
      <c r="R142" s="3"/>
      <c r="V142" s="48"/>
      <c r="W142" s="8"/>
      <c r="X142" s="8"/>
      <c r="Y142" s="3"/>
      <c r="Z142" s="3"/>
      <c r="AA142" s="3"/>
      <c r="AB142" s="3"/>
      <c r="AC142" s="3"/>
      <c r="AD142" s="3"/>
      <c r="AE142" s="3"/>
      <c r="AF142" s="3"/>
      <c r="AG142" s="3"/>
      <c r="AH142" s="3"/>
      <c r="AI142" s="3"/>
      <c r="AJ142" s="3"/>
      <c r="AK142" s="7"/>
      <c r="AL142" s="7"/>
      <c r="AM142" s="7"/>
      <c r="AN142" s="7"/>
      <c r="AO142" s="7"/>
      <c r="AP142" s="7"/>
    </row>
    <row r="143" spans="2:42" ht="15" x14ac:dyDescent="0.2">
      <c r="B143" s="60" t="str">
        <f t="shared" si="43"/>
        <v>N</v>
      </c>
      <c r="E143" s="199"/>
      <c r="F143" s="165" t="str">
        <f>IF(E136="","",CONCATENATE(VLOOKUP(E136,'Stakeholder Master List'!$B:$D,2,FALSE),"-8"))</f>
        <v>PRD-8</v>
      </c>
      <c r="G143" s="165" t="str">
        <f>IF(E136="","",VLOOKUP(E136,'Stakeholder Master List'!$B:$D,3,FALSE))</f>
        <v>Medium</v>
      </c>
      <c r="H143" s="173"/>
      <c r="I143" s="126" t="str" cm="1">
        <f t="array" ref="I143">IF(ISBLANK(H143),"-",(ROUND(IF(ISBLANK(H143),"",(_xlfn.IFS(G143="High",50,G143="Medium",25,G143="Low",10,G143="",0)+110-(INT(MID(F143,5,2)))*10)),0)))</f>
        <v>-</v>
      </c>
      <c r="J143" s="3"/>
      <c r="K143" s="40"/>
      <c r="L143" s="40" t="str">
        <f t="shared" si="41"/>
        <v/>
      </c>
      <c r="M143" s="46" t="str">
        <f t="shared" si="42"/>
        <v/>
      </c>
      <c r="N143" s="46" t="str">
        <f t="shared" si="37"/>
        <v/>
      </c>
      <c r="O143" s="47" t="str">
        <f t="shared" si="38"/>
        <v/>
      </c>
      <c r="P143" s="46" t="str">
        <f t="shared" si="39"/>
        <v/>
      </c>
      <c r="Q143" s="46" t="str">
        <f t="shared" si="40"/>
        <v/>
      </c>
      <c r="R143" s="3"/>
      <c r="V143" s="48"/>
      <c r="W143" s="8"/>
      <c r="X143" s="8"/>
      <c r="Y143" s="3"/>
      <c r="Z143" s="3"/>
      <c r="AA143" s="3"/>
      <c r="AB143" s="3"/>
      <c r="AC143" s="3"/>
      <c r="AD143" s="3"/>
      <c r="AE143" s="3"/>
      <c r="AF143" s="3"/>
      <c r="AG143" s="3"/>
      <c r="AH143" s="3"/>
      <c r="AI143" s="3"/>
      <c r="AJ143" s="3"/>
      <c r="AK143" s="7"/>
      <c r="AL143" s="7"/>
      <c r="AM143" s="7"/>
      <c r="AN143" s="7"/>
      <c r="AO143" s="7"/>
      <c r="AP143" s="7"/>
    </row>
    <row r="144" spans="2:42" ht="15" x14ac:dyDescent="0.2">
      <c r="B144" s="60" t="str">
        <f t="shared" si="43"/>
        <v>N</v>
      </c>
      <c r="E144" s="199"/>
      <c r="F144" s="165" t="str">
        <f>IF(E136="","",CONCATENATE(VLOOKUP(E136,'Stakeholder Master List'!$B:$D,2,FALSE),"-9"))</f>
        <v>PRD-9</v>
      </c>
      <c r="G144" s="165" t="str">
        <f>IF(E136="","",VLOOKUP(E136,'Stakeholder Master List'!$B:$D,3,FALSE))</f>
        <v>Medium</v>
      </c>
      <c r="H144" s="173"/>
      <c r="I144" s="126" t="str" cm="1">
        <f t="array" ref="I144">IF(ISBLANK(H144),"-",(ROUND(IF(ISBLANK(H144),"",(_xlfn.IFS(G144="High",50,G144="Medium",25,G144="Low",10,G144="",0)+110-(INT(MID(F144,5,2)))*10)),0)))</f>
        <v>-</v>
      </c>
      <c r="J144" s="3"/>
      <c r="K144" s="40"/>
      <c r="L144" s="40" t="str">
        <f t="shared" si="41"/>
        <v/>
      </c>
      <c r="M144" s="46" t="str">
        <f t="shared" si="42"/>
        <v/>
      </c>
      <c r="N144" s="46" t="str">
        <f t="shared" si="37"/>
        <v/>
      </c>
      <c r="O144" s="47" t="str">
        <f t="shared" si="38"/>
        <v/>
      </c>
      <c r="P144" s="46" t="str">
        <f t="shared" si="39"/>
        <v/>
      </c>
      <c r="Q144" s="46" t="str">
        <f t="shared" si="40"/>
        <v/>
      </c>
      <c r="R144" s="3"/>
      <c r="V144" s="48"/>
      <c r="W144" s="8"/>
      <c r="X144" s="8"/>
      <c r="Y144" s="3"/>
      <c r="Z144" s="3"/>
      <c r="AA144" s="3"/>
      <c r="AB144" s="3"/>
      <c r="AC144" s="3"/>
      <c r="AD144" s="3"/>
      <c r="AE144" s="3"/>
      <c r="AF144" s="3"/>
      <c r="AG144" s="3"/>
      <c r="AH144" s="3"/>
      <c r="AI144" s="3"/>
      <c r="AJ144" s="3"/>
      <c r="AK144" s="7"/>
      <c r="AL144" s="7"/>
      <c r="AM144" s="7"/>
      <c r="AN144" s="7"/>
      <c r="AO144" s="7"/>
      <c r="AP144" s="7"/>
    </row>
    <row r="145" spans="2:42" ht="16" thickBot="1" x14ac:dyDescent="0.25">
      <c r="B145" s="60" t="str">
        <f t="shared" si="43"/>
        <v>N</v>
      </c>
      <c r="E145" s="200"/>
      <c r="F145" s="166" t="str">
        <f>IF(E136="","",CONCATENATE(VLOOKUP(E136,'Stakeholder Master List'!$B:$D,2,FALSE),"-10"))</f>
        <v>PRD-10</v>
      </c>
      <c r="G145" s="165" t="str">
        <f>IF(E136="","",VLOOKUP(E136,'Stakeholder Master List'!$B:$D,3,FALSE))</f>
        <v>Medium</v>
      </c>
      <c r="H145" s="172"/>
      <c r="I145" s="127" t="str" cm="1">
        <f t="array" ref="I145">IF(ISBLANK(H145),"-",(ROUND(IF(ISBLANK(H145),"",(_xlfn.IFS(G145="High",50,G145="Medium",25,G145="Low",10,G145="",0)+110-(INT(MID(F145,5,2)))*10)),0)))</f>
        <v>-</v>
      </c>
      <c r="J145" s="3"/>
      <c r="K145" s="40"/>
      <c r="L145" s="40" t="str">
        <f t="shared" si="41"/>
        <v/>
      </c>
      <c r="M145" s="46" t="str">
        <f t="shared" si="42"/>
        <v/>
      </c>
      <c r="N145" s="46" t="str">
        <f t="shared" si="37"/>
        <v/>
      </c>
      <c r="O145" s="47" t="str">
        <f t="shared" si="38"/>
        <v/>
      </c>
      <c r="P145" s="46" t="str">
        <f t="shared" si="39"/>
        <v/>
      </c>
      <c r="Q145" s="46" t="str">
        <f t="shared" si="40"/>
        <v/>
      </c>
      <c r="R145" s="3"/>
      <c r="V145" s="48"/>
      <c r="W145" s="8"/>
      <c r="X145" s="8"/>
      <c r="Y145" s="3"/>
      <c r="Z145" s="3"/>
      <c r="AA145" s="3"/>
      <c r="AB145" s="3"/>
      <c r="AC145" s="3"/>
      <c r="AD145" s="3"/>
      <c r="AE145" s="3"/>
      <c r="AF145" s="3"/>
      <c r="AG145" s="3"/>
      <c r="AH145" s="3"/>
      <c r="AI145" s="3"/>
      <c r="AJ145" s="3"/>
      <c r="AK145" s="7"/>
      <c r="AL145" s="7"/>
      <c r="AM145" s="7"/>
      <c r="AN145" s="7"/>
      <c r="AO145" s="7"/>
      <c r="AP145" s="7"/>
    </row>
    <row r="146" spans="2:42" ht="15" x14ac:dyDescent="0.2">
      <c r="B146" s="60" t="str">
        <f>IF(OR(E146="-",E146=""),"Y","N")</f>
        <v>N</v>
      </c>
      <c r="E146" s="198" t="str">
        <f>IF(ISBLANK('Stakeholder Master List'!B21),"",'Stakeholder Master List'!B21)</f>
        <v>Fraud Operations</v>
      </c>
      <c r="F146" s="164" t="str">
        <f>IF(E146="","",CONCATENATE(VLOOKUP(E146,'Stakeholder Master List'!$B:$D,2,FALSE),"-1"))</f>
        <v>FRD-1</v>
      </c>
      <c r="G146" s="164" t="str">
        <f>IF(E146="","",VLOOKUP(E146,'Stakeholder Master List'!$B:$D,3,FALSE))</f>
        <v>Low</v>
      </c>
      <c r="H146" s="170"/>
      <c r="I146" s="125" t="str" cm="1">
        <f t="array" ref="I146">IF(ISBLANK(H146),"-",(ROUND(IF(ISBLANK(H146),"",(_xlfn.IFS(G146="High",50,G146="Medium",25,G146="Low",10,G146="",0)+110-(INT(MID(F146,5,2)))*10)),0)))</f>
        <v>-</v>
      </c>
      <c r="J146" s="3"/>
      <c r="K146" s="40"/>
      <c r="L146" s="40" t="str">
        <f t="shared" si="41"/>
        <v/>
      </c>
      <c r="M146" s="46" t="str">
        <f t="shared" si="42"/>
        <v/>
      </c>
      <c r="N146" s="46" t="str">
        <f t="shared" si="37"/>
        <v/>
      </c>
      <c r="O146" s="47" t="str">
        <f t="shared" si="38"/>
        <v/>
      </c>
      <c r="P146" s="46" t="str">
        <f t="shared" si="39"/>
        <v/>
      </c>
      <c r="Q146" s="46" t="str">
        <f t="shared" si="40"/>
        <v/>
      </c>
      <c r="R146" s="3"/>
      <c r="V146" s="48"/>
      <c r="W146" s="8"/>
      <c r="X146" s="8"/>
      <c r="Y146" s="3"/>
      <c r="Z146" s="3"/>
      <c r="AA146" s="3"/>
      <c r="AB146" s="3"/>
      <c r="AC146" s="3"/>
      <c r="AD146" s="3"/>
      <c r="AE146" s="3"/>
      <c r="AF146" s="3"/>
      <c r="AG146" s="3"/>
      <c r="AH146" s="3"/>
      <c r="AI146" s="3"/>
      <c r="AJ146" s="3"/>
      <c r="AK146" s="7"/>
      <c r="AL146" s="7"/>
      <c r="AM146" s="7"/>
      <c r="AN146" s="7"/>
      <c r="AO146" s="7"/>
      <c r="AP146" s="7"/>
    </row>
    <row r="147" spans="2:42" ht="15" x14ac:dyDescent="0.2">
      <c r="B147" s="60" t="str">
        <f t="shared" ref="B147:B155" si="44">B146</f>
        <v>N</v>
      </c>
      <c r="E147" s="199"/>
      <c r="F147" s="165" t="str">
        <f>IF(E146="","",CONCATENATE(VLOOKUP(E146,'Stakeholder Master List'!$B:$D,2,FALSE),"-2"))</f>
        <v>FRD-2</v>
      </c>
      <c r="G147" s="165" t="str">
        <f>IF(E146="","",VLOOKUP(E146,'Stakeholder Master List'!$B:$D,3,FALSE))</f>
        <v>Low</v>
      </c>
      <c r="H147" s="173"/>
      <c r="I147" s="126" t="str" cm="1">
        <f t="array" ref="I147">IF(ISBLANK(H147),"-",(ROUND(IF(ISBLANK(H147),"",(_xlfn.IFS(G147="High",50,G147="Medium",25,G147="Low",10,G147="",0)+110-(INT(MID(F147,5,2)))*10)),0)))</f>
        <v>-</v>
      </c>
      <c r="J147" s="3"/>
      <c r="K147" s="40"/>
      <c r="L147" s="40" t="str">
        <f t="shared" si="41"/>
        <v/>
      </c>
      <c r="M147" s="46" t="str">
        <f t="shared" si="42"/>
        <v/>
      </c>
      <c r="N147" s="46" t="str">
        <f t="shared" si="37"/>
        <v/>
      </c>
      <c r="O147" s="47" t="str">
        <f t="shared" si="38"/>
        <v/>
      </c>
      <c r="P147" s="46" t="str">
        <f t="shared" si="39"/>
        <v/>
      </c>
      <c r="Q147" s="46" t="str">
        <f t="shared" si="40"/>
        <v/>
      </c>
      <c r="R147" s="3"/>
      <c r="V147" s="48"/>
      <c r="W147" s="8"/>
      <c r="X147" s="8"/>
      <c r="Y147" s="3"/>
      <c r="Z147" s="3"/>
      <c r="AA147" s="3"/>
      <c r="AB147" s="3"/>
      <c r="AC147" s="3"/>
      <c r="AD147" s="3"/>
      <c r="AE147" s="3"/>
      <c r="AF147" s="3"/>
      <c r="AG147" s="3"/>
      <c r="AH147" s="3"/>
      <c r="AI147" s="3"/>
      <c r="AJ147" s="3"/>
      <c r="AK147" s="7"/>
      <c r="AL147" s="7"/>
      <c r="AM147" s="7"/>
      <c r="AN147" s="7"/>
      <c r="AO147" s="7"/>
      <c r="AP147" s="7"/>
    </row>
    <row r="148" spans="2:42" ht="15" x14ac:dyDescent="0.2">
      <c r="B148" s="60" t="str">
        <f t="shared" si="44"/>
        <v>N</v>
      </c>
      <c r="E148" s="199"/>
      <c r="F148" s="165" t="str">
        <f>IF(E146="","",CONCATENATE(VLOOKUP(E146,'Stakeholder Master List'!$B:$D,2,FALSE),"-3"))</f>
        <v>FRD-3</v>
      </c>
      <c r="G148" s="165" t="str">
        <f>IF(E146="","",VLOOKUP(E146,'Stakeholder Master List'!$B:$D,3,FALSE))</f>
        <v>Low</v>
      </c>
      <c r="H148" s="173"/>
      <c r="I148" s="126" t="str" cm="1">
        <f t="array" ref="I148">IF(ISBLANK(H148),"-",(ROUND(IF(ISBLANK(H148),"",(_xlfn.IFS(G148="High",50,G148="Medium",25,G148="Low",10,G148="",0)+110-(INT(MID(F148,5,2)))*10)),0)))</f>
        <v>-</v>
      </c>
      <c r="J148" s="3"/>
      <c r="K148" s="40"/>
      <c r="L148" s="40" t="str">
        <f t="shared" si="41"/>
        <v/>
      </c>
      <c r="M148" s="46" t="str">
        <f t="shared" si="42"/>
        <v/>
      </c>
      <c r="N148" s="46" t="str">
        <f t="shared" si="37"/>
        <v/>
      </c>
      <c r="O148" s="47" t="str">
        <f t="shared" si="38"/>
        <v/>
      </c>
      <c r="P148" s="46" t="str">
        <f t="shared" si="39"/>
        <v/>
      </c>
      <c r="Q148" s="46" t="str">
        <f t="shared" si="40"/>
        <v/>
      </c>
      <c r="R148" s="3"/>
      <c r="V148" s="48"/>
      <c r="W148" s="8"/>
      <c r="X148" s="8"/>
      <c r="Y148" s="3"/>
      <c r="Z148" s="3"/>
      <c r="AA148" s="3"/>
      <c r="AB148" s="3"/>
      <c r="AC148" s="3"/>
      <c r="AD148" s="3"/>
      <c r="AE148" s="3"/>
      <c r="AF148" s="3"/>
      <c r="AG148" s="3"/>
      <c r="AH148" s="3"/>
      <c r="AI148" s="3"/>
      <c r="AJ148" s="3"/>
      <c r="AK148" s="7"/>
      <c r="AL148" s="7"/>
      <c r="AM148" s="7"/>
      <c r="AN148" s="7"/>
      <c r="AO148" s="7"/>
      <c r="AP148" s="7"/>
    </row>
    <row r="149" spans="2:42" ht="15" x14ac:dyDescent="0.2">
      <c r="B149" s="60" t="str">
        <f t="shared" si="44"/>
        <v>N</v>
      </c>
      <c r="E149" s="199"/>
      <c r="F149" s="165" t="str">
        <f>IF(E146="","",CONCATENATE(VLOOKUP(E146,'Stakeholder Master List'!$B:$D,2,FALSE),"-4"))</f>
        <v>FRD-4</v>
      </c>
      <c r="G149" s="165" t="str">
        <f>IF(E146="","",VLOOKUP(E146,'Stakeholder Master List'!$B:$D,3,FALSE))</f>
        <v>Low</v>
      </c>
      <c r="H149" s="173"/>
      <c r="I149" s="126" t="str" cm="1">
        <f t="array" ref="I149">IF(ISBLANK(H149),"-",(ROUND(IF(ISBLANK(H149),"",(_xlfn.IFS(G149="High",50,G149="Medium",25,G149="Low",10,G149="",0)+110-(INT(MID(F149,5,2)))*10)),0)))</f>
        <v>-</v>
      </c>
      <c r="J149" s="3"/>
      <c r="K149" s="40"/>
      <c r="L149" s="40" t="str">
        <f t="shared" si="41"/>
        <v/>
      </c>
      <c r="M149" s="46" t="str">
        <f t="shared" si="42"/>
        <v/>
      </c>
      <c r="N149" s="46" t="str">
        <f t="shared" si="37"/>
        <v/>
      </c>
      <c r="O149" s="47" t="str">
        <f t="shared" si="38"/>
        <v/>
      </c>
      <c r="P149" s="46" t="str">
        <f t="shared" si="39"/>
        <v/>
      </c>
      <c r="Q149" s="46" t="str">
        <f t="shared" si="40"/>
        <v/>
      </c>
      <c r="R149" s="3"/>
      <c r="V149" s="48"/>
      <c r="W149" s="8"/>
      <c r="X149" s="8"/>
      <c r="Y149" s="3"/>
      <c r="Z149" s="3"/>
      <c r="AA149" s="3"/>
      <c r="AB149" s="3"/>
      <c r="AC149" s="3"/>
      <c r="AD149" s="3"/>
      <c r="AE149" s="3"/>
      <c r="AF149" s="3"/>
      <c r="AG149" s="3"/>
      <c r="AH149" s="3"/>
      <c r="AI149" s="3"/>
      <c r="AJ149" s="3"/>
      <c r="AK149" s="7"/>
      <c r="AL149" s="7"/>
      <c r="AM149" s="7"/>
      <c r="AN149" s="7"/>
      <c r="AO149" s="7"/>
      <c r="AP149" s="7"/>
    </row>
    <row r="150" spans="2:42" ht="15" x14ac:dyDescent="0.2">
      <c r="B150" s="60" t="str">
        <f t="shared" si="44"/>
        <v>N</v>
      </c>
      <c r="E150" s="199"/>
      <c r="F150" s="165" t="str">
        <f>IF(E146="","",CONCATENATE(VLOOKUP(E146,'Stakeholder Master List'!$B:$D,2,FALSE),"-5"))</f>
        <v>FRD-5</v>
      </c>
      <c r="G150" s="165" t="str">
        <f>IF(E146="","",VLOOKUP(E146,'Stakeholder Master List'!$B:$D,3,FALSE))</f>
        <v>Low</v>
      </c>
      <c r="H150" s="173"/>
      <c r="I150" s="126" t="str" cm="1">
        <f t="array" ref="I150">IF(ISBLANK(H150),"-",(ROUND(IF(ISBLANK(H150),"",(_xlfn.IFS(G150="High",50,G150="Medium",25,G150="Low",10,G150="",0)+110-(INT(MID(F150,5,2)))*10)),0)))</f>
        <v>-</v>
      </c>
      <c r="J150" s="3"/>
      <c r="K150" s="40"/>
      <c r="L150" s="40" t="str">
        <f t="shared" si="41"/>
        <v/>
      </c>
      <c r="M150" s="46" t="str">
        <f t="shared" si="42"/>
        <v/>
      </c>
      <c r="N150" s="46" t="str">
        <f t="shared" si="37"/>
        <v/>
      </c>
      <c r="O150" s="47" t="str">
        <f t="shared" si="38"/>
        <v/>
      </c>
      <c r="P150" s="46" t="str">
        <f t="shared" si="39"/>
        <v/>
      </c>
      <c r="Q150" s="46" t="str">
        <f t="shared" si="40"/>
        <v/>
      </c>
      <c r="R150" s="3"/>
      <c r="V150" s="48"/>
      <c r="W150" s="8"/>
      <c r="X150" s="8"/>
      <c r="Y150" s="3"/>
      <c r="Z150" s="3"/>
      <c r="AA150" s="3"/>
      <c r="AB150" s="3"/>
      <c r="AC150" s="3"/>
      <c r="AD150" s="3"/>
      <c r="AE150" s="3"/>
      <c r="AF150" s="3"/>
      <c r="AG150" s="3"/>
      <c r="AH150" s="3"/>
      <c r="AI150" s="3"/>
      <c r="AJ150" s="3"/>
      <c r="AK150" s="7"/>
      <c r="AL150" s="7"/>
      <c r="AM150" s="7"/>
      <c r="AN150" s="7"/>
      <c r="AO150" s="7"/>
      <c r="AP150" s="7"/>
    </row>
    <row r="151" spans="2:42" ht="15" x14ac:dyDescent="0.2">
      <c r="B151" s="60" t="str">
        <f t="shared" si="44"/>
        <v>N</v>
      </c>
      <c r="E151" s="199"/>
      <c r="F151" s="165" t="str">
        <f>IF(E146="","",CONCATENATE(VLOOKUP(E146,'Stakeholder Master List'!$B:$D,2,FALSE),"-6"))</f>
        <v>FRD-6</v>
      </c>
      <c r="G151" s="165" t="str">
        <f>IF(E146="","",VLOOKUP(E146,'Stakeholder Master List'!$B:$D,3,FALSE))</f>
        <v>Low</v>
      </c>
      <c r="H151" s="173"/>
      <c r="I151" s="126" t="str" cm="1">
        <f t="array" ref="I151">IF(ISBLANK(H151),"-",(ROUND(IF(ISBLANK(H151),"",(_xlfn.IFS(G151="High",50,G151="Medium",25,G151="Low",10,G151="",0)+110-(INT(MID(F151,5,2)))*10)),0)))</f>
        <v>-</v>
      </c>
      <c r="J151" s="3"/>
      <c r="K151" s="40"/>
      <c r="L151" s="40" t="str">
        <f t="shared" si="41"/>
        <v/>
      </c>
      <c r="M151" s="46" t="str">
        <f t="shared" si="42"/>
        <v/>
      </c>
      <c r="N151" s="46" t="str">
        <f t="shared" si="37"/>
        <v/>
      </c>
      <c r="O151" s="47" t="str">
        <f t="shared" si="38"/>
        <v/>
      </c>
      <c r="P151" s="46" t="str">
        <f t="shared" si="39"/>
        <v/>
      </c>
      <c r="Q151" s="46" t="str">
        <f t="shared" si="40"/>
        <v/>
      </c>
      <c r="R151" s="3"/>
      <c r="V151" s="48"/>
      <c r="W151" s="8"/>
      <c r="X151" s="8"/>
      <c r="Y151" s="3"/>
      <c r="Z151" s="3"/>
      <c r="AA151" s="3"/>
      <c r="AB151" s="3"/>
      <c r="AC151" s="3"/>
      <c r="AD151" s="3"/>
      <c r="AE151" s="3"/>
      <c r="AF151" s="3"/>
      <c r="AG151" s="3"/>
      <c r="AH151" s="3"/>
      <c r="AI151" s="3"/>
      <c r="AJ151" s="3"/>
      <c r="AK151" s="7"/>
      <c r="AL151" s="7"/>
      <c r="AM151" s="7"/>
      <c r="AN151" s="7"/>
      <c r="AO151" s="7"/>
      <c r="AP151" s="7"/>
    </row>
    <row r="152" spans="2:42" ht="15" x14ac:dyDescent="0.2">
      <c r="B152" s="60" t="str">
        <f t="shared" si="44"/>
        <v>N</v>
      </c>
      <c r="E152" s="199"/>
      <c r="F152" s="165" t="str">
        <f>IF(E146="","",CONCATENATE(VLOOKUP(E146,'Stakeholder Master List'!$B:$D,2,FALSE),"-7"))</f>
        <v>FRD-7</v>
      </c>
      <c r="G152" s="165" t="str">
        <f>IF(E146="","",VLOOKUP(E146,'Stakeholder Master List'!$B:$D,3,FALSE))</f>
        <v>Low</v>
      </c>
      <c r="H152" s="173"/>
      <c r="I152" s="126" t="str" cm="1">
        <f t="array" ref="I152">IF(ISBLANK(H152),"-",(ROUND(IF(ISBLANK(H152),"",(_xlfn.IFS(G152="High",50,G152="Medium",25,G152="Low",10,G152="",0)+110-(INT(MID(F152,5,2)))*10)),0)))</f>
        <v>-</v>
      </c>
      <c r="J152" s="3"/>
      <c r="K152" s="40"/>
      <c r="L152" s="40" t="str">
        <f t="shared" si="41"/>
        <v/>
      </c>
      <c r="M152" s="46" t="str">
        <f t="shared" si="42"/>
        <v/>
      </c>
      <c r="N152" s="46" t="str">
        <f t="shared" si="37"/>
        <v/>
      </c>
      <c r="O152" s="47" t="str">
        <f t="shared" si="38"/>
        <v/>
      </c>
      <c r="P152" s="46" t="str">
        <f t="shared" si="39"/>
        <v/>
      </c>
      <c r="Q152" s="46" t="str">
        <f t="shared" si="40"/>
        <v/>
      </c>
      <c r="R152" s="3"/>
      <c r="V152" s="48"/>
      <c r="W152" s="8"/>
      <c r="X152" s="8"/>
      <c r="Y152" s="3"/>
      <c r="Z152" s="3"/>
      <c r="AA152" s="3"/>
      <c r="AB152" s="3"/>
      <c r="AC152" s="3"/>
      <c r="AD152" s="3"/>
      <c r="AE152" s="3"/>
      <c r="AF152" s="3"/>
      <c r="AG152" s="3"/>
      <c r="AH152" s="3"/>
      <c r="AI152" s="3"/>
      <c r="AJ152" s="3"/>
      <c r="AK152" s="7"/>
      <c r="AL152" s="7"/>
      <c r="AM152" s="7"/>
      <c r="AN152" s="7"/>
      <c r="AO152" s="7"/>
      <c r="AP152" s="7"/>
    </row>
    <row r="153" spans="2:42" ht="15" x14ac:dyDescent="0.2">
      <c r="B153" s="60" t="str">
        <f t="shared" si="44"/>
        <v>N</v>
      </c>
      <c r="E153" s="199"/>
      <c r="F153" s="165" t="str">
        <f>IF(E146="","",CONCATENATE(VLOOKUP(E146,'Stakeholder Master List'!$B:$D,2,FALSE),"-8"))</f>
        <v>FRD-8</v>
      </c>
      <c r="G153" s="165" t="str">
        <f>IF(E146="","",VLOOKUP(E146,'Stakeholder Master List'!$B:$D,3,FALSE))</f>
        <v>Low</v>
      </c>
      <c r="H153" s="173"/>
      <c r="I153" s="126" t="str" cm="1">
        <f t="array" ref="I153">IF(ISBLANK(H153),"-",(ROUND(IF(ISBLANK(H153),"",(_xlfn.IFS(G153="High",50,G153="Medium",25,G153="Low",10,G153="",0)+110-(INT(MID(F153,5,2)))*10)),0)))</f>
        <v>-</v>
      </c>
      <c r="J153" s="3"/>
      <c r="K153" s="40"/>
      <c r="L153" s="40" t="str">
        <f t="shared" si="41"/>
        <v/>
      </c>
      <c r="M153" s="46" t="str">
        <f t="shared" si="42"/>
        <v/>
      </c>
      <c r="N153" s="46" t="str">
        <f t="shared" si="37"/>
        <v/>
      </c>
      <c r="O153" s="47" t="str">
        <f t="shared" si="38"/>
        <v/>
      </c>
      <c r="P153" s="46" t="str">
        <f t="shared" si="39"/>
        <v/>
      </c>
      <c r="Q153" s="46" t="str">
        <f t="shared" si="40"/>
        <v/>
      </c>
      <c r="R153" s="3"/>
      <c r="V153" s="48"/>
      <c r="W153" s="8"/>
      <c r="X153" s="8"/>
      <c r="Y153" s="3"/>
      <c r="Z153" s="3"/>
      <c r="AA153" s="3"/>
      <c r="AB153" s="3"/>
      <c r="AC153" s="3"/>
      <c r="AD153" s="3"/>
      <c r="AE153" s="3"/>
      <c r="AF153" s="3"/>
      <c r="AG153" s="3"/>
      <c r="AH153" s="3"/>
      <c r="AI153" s="3"/>
      <c r="AJ153" s="3"/>
      <c r="AK153" s="7"/>
      <c r="AL153" s="7"/>
      <c r="AM153" s="7"/>
      <c r="AN153" s="7"/>
      <c r="AO153" s="7"/>
      <c r="AP153" s="7"/>
    </row>
    <row r="154" spans="2:42" ht="15" x14ac:dyDescent="0.2">
      <c r="B154" s="60" t="str">
        <f t="shared" si="44"/>
        <v>N</v>
      </c>
      <c r="E154" s="199"/>
      <c r="F154" s="165" t="str">
        <f>IF(E146="","",CONCATENATE(VLOOKUP(E146,'Stakeholder Master List'!$B:$D,2,FALSE),"-9"))</f>
        <v>FRD-9</v>
      </c>
      <c r="G154" s="165" t="str">
        <f>IF(E146="","",VLOOKUP(E146,'Stakeholder Master List'!$B:$D,3,FALSE))</f>
        <v>Low</v>
      </c>
      <c r="H154" s="173"/>
      <c r="I154" s="126" t="str" cm="1">
        <f t="array" ref="I154">IF(ISBLANK(H154),"-",(ROUND(IF(ISBLANK(H154),"",(_xlfn.IFS(G154="High",50,G154="Medium",25,G154="Low",10,G154="",0)+110-(INT(MID(F154,5,2)))*10)),0)))</f>
        <v>-</v>
      </c>
      <c r="J154" s="3"/>
      <c r="K154" s="40"/>
      <c r="L154" s="40" t="str">
        <f t="shared" si="41"/>
        <v/>
      </c>
      <c r="M154" s="46" t="str">
        <f t="shared" si="42"/>
        <v/>
      </c>
      <c r="N154" s="46" t="str">
        <f t="shared" si="37"/>
        <v/>
      </c>
      <c r="O154" s="47" t="str">
        <f t="shared" si="38"/>
        <v/>
      </c>
      <c r="P154" s="46" t="str">
        <f t="shared" si="39"/>
        <v/>
      </c>
      <c r="Q154" s="46" t="str">
        <f t="shared" si="40"/>
        <v/>
      </c>
      <c r="R154" s="3"/>
      <c r="V154" s="48"/>
      <c r="W154" s="8"/>
      <c r="X154" s="8"/>
      <c r="Y154" s="3"/>
      <c r="Z154" s="3"/>
      <c r="AA154" s="3"/>
      <c r="AB154" s="3"/>
      <c r="AC154" s="3"/>
      <c r="AD154" s="3"/>
      <c r="AE154" s="3"/>
      <c r="AF154" s="3"/>
      <c r="AG154" s="3"/>
      <c r="AH154" s="3"/>
      <c r="AI154" s="3"/>
      <c r="AJ154" s="3"/>
      <c r="AK154" s="7"/>
      <c r="AL154" s="7"/>
      <c r="AM154" s="7"/>
      <c r="AN154" s="7"/>
      <c r="AO154" s="7"/>
      <c r="AP154" s="7"/>
    </row>
    <row r="155" spans="2:42" ht="16" thickBot="1" x14ac:dyDescent="0.25">
      <c r="B155" s="60" t="str">
        <f t="shared" si="44"/>
        <v>N</v>
      </c>
      <c r="E155" s="200"/>
      <c r="F155" s="166" t="str">
        <f>IF(E146="","",CONCATENATE(VLOOKUP(E146,'Stakeholder Master List'!$B:$D,2,FALSE),"-10"))</f>
        <v>FRD-10</v>
      </c>
      <c r="G155" s="169" t="str">
        <f>IF(E146="","",VLOOKUP(E146,'Stakeholder Master List'!$B:$D,3,FALSE))</f>
        <v>Low</v>
      </c>
      <c r="H155" s="172"/>
      <c r="I155" s="127" t="str" cm="1">
        <f t="array" ref="I155">IF(ISBLANK(H155),"-",(ROUND(IF(ISBLANK(H155),"",(_xlfn.IFS(G155="High",50,G155="Medium",25,G155="Low",10,G155="",0)+110-(INT(MID(F155,5,2)))*10)),0)))</f>
        <v>-</v>
      </c>
      <c r="J155" s="3"/>
      <c r="K155" s="40"/>
      <c r="L155" s="40" t="str">
        <f t="shared" si="41"/>
        <v/>
      </c>
      <c r="M155" s="46" t="str">
        <f t="shared" si="42"/>
        <v/>
      </c>
      <c r="N155" s="46" t="str">
        <f t="shared" si="37"/>
        <v/>
      </c>
      <c r="O155" s="47" t="str">
        <f t="shared" si="38"/>
        <v/>
      </c>
      <c r="P155" s="46" t="str">
        <f t="shared" si="39"/>
        <v/>
      </c>
      <c r="Q155" s="46" t="str">
        <f t="shared" si="40"/>
        <v/>
      </c>
      <c r="R155" s="3"/>
      <c r="V155" s="48"/>
      <c r="W155" s="8"/>
      <c r="X155" s="8"/>
      <c r="Y155" s="3"/>
      <c r="Z155" s="3"/>
      <c r="AA155" s="3"/>
      <c r="AB155" s="3"/>
      <c r="AC155" s="3"/>
      <c r="AD155" s="3"/>
      <c r="AE155" s="3"/>
      <c r="AF155" s="3"/>
      <c r="AG155" s="3"/>
      <c r="AH155" s="3"/>
      <c r="AI155" s="3"/>
      <c r="AJ155" s="3"/>
      <c r="AK155" s="7"/>
      <c r="AL155" s="7"/>
      <c r="AM155" s="7"/>
      <c r="AN155" s="7"/>
      <c r="AO155" s="7"/>
      <c r="AP155" s="7"/>
    </row>
    <row r="156" spans="2:42" ht="15" x14ac:dyDescent="0.2">
      <c r="B156" s="60" t="str">
        <f>IF(OR(E156="-",E156=""),"Y","N")</f>
        <v>Y</v>
      </c>
      <c r="E156" s="198" t="str">
        <f>IF(ISBLANK('Stakeholder Master List'!B22),"",'Stakeholder Master List'!B22)</f>
        <v/>
      </c>
      <c r="F156" s="164" t="str">
        <f>IF(E156="","",CONCATENATE(VLOOKUP(E156,'Stakeholder Master List'!$B:$D,2,FALSE),"-1"))</f>
        <v/>
      </c>
      <c r="G156" s="164" t="str">
        <f>IF(E156="","",VLOOKUP(E156,'Stakeholder Master List'!$B:$D,3,FALSE))</f>
        <v/>
      </c>
      <c r="H156" s="170"/>
      <c r="I156" s="125" t="str" cm="1">
        <f t="array" ref="I156">IF(ISBLANK(H156),"-",(ROUND(IF(ISBLANK(H156),"",(_xlfn.IFS(G156="High",50,G156="Medium",25,G156="Low",10,G156="",0)+110-(INT(MID(F156,5,2)))*10)),0)))</f>
        <v>-</v>
      </c>
      <c r="M156" s="48"/>
      <c r="N156" s="48"/>
      <c r="O156" s="49"/>
      <c r="P156" s="48"/>
      <c r="V156" s="48"/>
    </row>
    <row r="157" spans="2:42" ht="15" x14ac:dyDescent="0.2">
      <c r="B157" s="60" t="str">
        <f t="shared" ref="B157:B165" si="45">B156</f>
        <v>Y</v>
      </c>
      <c r="E157" s="199"/>
      <c r="F157" s="165" t="str">
        <f>IF(E156="","",CONCATENATE(VLOOKUP(E156,'Stakeholder Master List'!$B:$D,2,FALSE),"-2"))</f>
        <v/>
      </c>
      <c r="G157" s="165" t="str">
        <f>IF(E156="","",VLOOKUP(E156,'Stakeholder Master List'!$B:$D,3,FALSE))</f>
        <v/>
      </c>
      <c r="H157" s="173"/>
      <c r="I157" s="126" t="str" cm="1">
        <f t="array" ref="I157">IF(ISBLANK(H157),"-",(ROUND(IF(ISBLANK(H157),"",(_xlfn.IFS(G157="High",50,G157="Medium",25,G157="Low",10,G157="",0)+110-(INT(MID(F157,5,2)))*10)),0)))</f>
        <v>-</v>
      </c>
      <c r="M157" s="48"/>
      <c r="N157" s="48"/>
      <c r="O157" s="49"/>
      <c r="P157" s="48"/>
      <c r="V157" s="48"/>
    </row>
    <row r="158" spans="2:42" ht="15" x14ac:dyDescent="0.2">
      <c r="B158" s="60" t="str">
        <f t="shared" si="45"/>
        <v>Y</v>
      </c>
      <c r="E158" s="199"/>
      <c r="F158" s="165" t="str">
        <f>IF(E156="","",CONCATENATE(VLOOKUP(E156,'Stakeholder Master List'!$B:$D,2,FALSE),"-3"))</f>
        <v/>
      </c>
      <c r="G158" s="165" t="str">
        <f>IF(E156="","",VLOOKUP(E156,'Stakeholder Master List'!$B:$D,3,FALSE))</f>
        <v/>
      </c>
      <c r="H158" s="173"/>
      <c r="I158" s="126" t="str" cm="1">
        <f t="array" ref="I158">IF(ISBLANK(H158),"-",(ROUND(IF(ISBLANK(H158),"",(_xlfn.IFS(G158="High",50,G158="Medium",25,G158="Low",10,G158="",0)+110-(INT(MID(F158,5,2)))*10)),0)))</f>
        <v>-</v>
      </c>
      <c r="M158" s="48"/>
      <c r="N158" s="48"/>
      <c r="O158" s="49"/>
      <c r="P158" s="48"/>
      <c r="V158" s="48"/>
    </row>
    <row r="159" spans="2:42" ht="15" x14ac:dyDescent="0.2">
      <c r="B159" s="60" t="str">
        <f t="shared" si="45"/>
        <v>Y</v>
      </c>
      <c r="E159" s="199"/>
      <c r="F159" s="165" t="str">
        <f>IF(E156="","",CONCATENATE(VLOOKUP(E156,'Stakeholder Master List'!$B:$D,2,FALSE),"-4"))</f>
        <v/>
      </c>
      <c r="G159" s="165" t="str">
        <f>IF(E156="","",VLOOKUP(E156,'Stakeholder Master List'!$B:$D,3,FALSE))</f>
        <v/>
      </c>
      <c r="H159" s="173"/>
      <c r="I159" s="126" t="str" cm="1">
        <f t="array" ref="I159">IF(ISBLANK(H159),"-",(ROUND(IF(ISBLANK(H159),"",(_xlfn.IFS(G159="High",50,G159="Medium",25,G159="Low",10,G159="",0)+110-(INT(MID(F159,5,2)))*10)),0)))</f>
        <v>-</v>
      </c>
      <c r="M159" s="48"/>
      <c r="N159" s="48"/>
      <c r="O159" s="49"/>
      <c r="P159" s="48"/>
      <c r="V159" s="48"/>
    </row>
    <row r="160" spans="2:42" ht="15" x14ac:dyDescent="0.2">
      <c r="B160" s="60" t="str">
        <f t="shared" si="45"/>
        <v>Y</v>
      </c>
      <c r="E160" s="199"/>
      <c r="F160" s="165" t="str">
        <f>IF(E156="","",CONCATENATE(VLOOKUP(E156,'Stakeholder Master List'!$B:$D,2,FALSE),"-5"))</f>
        <v/>
      </c>
      <c r="G160" s="165" t="str">
        <f>IF(E156="","",VLOOKUP(E156,'Stakeholder Master List'!$B:$D,3,FALSE))</f>
        <v/>
      </c>
      <c r="H160" s="173"/>
      <c r="I160" s="126" t="str" cm="1">
        <f t="array" ref="I160">IF(ISBLANK(H160),"-",(ROUND(IF(ISBLANK(H160),"",(_xlfn.IFS(G160="High",50,G160="Medium",25,G160="Low",10,G160="",0)+110-(INT(MID(F160,5,2)))*10)),0)))</f>
        <v>-</v>
      </c>
      <c r="M160" s="48"/>
      <c r="N160" s="48"/>
      <c r="O160" s="49"/>
      <c r="P160" s="48"/>
      <c r="V160" s="48"/>
    </row>
    <row r="161" spans="2:22" ht="15" x14ac:dyDescent="0.2">
      <c r="B161" s="60" t="str">
        <f t="shared" si="45"/>
        <v>Y</v>
      </c>
      <c r="E161" s="199"/>
      <c r="F161" s="165" t="str">
        <f>IF(E156="","",CONCATENATE(VLOOKUP(E156,'Stakeholder Master List'!$B:$D,2,FALSE),"-6"))</f>
        <v/>
      </c>
      <c r="G161" s="165" t="str">
        <f>IF(E156="","",VLOOKUP(E156,'Stakeholder Master List'!$B:$D,3,FALSE))</f>
        <v/>
      </c>
      <c r="H161" s="173"/>
      <c r="I161" s="126" t="str" cm="1">
        <f t="array" ref="I161">IF(ISBLANK(H161),"-",(ROUND(IF(ISBLANK(H161),"",(_xlfn.IFS(G161="High",50,G161="Medium",25,G161="Low",10,G161="",0)+110-(INT(MID(F161,5,2)))*10)),0)))</f>
        <v>-</v>
      </c>
      <c r="M161" s="48"/>
      <c r="N161" s="48"/>
      <c r="O161" s="49"/>
      <c r="P161" s="48"/>
      <c r="V161" s="48"/>
    </row>
    <row r="162" spans="2:22" ht="15" x14ac:dyDescent="0.2">
      <c r="B162" s="60" t="str">
        <f t="shared" si="45"/>
        <v>Y</v>
      </c>
      <c r="E162" s="199"/>
      <c r="F162" s="165" t="str">
        <f>IF(E156="","",CONCATENATE(VLOOKUP(E156,'Stakeholder Master List'!$B:$D,2,FALSE),"-7"))</f>
        <v/>
      </c>
      <c r="G162" s="165" t="str">
        <f>IF(E156="","",VLOOKUP(E156,'Stakeholder Master List'!$B:$D,3,FALSE))</f>
        <v/>
      </c>
      <c r="H162" s="173"/>
      <c r="I162" s="126" t="str" cm="1">
        <f t="array" ref="I162">IF(ISBLANK(H162),"-",(ROUND(IF(ISBLANK(H162),"",(_xlfn.IFS(G162="High",50,G162="Medium",25,G162="Low",10,G162="",0)+110-(INT(MID(F162,5,2)))*10)),0)))</f>
        <v>-</v>
      </c>
      <c r="M162" s="48"/>
      <c r="N162" s="48"/>
      <c r="O162" s="49"/>
      <c r="P162" s="48"/>
      <c r="V162" s="48"/>
    </row>
    <row r="163" spans="2:22" ht="15" x14ac:dyDescent="0.2">
      <c r="B163" s="60" t="str">
        <f t="shared" si="45"/>
        <v>Y</v>
      </c>
      <c r="E163" s="199"/>
      <c r="F163" s="165" t="str">
        <f>IF(E156="","",CONCATENATE(VLOOKUP(E156,'Stakeholder Master List'!$B:$D,2,FALSE),"-8"))</f>
        <v/>
      </c>
      <c r="G163" s="165" t="str">
        <f>IF(E156="","",VLOOKUP(E156,'Stakeholder Master List'!$B:$D,3,FALSE))</f>
        <v/>
      </c>
      <c r="H163" s="173"/>
      <c r="I163" s="126" t="str" cm="1">
        <f t="array" ref="I163">IF(ISBLANK(H163),"-",(ROUND(IF(ISBLANK(H163),"",(_xlfn.IFS(G163="High",50,G163="Medium",25,G163="Low",10,G163="",0)+110-(INT(MID(F163,5,2)))*10)),0)))</f>
        <v>-</v>
      </c>
      <c r="M163" s="48"/>
      <c r="N163" s="48"/>
      <c r="O163" s="49"/>
      <c r="P163" s="48"/>
      <c r="V163" s="48"/>
    </row>
    <row r="164" spans="2:22" ht="15" x14ac:dyDescent="0.2">
      <c r="B164" s="60" t="str">
        <f t="shared" si="45"/>
        <v>Y</v>
      </c>
      <c r="E164" s="199"/>
      <c r="F164" s="165" t="str">
        <f>IF(E156="","",CONCATENATE(VLOOKUP(E156,'Stakeholder Master List'!$B:$D,2,FALSE),"-9"))</f>
        <v/>
      </c>
      <c r="G164" s="165" t="str">
        <f>IF(E156="","",VLOOKUP(E156,'Stakeholder Master List'!$B:$D,3,FALSE))</f>
        <v/>
      </c>
      <c r="H164" s="173"/>
      <c r="I164" s="126" t="str" cm="1">
        <f t="array" ref="I164">IF(ISBLANK(H164),"-",(ROUND(IF(ISBLANK(H164),"",(_xlfn.IFS(G164="High",50,G164="Medium",25,G164="Low",10,G164="",0)+110-(INT(MID(F164,5,2)))*10)),0)))</f>
        <v>-</v>
      </c>
      <c r="M164" s="48"/>
      <c r="N164" s="48"/>
      <c r="O164" s="49"/>
      <c r="P164" s="48"/>
      <c r="V164" s="48"/>
    </row>
    <row r="165" spans="2:22" ht="16" thickBot="1" x14ac:dyDescent="0.25">
      <c r="B165" s="60" t="str">
        <f t="shared" si="45"/>
        <v>Y</v>
      </c>
      <c r="E165" s="200"/>
      <c r="F165" s="166" t="str">
        <f>IF(E156="","",CONCATENATE(VLOOKUP(E156,'Stakeholder Master List'!$B:$D,2,FALSE),"-10"))</f>
        <v/>
      </c>
      <c r="G165" s="169" t="str">
        <f>IF(E156="","",VLOOKUP(E156,'Stakeholder Master List'!$B:$D,3,FALSE))</f>
        <v/>
      </c>
      <c r="H165" s="172"/>
      <c r="I165" s="127" t="str" cm="1">
        <f t="array" ref="I165">IF(ISBLANK(H165),"-",(ROUND(IF(ISBLANK(H165),"",(_xlfn.IFS(G165="High",50,G165="Medium",25,G165="Low",10,G165="",0)+110-(INT(MID(F165,5,2)))*10)),0)))</f>
        <v>-</v>
      </c>
      <c r="M165" s="48"/>
      <c r="N165" s="48"/>
      <c r="O165" s="49"/>
      <c r="P165" s="48"/>
      <c r="V165" s="48"/>
    </row>
    <row r="166" spans="2:22" ht="15" x14ac:dyDescent="0.2">
      <c r="B166" s="60" t="str">
        <f>IF(OR(E166="-",E166=""),"Y","N")</f>
        <v>Y</v>
      </c>
      <c r="E166" s="198" t="str">
        <f>IF(ISBLANK('Stakeholder Master List'!B23),"",'Stakeholder Master List'!B23)</f>
        <v/>
      </c>
      <c r="F166" s="164" t="str">
        <f>IF(E166="","",CONCATENATE(VLOOKUP(E166,'Stakeholder Master List'!$B:$D,2,FALSE),"-1"))</f>
        <v/>
      </c>
      <c r="G166" s="164" t="str">
        <f>IF(E166="","",VLOOKUP(E166,'Stakeholder Master List'!$B:$D,3,FALSE))</f>
        <v/>
      </c>
      <c r="H166" s="170"/>
      <c r="I166" s="125" t="str" cm="1">
        <f t="array" ref="I166">IF(ISBLANK(H166),"-",(ROUND(IF(ISBLANK(H166),"",(_xlfn.IFS(G166="High",50,G166="Medium",25,G166="Low",10,G166="",0)+110-(INT(MID(F166,5,2)))*10)),0)))</f>
        <v>-</v>
      </c>
      <c r="M166" s="48"/>
      <c r="N166" s="48"/>
      <c r="O166" s="49"/>
      <c r="P166" s="48"/>
      <c r="V166" s="48"/>
    </row>
    <row r="167" spans="2:22" ht="15" x14ac:dyDescent="0.2">
      <c r="B167" s="60" t="str">
        <f t="shared" ref="B167:B175" si="46">B166</f>
        <v>Y</v>
      </c>
      <c r="E167" s="199"/>
      <c r="F167" s="165" t="str">
        <f>IF(E166="","",CONCATENATE(VLOOKUP(E166,'Stakeholder Master List'!$B:$D,2,FALSE),"-2"))</f>
        <v/>
      </c>
      <c r="G167" s="165" t="str">
        <f>IF(E166="","",VLOOKUP(E166,'Stakeholder Master List'!$B:$D,3,FALSE))</f>
        <v/>
      </c>
      <c r="H167" s="173"/>
      <c r="I167" s="126" t="str" cm="1">
        <f t="array" ref="I167">IF(ISBLANK(H167),"-",(ROUND(IF(ISBLANK(H167),"",(_xlfn.IFS(G167="High",50,G167="Medium",25,G167="Low",10,G167="",0)+110-(INT(MID(F167,5,2)))*10)),0)))</f>
        <v>-</v>
      </c>
      <c r="M167" s="48"/>
      <c r="N167" s="48"/>
      <c r="O167" s="49"/>
      <c r="P167" s="48"/>
      <c r="V167" s="48"/>
    </row>
    <row r="168" spans="2:22" ht="15" x14ac:dyDescent="0.2">
      <c r="B168" s="60" t="str">
        <f t="shared" si="46"/>
        <v>Y</v>
      </c>
      <c r="E168" s="199"/>
      <c r="F168" s="165" t="str">
        <f>IF(E166="","",CONCATENATE(VLOOKUP(E166,'Stakeholder Master List'!$B:$D,2,FALSE),"-3"))</f>
        <v/>
      </c>
      <c r="G168" s="165" t="str">
        <f>IF(E166="","",VLOOKUP(E166,'Stakeholder Master List'!$B:$D,3,FALSE))</f>
        <v/>
      </c>
      <c r="H168" s="173"/>
      <c r="I168" s="126" t="str" cm="1">
        <f t="array" ref="I168">IF(ISBLANK(H168),"-",(ROUND(IF(ISBLANK(H168),"",(_xlfn.IFS(G168="High",50,G168="Medium",25,G168="Low",10,G168="",0)+110-(INT(MID(F168,5,2)))*10)),0)))</f>
        <v>-</v>
      </c>
      <c r="M168" s="48"/>
      <c r="N168" s="48"/>
      <c r="O168" s="49"/>
      <c r="P168" s="48"/>
      <c r="V168" s="48"/>
    </row>
    <row r="169" spans="2:22" ht="15" x14ac:dyDescent="0.2">
      <c r="B169" s="60" t="str">
        <f t="shared" si="46"/>
        <v>Y</v>
      </c>
      <c r="E169" s="199"/>
      <c r="F169" s="165" t="str">
        <f>IF(E166="","",CONCATENATE(VLOOKUP(E166,'Stakeholder Master List'!$B:$D,2,FALSE),"-4"))</f>
        <v/>
      </c>
      <c r="G169" s="165" t="str">
        <f>IF(E166="","",VLOOKUP(E166,'Stakeholder Master List'!$B:$D,3,FALSE))</f>
        <v/>
      </c>
      <c r="H169" s="173"/>
      <c r="I169" s="126" t="str" cm="1">
        <f t="array" ref="I169">IF(ISBLANK(H169),"-",(ROUND(IF(ISBLANK(H169),"",(_xlfn.IFS(G169="High",50,G169="Medium",25,G169="Low",10,G169="",0)+110-(INT(MID(F169,5,2)))*10)),0)))</f>
        <v>-</v>
      </c>
      <c r="M169" s="48"/>
      <c r="N169" s="48"/>
      <c r="O169" s="49"/>
      <c r="P169" s="48"/>
      <c r="V169" s="48"/>
    </row>
    <row r="170" spans="2:22" ht="15" x14ac:dyDescent="0.2">
      <c r="B170" s="60" t="str">
        <f t="shared" si="46"/>
        <v>Y</v>
      </c>
      <c r="E170" s="199"/>
      <c r="F170" s="165" t="str">
        <f>IF(E166="","",CONCATENATE(VLOOKUP(E166,'Stakeholder Master List'!$B:$D,2,FALSE),"-5"))</f>
        <v/>
      </c>
      <c r="G170" s="165" t="str">
        <f>IF(E166="","",VLOOKUP(E166,'Stakeholder Master List'!$B:$D,3,FALSE))</f>
        <v/>
      </c>
      <c r="H170" s="173"/>
      <c r="I170" s="126" t="str" cm="1">
        <f t="array" ref="I170">IF(ISBLANK(H170),"-",(ROUND(IF(ISBLANK(H170),"",(_xlfn.IFS(G170="High",50,G170="Medium",25,G170="Low",10,G170="",0)+110-(INT(MID(F170,5,2)))*10)),0)))</f>
        <v>-</v>
      </c>
      <c r="M170" s="48"/>
      <c r="N170" s="48"/>
      <c r="O170" s="49"/>
      <c r="P170" s="48"/>
      <c r="V170" s="48"/>
    </row>
    <row r="171" spans="2:22" ht="15" x14ac:dyDescent="0.2">
      <c r="B171" s="60" t="str">
        <f t="shared" si="46"/>
        <v>Y</v>
      </c>
      <c r="E171" s="199"/>
      <c r="F171" s="165" t="str">
        <f>IF(E166="","",CONCATENATE(VLOOKUP(E166,'Stakeholder Master List'!$B:$D,2,FALSE),"-6"))</f>
        <v/>
      </c>
      <c r="G171" s="165" t="str">
        <f>IF(E166="","",VLOOKUP(E166,'Stakeholder Master List'!$B:$D,3,FALSE))</f>
        <v/>
      </c>
      <c r="H171" s="173"/>
      <c r="I171" s="126" t="str" cm="1">
        <f t="array" ref="I171">IF(ISBLANK(H171),"-",(ROUND(IF(ISBLANK(H171),"",(_xlfn.IFS(G171="High",50,G171="Medium",25,G171="Low",10,G171="",0)+110-(INT(MID(F171,5,2)))*10)),0)))</f>
        <v>-</v>
      </c>
      <c r="M171" s="48"/>
      <c r="N171" s="48"/>
      <c r="O171" s="49"/>
      <c r="P171" s="48"/>
      <c r="V171" s="48"/>
    </row>
    <row r="172" spans="2:22" ht="15" x14ac:dyDescent="0.2">
      <c r="B172" s="60" t="str">
        <f t="shared" si="46"/>
        <v>Y</v>
      </c>
      <c r="E172" s="199"/>
      <c r="F172" s="165" t="str">
        <f>IF(E166="","",CONCATENATE(VLOOKUP(E166,'Stakeholder Master List'!$B:$D,2,FALSE),"-7"))</f>
        <v/>
      </c>
      <c r="G172" s="165" t="str">
        <f>IF(E166="","",VLOOKUP(E166,'Stakeholder Master List'!$B:$D,3,FALSE))</f>
        <v/>
      </c>
      <c r="H172" s="173"/>
      <c r="I172" s="126" t="str" cm="1">
        <f t="array" ref="I172">IF(ISBLANK(H172),"-",(ROUND(IF(ISBLANK(H172),"",(_xlfn.IFS(G172="High",50,G172="Medium",25,G172="Low",10,G172="",0)+110-(INT(MID(F172,5,2)))*10)),0)))</f>
        <v>-</v>
      </c>
      <c r="M172" s="48"/>
      <c r="N172" s="48"/>
      <c r="O172" s="49"/>
      <c r="P172" s="48"/>
      <c r="V172" s="48"/>
    </row>
    <row r="173" spans="2:22" ht="15" x14ac:dyDescent="0.2">
      <c r="B173" s="60" t="str">
        <f t="shared" si="46"/>
        <v>Y</v>
      </c>
      <c r="E173" s="199"/>
      <c r="F173" s="165" t="str">
        <f>IF(E166="","",CONCATENATE(VLOOKUP(E166,'Stakeholder Master List'!$B:$D,2,FALSE),"-8"))</f>
        <v/>
      </c>
      <c r="G173" s="165" t="str">
        <f>IF(E166="","",VLOOKUP(E166,'Stakeholder Master List'!$B:$D,3,FALSE))</f>
        <v/>
      </c>
      <c r="H173" s="173"/>
      <c r="I173" s="126" t="str" cm="1">
        <f t="array" ref="I173">IF(ISBLANK(H173),"-",(ROUND(IF(ISBLANK(H173),"",(_xlfn.IFS(G173="High",50,G173="Medium",25,G173="Low",10,G173="",0)+110-(INT(MID(F173,5,2)))*10)),0)))</f>
        <v>-</v>
      </c>
      <c r="M173" s="48"/>
      <c r="N173" s="48"/>
      <c r="O173" s="49"/>
      <c r="P173" s="48"/>
      <c r="V173" s="48"/>
    </row>
    <row r="174" spans="2:22" ht="15" x14ac:dyDescent="0.2">
      <c r="B174" s="60" t="str">
        <f t="shared" si="46"/>
        <v>Y</v>
      </c>
      <c r="E174" s="199"/>
      <c r="F174" s="165" t="str">
        <f>IF(E166="","",CONCATENATE(VLOOKUP(E166,'Stakeholder Master List'!$B:$D,2,FALSE),"-9"))</f>
        <v/>
      </c>
      <c r="G174" s="165" t="str">
        <f>IF(E166="","",VLOOKUP(E166,'Stakeholder Master List'!$B:$D,3,FALSE))</f>
        <v/>
      </c>
      <c r="H174" s="173"/>
      <c r="I174" s="126" t="str" cm="1">
        <f t="array" ref="I174">IF(ISBLANK(H174),"-",(ROUND(IF(ISBLANK(H174),"",(_xlfn.IFS(G174="High",50,G174="Medium",25,G174="Low",10,G174="",0)+110-(INT(MID(F174,5,2)))*10)),0)))</f>
        <v>-</v>
      </c>
      <c r="M174" s="48"/>
      <c r="N174" s="48"/>
      <c r="O174" s="49"/>
      <c r="P174" s="48"/>
      <c r="V174" s="48"/>
    </row>
    <row r="175" spans="2:22" ht="16" thickBot="1" x14ac:dyDescent="0.25">
      <c r="B175" s="60" t="str">
        <f t="shared" si="46"/>
        <v>Y</v>
      </c>
      <c r="E175" s="200"/>
      <c r="F175" s="166" t="str">
        <f>IF(E166="","",CONCATENATE(VLOOKUP(E166,'Stakeholder Master List'!$B:$D,2,FALSE),"-10"))</f>
        <v/>
      </c>
      <c r="G175" s="169" t="str">
        <f>IF(E166="","",VLOOKUP(E166,'Stakeholder Master List'!$B:$D,3,FALSE))</f>
        <v/>
      </c>
      <c r="H175" s="172"/>
      <c r="I175" s="127" t="str" cm="1">
        <f t="array" ref="I175">IF(ISBLANK(H175),"-",(ROUND(IF(ISBLANK(H175),"",(_xlfn.IFS(G175="High",50,G175="Medium",25,G175="Low",10,G175="",0)+110-(INT(MID(F175,5,2)))*10)),0)))</f>
        <v>-</v>
      </c>
      <c r="M175" s="48"/>
      <c r="N175" s="48"/>
      <c r="O175" s="49"/>
      <c r="P175" s="48"/>
      <c r="V175" s="48"/>
    </row>
    <row r="176" spans="2:22" ht="15" x14ac:dyDescent="0.2">
      <c r="B176" s="60" t="str">
        <f>IF(OR(E176="-",E176=""),"Y","N")</f>
        <v>Y</v>
      </c>
      <c r="E176" s="198" t="str">
        <f>IF(ISBLANK('Stakeholder Master List'!B24),"",'Stakeholder Master List'!B24)</f>
        <v/>
      </c>
      <c r="F176" s="164" t="str">
        <f>IF(E176="","",CONCATENATE(VLOOKUP(E176,'Stakeholder Master List'!$B:$D,2,FALSE),"-1"))</f>
        <v/>
      </c>
      <c r="G176" s="164" t="str">
        <f>IF(E176="","",VLOOKUP(E176,'Stakeholder Master List'!$B:$D,3,FALSE))</f>
        <v/>
      </c>
      <c r="H176" s="170"/>
      <c r="I176" s="125" t="str" cm="1">
        <f t="array" ref="I176">IF(ISBLANK(H176),"-",(ROUND(IF(ISBLANK(H176),"",(_xlfn.IFS(G176="High",50,G176="Medium",25,G176="Low",10,G176="",0)+110-(INT(MID(F176,5,2)))*10)),0)))</f>
        <v>-</v>
      </c>
      <c r="M176" s="48"/>
      <c r="N176" s="48"/>
      <c r="O176" s="49"/>
      <c r="P176" s="48"/>
      <c r="V176" s="48"/>
    </row>
    <row r="177" spans="2:22" ht="15" x14ac:dyDescent="0.2">
      <c r="B177" s="60" t="str">
        <f t="shared" ref="B177:B185" si="47">B176</f>
        <v>Y</v>
      </c>
      <c r="E177" s="199"/>
      <c r="F177" s="165" t="str">
        <f>IF(E176="","",CONCATENATE(VLOOKUP(E176,'Stakeholder Master List'!$B:$D,2,FALSE),"-2"))</f>
        <v/>
      </c>
      <c r="G177" s="165" t="str">
        <f>IF(E176="","",VLOOKUP(E176,'Stakeholder Master List'!$B:$D,3,FALSE))</f>
        <v/>
      </c>
      <c r="H177" s="173"/>
      <c r="I177" s="126" t="str" cm="1">
        <f t="array" ref="I177">IF(ISBLANK(H177),"-",(ROUND(IF(ISBLANK(H177),"",(_xlfn.IFS(G177="High",50,G177="Medium",25,G177="Low",10,G177="",0)+110-(INT(MID(F177,5,2)))*10)),0)))</f>
        <v>-</v>
      </c>
      <c r="M177" s="48"/>
      <c r="N177" s="48"/>
      <c r="O177" s="49"/>
      <c r="P177" s="48"/>
      <c r="V177" s="48"/>
    </row>
    <row r="178" spans="2:22" ht="15" x14ac:dyDescent="0.2">
      <c r="B178" s="60" t="str">
        <f t="shared" si="47"/>
        <v>Y</v>
      </c>
      <c r="E178" s="199"/>
      <c r="F178" s="165" t="str">
        <f>IF(E176="","",CONCATENATE(VLOOKUP(E176,'Stakeholder Master List'!$B:$D,2,FALSE),"-3"))</f>
        <v/>
      </c>
      <c r="G178" s="165" t="str">
        <f>IF(E176="","",VLOOKUP(E176,'Stakeholder Master List'!$B:$D,3,FALSE))</f>
        <v/>
      </c>
      <c r="H178" s="173"/>
      <c r="I178" s="126" t="str" cm="1">
        <f t="array" ref="I178">IF(ISBLANK(H178),"-",(ROUND(IF(ISBLANK(H178),"",(_xlfn.IFS(G178="High",50,G178="Medium",25,G178="Low",10,G178="",0)+110-(INT(MID(F178,5,2)))*10)),0)))</f>
        <v>-</v>
      </c>
      <c r="M178" s="48"/>
      <c r="N178" s="48"/>
      <c r="O178" s="49"/>
      <c r="P178" s="48"/>
      <c r="V178" s="48"/>
    </row>
    <row r="179" spans="2:22" ht="15" x14ac:dyDescent="0.2">
      <c r="B179" s="60" t="str">
        <f t="shared" si="47"/>
        <v>Y</v>
      </c>
      <c r="E179" s="199"/>
      <c r="F179" s="165" t="str">
        <f>IF(E176="","",CONCATENATE(VLOOKUP(E176,'Stakeholder Master List'!$B:$D,2,FALSE),"-4"))</f>
        <v/>
      </c>
      <c r="G179" s="165" t="str">
        <f>IF(E176="","",VLOOKUP(E176,'Stakeholder Master List'!$B:$D,3,FALSE))</f>
        <v/>
      </c>
      <c r="H179" s="173"/>
      <c r="I179" s="126" t="str" cm="1">
        <f t="array" ref="I179">IF(ISBLANK(H179),"-",(ROUND(IF(ISBLANK(H179),"",(_xlfn.IFS(G179="High",50,G179="Medium",25,G179="Low",10,G179="",0)+110-(INT(MID(F179,5,2)))*10)),0)))</f>
        <v>-</v>
      </c>
      <c r="M179" s="48"/>
      <c r="N179" s="48"/>
      <c r="O179" s="49"/>
      <c r="P179" s="48"/>
      <c r="V179" s="48"/>
    </row>
    <row r="180" spans="2:22" ht="15" x14ac:dyDescent="0.2">
      <c r="B180" s="60" t="str">
        <f t="shared" si="47"/>
        <v>Y</v>
      </c>
      <c r="E180" s="199"/>
      <c r="F180" s="165" t="str">
        <f>IF(E176="","",CONCATENATE(VLOOKUP(E176,'Stakeholder Master List'!$B:$D,2,FALSE),"-5"))</f>
        <v/>
      </c>
      <c r="G180" s="165" t="str">
        <f>IF(E176="","",VLOOKUP(E176,'Stakeholder Master List'!$B:$D,3,FALSE))</f>
        <v/>
      </c>
      <c r="H180" s="173"/>
      <c r="I180" s="126" t="str" cm="1">
        <f t="array" ref="I180">IF(ISBLANK(H180),"-",(ROUND(IF(ISBLANK(H180),"",(_xlfn.IFS(G180="High",50,G180="Medium",25,G180="Low",10,G180="",0)+110-(INT(MID(F180,5,2)))*10)),0)))</f>
        <v>-</v>
      </c>
      <c r="M180" s="48"/>
      <c r="N180" s="48"/>
      <c r="O180" s="49"/>
      <c r="P180" s="48"/>
      <c r="V180" s="48"/>
    </row>
    <row r="181" spans="2:22" ht="15" x14ac:dyDescent="0.2">
      <c r="B181" s="60" t="str">
        <f t="shared" si="47"/>
        <v>Y</v>
      </c>
      <c r="E181" s="199"/>
      <c r="F181" s="165" t="str">
        <f>IF(E176="","",CONCATENATE(VLOOKUP(E176,'Stakeholder Master List'!$B:$D,2,FALSE),"-6"))</f>
        <v/>
      </c>
      <c r="G181" s="165" t="str">
        <f>IF(E176="","",VLOOKUP(E176,'Stakeholder Master List'!$B:$D,3,FALSE))</f>
        <v/>
      </c>
      <c r="H181" s="173"/>
      <c r="I181" s="126" t="str" cm="1">
        <f t="array" ref="I181">IF(ISBLANK(H181),"-",(ROUND(IF(ISBLANK(H181),"",(_xlfn.IFS(G181="High",50,G181="Medium",25,G181="Low",10,G181="",0)+110-(INT(MID(F181,5,2)))*10)),0)))</f>
        <v>-</v>
      </c>
      <c r="M181" s="48"/>
      <c r="N181" s="48"/>
      <c r="O181" s="49"/>
      <c r="P181" s="48"/>
      <c r="V181" s="48"/>
    </row>
    <row r="182" spans="2:22" ht="15" x14ac:dyDescent="0.2">
      <c r="B182" s="60" t="str">
        <f t="shared" si="47"/>
        <v>Y</v>
      </c>
      <c r="E182" s="199"/>
      <c r="F182" s="165" t="str">
        <f>IF(E176="","",CONCATENATE(VLOOKUP(E176,'Stakeholder Master List'!$B:$D,2,FALSE),"-7"))</f>
        <v/>
      </c>
      <c r="G182" s="165" t="str">
        <f>IF(E176="","",VLOOKUP(E176,'Stakeholder Master List'!$B:$D,3,FALSE))</f>
        <v/>
      </c>
      <c r="H182" s="173"/>
      <c r="I182" s="126" t="str" cm="1">
        <f t="array" ref="I182">IF(ISBLANK(H182),"-",(ROUND(IF(ISBLANK(H182),"",(_xlfn.IFS(G182="High",50,G182="Medium",25,G182="Low",10,G182="",0)+110-(INT(MID(F182,5,2)))*10)),0)))</f>
        <v>-</v>
      </c>
      <c r="M182" s="48"/>
      <c r="N182" s="48"/>
      <c r="O182" s="49"/>
      <c r="P182" s="48"/>
      <c r="V182" s="48"/>
    </row>
    <row r="183" spans="2:22" ht="15" x14ac:dyDescent="0.2">
      <c r="B183" s="60" t="str">
        <f t="shared" si="47"/>
        <v>Y</v>
      </c>
      <c r="E183" s="199"/>
      <c r="F183" s="165" t="str">
        <f>IF(E176="","",CONCATENATE(VLOOKUP(E176,'Stakeholder Master List'!$B:$D,2,FALSE),"-8"))</f>
        <v/>
      </c>
      <c r="G183" s="165" t="str">
        <f>IF(E176="","",VLOOKUP(E176,'Stakeholder Master List'!$B:$D,3,FALSE))</f>
        <v/>
      </c>
      <c r="H183" s="173"/>
      <c r="I183" s="126" t="str" cm="1">
        <f t="array" ref="I183">IF(ISBLANK(H183),"-",(ROUND(IF(ISBLANK(H183),"",(_xlfn.IFS(G183="High",50,G183="Medium",25,G183="Low",10,G183="",0)+110-(INT(MID(F183,5,2)))*10)),0)))</f>
        <v>-</v>
      </c>
      <c r="M183" s="48"/>
      <c r="N183" s="48"/>
      <c r="O183" s="49"/>
      <c r="P183" s="48"/>
      <c r="V183" s="48"/>
    </row>
    <row r="184" spans="2:22" ht="15" x14ac:dyDescent="0.2">
      <c r="B184" s="60" t="str">
        <f t="shared" si="47"/>
        <v>Y</v>
      </c>
      <c r="E184" s="199"/>
      <c r="F184" s="165" t="str">
        <f>IF(E176="","",CONCATENATE(VLOOKUP(E176,'Stakeholder Master List'!$B:$D,2,FALSE),"-9"))</f>
        <v/>
      </c>
      <c r="G184" s="165" t="str">
        <f>IF(E176="","",VLOOKUP(E176,'Stakeholder Master List'!$B:$D,3,FALSE))</f>
        <v/>
      </c>
      <c r="H184" s="173"/>
      <c r="I184" s="126" t="str" cm="1">
        <f t="array" ref="I184">IF(ISBLANK(H184),"-",(ROUND(IF(ISBLANK(H184),"",(_xlfn.IFS(G184="High",50,G184="Medium",25,G184="Low",10,G184="",0)+110-(INT(MID(F184,5,2)))*10)),0)))</f>
        <v>-</v>
      </c>
      <c r="M184" s="48"/>
      <c r="N184" s="48"/>
      <c r="O184" s="49"/>
      <c r="P184" s="48"/>
      <c r="V184" s="48"/>
    </row>
    <row r="185" spans="2:22" ht="16" thickBot="1" x14ac:dyDescent="0.25">
      <c r="B185" s="60" t="str">
        <f t="shared" si="47"/>
        <v>Y</v>
      </c>
      <c r="E185" s="200"/>
      <c r="F185" s="166" t="str">
        <f>IF(E176="","",CONCATENATE(VLOOKUP(E176,'Stakeholder Master List'!$B:$D,2,FALSE),"-10"))</f>
        <v/>
      </c>
      <c r="G185" s="169" t="str">
        <f>IF(E176="","",VLOOKUP(E176,'Stakeholder Master List'!$B:$D,3,FALSE))</f>
        <v/>
      </c>
      <c r="H185" s="172"/>
      <c r="I185" s="127" t="str" cm="1">
        <f t="array" ref="I185">IF(ISBLANK(H185),"-",(ROUND(IF(ISBLANK(H185),"",(_xlfn.IFS(G185="High",50,G185="Medium",25,G185="Low",10,G185="",0)+110-(INT(MID(F185,5,2)))*10)),0)))</f>
        <v>-</v>
      </c>
      <c r="M185" s="48"/>
      <c r="N185" s="48"/>
      <c r="O185" s="49"/>
      <c r="P185" s="48"/>
      <c r="V185" s="48"/>
    </row>
    <row r="186" spans="2:22" ht="15" x14ac:dyDescent="0.2">
      <c r="B186" s="60" t="str">
        <f>IF(OR(E186="-",E186=""),"Y","N")</f>
        <v>Y</v>
      </c>
      <c r="E186" s="198" t="str">
        <f>IF(ISBLANK('Stakeholder Master List'!B25),"",'Stakeholder Master List'!B25)</f>
        <v/>
      </c>
      <c r="F186" s="164" t="str">
        <f>IF(E186="","",CONCATENATE(VLOOKUP(E186,'Stakeholder Master List'!$B:$D,2,FALSE),"-1"))</f>
        <v/>
      </c>
      <c r="G186" s="164" t="str">
        <f>IF(E186="","",VLOOKUP(E186,'Stakeholder Master List'!$B:$D,3,FALSE))</f>
        <v/>
      </c>
      <c r="H186" s="170"/>
      <c r="I186" s="125" t="str" cm="1">
        <f t="array" ref="I186">IF(ISBLANK(H186),"-",(ROUND(IF(ISBLANK(H186),"",(_xlfn.IFS(G186="High",50,G186="Medium",25,G186="Low",10,G186="",0)+110-(INT(MID(F186,5,2)))*10)),0)))</f>
        <v>-</v>
      </c>
      <c r="M186" s="48"/>
      <c r="N186" s="48"/>
      <c r="O186" s="49"/>
      <c r="P186" s="48"/>
      <c r="V186" s="48"/>
    </row>
    <row r="187" spans="2:22" ht="15" x14ac:dyDescent="0.2">
      <c r="B187" s="60" t="str">
        <f t="shared" ref="B187:B195" si="48">B186</f>
        <v>Y</v>
      </c>
      <c r="E187" s="199"/>
      <c r="F187" s="165" t="str">
        <f>IF(E186="","",CONCATENATE(VLOOKUP(E186,'Stakeholder Master List'!$B:$D,2,FALSE),"-2"))</f>
        <v/>
      </c>
      <c r="G187" s="165" t="str">
        <f>IF(E186="","",VLOOKUP(E186,'Stakeholder Master List'!$B:$D,3,FALSE))</f>
        <v/>
      </c>
      <c r="H187" s="173"/>
      <c r="I187" s="126" t="str" cm="1">
        <f t="array" ref="I187">IF(ISBLANK(H187),"-",(ROUND(IF(ISBLANK(H187),"",(_xlfn.IFS(G187="High",50,G187="Medium",25,G187="Low",10,G187="",0)+110-(INT(MID(F187,5,2)))*10)),0)))</f>
        <v>-</v>
      </c>
      <c r="M187" s="48"/>
      <c r="N187" s="48"/>
      <c r="O187" s="49"/>
      <c r="P187" s="48"/>
      <c r="V187" s="48"/>
    </row>
    <row r="188" spans="2:22" ht="15" x14ac:dyDescent="0.2">
      <c r="B188" s="60" t="str">
        <f t="shared" si="48"/>
        <v>Y</v>
      </c>
      <c r="E188" s="199"/>
      <c r="F188" s="165" t="str">
        <f>IF(E186="","",CONCATENATE(VLOOKUP(E186,'Stakeholder Master List'!$B:$D,2,FALSE),"-3"))</f>
        <v/>
      </c>
      <c r="G188" s="165" t="str">
        <f>IF(E186="","",VLOOKUP(E186,'Stakeholder Master List'!$B:$D,3,FALSE))</f>
        <v/>
      </c>
      <c r="H188" s="173"/>
      <c r="I188" s="126" t="str" cm="1">
        <f t="array" ref="I188">IF(ISBLANK(H188),"-",(ROUND(IF(ISBLANK(H188),"",(_xlfn.IFS(G188="High",50,G188="Medium",25,G188="Low",10,G188="",0)+110-(INT(MID(F188,5,2)))*10)),0)))</f>
        <v>-</v>
      </c>
      <c r="M188" s="48"/>
      <c r="N188" s="48"/>
      <c r="O188" s="49"/>
      <c r="P188" s="48"/>
      <c r="V188" s="48"/>
    </row>
    <row r="189" spans="2:22" ht="15" x14ac:dyDescent="0.2">
      <c r="B189" s="60" t="str">
        <f t="shared" si="48"/>
        <v>Y</v>
      </c>
      <c r="E189" s="199"/>
      <c r="F189" s="165" t="str">
        <f>IF(E186="","",CONCATENATE(VLOOKUP(E186,'Stakeholder Master List'!$B:$D,2,FALSE),"-4"))</f>
        <v/>
      </c>
      <c r="G189" s="165" t="str">
        <f>IF(E186="","",VLOOKUP(E186,'Stakeholder Master List'!$B:$D,3,FALSE))</f>
        <v/>
      </c>
      <c r="H189" s="173"/>
      <c r="I189" s="126" t="str" cm="1">
        <f t="array" ref="I189">IF(ISBLANK(H189),"-",(ROUND(IF(ISBLANK(H189),"",(_xlfn.IFS(G189="High",50,G189="Medium",25,G189="Low",10,G189="",0)+110-(INT(MID(F189,5,2)))*10)),0)))</f>
        <v>-</v>
      </c>
      <c r="M189" s="48"/>
      <c r="N189" s="48"/>
      <c r="O189" s="49"/>
      <c r="P189" s="48"/>
      <c r="V189" s="48"/>
    </row>
    <row r="190" spans="2:22" ht="15" x14ac:dyDescent="0.2">
      <c r="B190" s="60" t="str">
        <f t="shared" si="48"/>
        <v>Y</v>
      </c>
      <c r="E190" s="199"/>
      <c r="F190" s="165" t="str">
        <f>IF(E186="","",CONCATENATE(VLOOKUP(E186,'Stakeholder Master List'!$B:$D,2,FALSE),"-5"))</f>
        <v/>
      </c>
      <c r="G190" s="165" t="str">
        <f>IF(E186="","",VLOOKUP(E186,'Stakeholder Master List'!$B:$D,3,FALSE))</f>
        <v/>
      </c>
      <c r="H190" s="173"/>
      <c r="I190" s="126" t="str" cm="1">
        <f t="array" ref="I190">IF(ISBLANK(H190),"-",(ROUND(IF(ISBLANK(H190),"",(_xlfn.IFS(G190="High",50,G190="Medium",25,G190="Low",10,G190="",0)+110-(INT(MID(F190,5,2)))*10)),0)))</f>
        <v>-</v>
      </c>
      <c r="M190" s="48"/>
      <c r="N190" s="48"/>
      <c r="O190" s="49"/>
      <c r="P190" s="48"/>
      <c r="V190" s="48"/>
    </row>
    <row r="191" spans="2:22" ht="15" x14ac:dyDescent="0.2">
      <c r="B191" s="60" t="str">
        <f t="shared" si="48"/>
        <v>Y</v>
      </c>
      <c r="E191" s="199"/>
      <c r="F191" s="165" t="str">
        <f>IF(E186="","",CONCATENATE(VLOOKUP(E186,'Stakeholder Master List'!$B:$D,2,FALSE),"-6"))</f>
        <v/>
      </c>
      <c r="G191" s="165" t="str">
        <f>IF(E186="","",VLOOKUP(E186,'Stakeholder Master List'!$B:$D,3,FALSE))</f>
        <v/>
      </c>
      <c r="H191" s="173"/>
      <c r="I191" s="126" t="str" cm="1">
        <f t="array" ref="I191">IF(ISBLANK(H191),"-",(ROUND(IF(ISBLANK(H191),"",(_xlfn.IFS(G191="High",50,G191="Medium",25,G191="Low",10,G191="",0)+110-(INT(MID(F191,5,2)))*10)),0)))</f>
        <v>-</v>
      </c>
      <c r="M191" s="48"/>
      <c r="N191" s="48"/>
      <c r="O191" s="49"/>
      <c r="P191" s="48"/>
      <c r="V191" s="48"/>
    </row>
    <row r="192" spans="2:22" ht="15" x14ac:dyDescent="0.2">
      <c r="B192" s="60" t="str">
        <f t="shared" si="48"/>
        <v>Y</v>
      </c>
      <c r="E192" s="199"/>
      <c r="F192" s="165" t="str">
        <f>IF(E186="","",CONCATENATE(VLOOKUP(E186,'Stakeholder Master List'!$B:$D,2,FALSE),"-7"))</f>
        <v/>
      </c>
      <c r="G192" s="165" t="str">
        <f>IF(E186="","",VLOOKUP(E186,'Stakeholder Master List'!$B:$D,3,FALSE))</f>
        <v/>
      </c>
      <c r="H192" s="173"/>
      <c r="I192" s="126" t="str" cm="1">
        <f t="array" ref="I192">IF(ISBLANK(H192),"-",(ROUND(IF(ISBLANK(H192),"",(_xlfn.IFS(G192="High",50,G192="Medium",25,G192="Low",10,G192="",0)+110-(INT(MID(F192,5,2)))*10)),0)))</f>
        <v>-</v>
      </c>
      <c r="M192" s="48"/>
      <c r="N192" s="48"/>
      <c r="O192" s="49"/>
      <c r="P192" s="48"/>
      <c r="V192" s="48"/>
    </row>
    <row r="193" spans="2:22" ht="15" x14ac:dyDescent="0.2">
      <c r="B193" s="60" t="str">
        <f t="shared" si="48"/>
        <v>Y</v>
      </c>
      <c r="E193" s="199"/>
      <c r="F193" s="165" t="str">
        <f>IF(E186="","",CONCATENATE(VLOOKUP(E186,'Stakeholder Master List'!$B:$D,2,FALSE),"-8"))</f>
        <v/>
      </c>
      <c r="G193" s="165" t="str">
        <f>IF(E186="","",VLOOKUP(E186,'Stakeholder Master List'!$B:$D,3,FALSE))</f>
        <v/>
      </c>
      <c r="H193" s="173"/>
      <c r="I193" s="126" t="str" cm="1">
        <f t="array" ref="I193">IF(ISBLANK(H193),"-",(ROUND(IF(ISBLANK(H193),"",(_xlfn.IFS(G193="High",50,G193="Medium",25,G193="Low",10,G193="",0)+110-(INT(MID(F193,5,2)))*10)),0)))</f>
        <v>-</v>
      </c>
      <c r="M193" s="48"/>
      <c r="N193" s="48"/>
      <c r="O193" s="49"/>
      <c r="P193" s="48"/>
      <c r="V193" s="48"/>
    </row>
    <row r="194" spans="2:22" ht="15" x14ac:dyDescent="0.2">
      <c r="B194" s="60" t="str">
        <f t="shared" si="48"/>
        <v>Y</v>
      </c>
      <c r="E194" s="199"/>
      <c r="F194" s="165" t="str">
        <f>IF(E186="","",CONCATENATE(VLOOKUP(E186,'Stakeholder Master List'!$B:$D,2,FALSE),"-9"))</f>
        <v/>
      </c>
      <c r="G194" s="165" t="str">
        <f>IF(E186="","",VLOOKUP(E186,'Stakeholder Master List'!$B:$D,3,FALSE))</f>
        <v/>
      </c>
      <c r="H194" s="173"/>
      <c r="I194" s="126" t="str" cm="1">
        <f t="array" ref="I194">IF(ISBLANK(H194),"-",(ROUND(IF(ISBLANK(H194),"",(_xlfn.IFS(G194="High",50,G194="Medium",25,G194="Low",10,G194="",0)+110-(INT(MID(F194,5,2)))*10)),0)))</f>
        <v>-</v>
      </c>
      <c r="M194" s="48"/>
      <c r="N194" s="48"/>
      <c r="O194" s="49"/>
      <c r="P194" s="48"/>
      <c r="V194" s="48"/>
    </row>
    <row r="195" spans="2:22" ht="16" thickBot="1" x14ac:dyDescent="0.25">
      <c r="B195" s="60" t="str">
        <f t="shared" si="48"/>
        <v>Y</v>
      </c>
      <c r="E195" s="200"/>
      <c r="F195" s="166" t="str">
        <f>IF(E186="","",CONCATENATE(VLOOKUP(E186,'Stakeholder Master List'!$B:$D,2,FALSE),"-10"))</f>
        <v/>
      </c>
      <c r="G195" s="169" t="str">
        <f>IF(E186="","",VLOOKUP(E186,'Stakeholder Master List'!$B:$D,3,FALSE))</f>
        <v/>
      </c>
      <c r="H195" s="172"/>
      <c r="I195" s="127" t="str" cm="1">
        <f t="array" ref="I195">IF(ISBLANK(H195),"-",(ROUND(IF(ISBLANK(H195),"",(_xlfn.IFS(G195="High",50,G195="Medium",25,G195="Low",10,G195="",0)+110-(INT(MID(F195,5,2)))*10)),0)))</f>
        <v>-</v>
      </c>
      <c r="M195" s="48"/>
      <c r="N195" s="48"/>
      <c r="O195" s="49"/>
      <c r="P195" s="48"/>
      <c r="V195" s="48"/>
    </row>
    <row r="196" spans="2:22" ht="15" x14ac:dyDescent="0.2">
      <c r="B196" s="60" t="str">
        <f>IF(OR(E196="-",E196=""),"Y","N")</f>
        <v>Y</v>
      </c>
      <c r="E196" s="198" t="str">
        <f>IF(ISBLANK('Stakeholder Master List'!B26),"",'Stakeholder Master List'!B26)</f>
        <v/>
      </c>
      <c r="F196" s="164" t="str">
        <f>IF(E196="","",CONCATENATE(VLOOKUP(E196,'Stakeholder Master List'!$B:$D,2,FALSE),"-1"))</f>
        <v/>
      </c>
      <c r="G196" s="164" t="str">
        <f>IF(E196="","",VLOOKUP(E196,'Stakeholder Master List'!$B:$D,3,FALSE))</f>
        <v/>
      </c>
      <c r="H196" s="170"/>
      <c r="I196" s="125" t="str" cm="1">
        <f t="array" ref="I196">IF(ISBLANK(H196),"-",(ROUND(IF(ISBLANK(H196),"",(_xlfn.IFS(G196="High",50,G196="Medium",25,G196="Low",10,G196="",0)+110-(INT(MID(F196,5,2)))*10)),0)))</f>
        <v>-</v>
      </c>
      <c r="M196" s="48"/>
      <c r="N196" s="48"/>
      <c r="O196" s="49"/>
      <c r="P196" s="48"/>
      <c r="V196" s="48"/>
    </row>
    <row r="197" spans="2:22" ht="15" x14ac:dyDescent="0.2">
      <c r="B197" s="60" t="str">
        <f t="shared" ref="B197:B205" si="49">B196</f>
        <v>Y</v>
      </c>
      <c r="E197" s="199"/>
      <c r="F197" s="165" t="str">
        <f>IF(E196="","",CONCATENATE(VLOOKUP(E196,'Stakeholder Master List'!$B:$D,2,FALSE),"-2"))</f>
        <v/>
      </c>
      <c r="G197" s="165" t="str">
        <f>IF(E196="","",VLOOKUP(E196,'Stakeholder Master List'!$B:$D,3,FALSE))</f>
        <v/>
      </c>
      <c r="H197" s="173"/>
      <c r="I197" s="126" t="str" cm="1">
        <f t="array" ref="I197">IF(ISBLANK(H197),"-",(ROUND(IF(ISBLANK(H197),"",(_xlfn.IFS(G197="High",50,G197="Medium",25,G197="Low",10,G197="",0)+110-(INT(MID(F197,5,2)))*10)),0)))</f>
        <v>-</v>
      </c>
      <c r="M197" s="48"/>
      <c r="N197" s="48"/>
      <c r="O197" s="49"/>
      <c r="P197" s="48"/>
      <c r="V197" s="48"/>
    </row>
    <row r="198" spans="2:22" ht="15" x14ac:dyDescent="0.2">
      <c r="B198" s="60" t="str">
        <f t="shared" si="49"/>
        <v>Y</v>
      </c>
      <c r="E198" s="199"/>
      <c r="F198" s="165" t="str">
        <f>IF(E196="","",CONCATENATE(VLOOKUP(E196,'Stakeholder Master List'!$B:$D,2,FALSE),"-3"))</f>
        <v/>
      </c>
      <c r="G198" s="165" t="str">
        <f>IF(E196="","",VLOOKUP(E196,'Stakeholder Master List'!$B:$D,3,FALSE))</f>
        <v/>
      </c>
      <c r="H198" s="173"/>
      <c r="I198" s="126" t="str" cm="1">
        <f t="array" ref="I198">IF(ISBLANK(H198),"-",(ROUND(IF(ISBLANK(H198),"",(_xlfn.IFS(G198="High",50,G198="Medium",25,G198="Low",10,G198="",0)+110-(INT(MID(F198,5,2)))*10)),0)))</f>
        <v>-</v>
      </c>
      <c r="M198" s="48"/>
      <c r="N198" s="48"/>
      <c r="O198" s="49"/>
      <c r="P198" s="48"/>
      <c r="V198" s="48"/>
    </row>
    <row r="199" spans="2:22" ht="15" x14ac:dyDescent="0.2">
      <c r="B199" s="60" t="str">
        <f t="shared" si="49"/>
        <v>Y</v>
      </c>
      <c r="E199" s="199"/>
      <c r="F199" s="165" t="str">
        <f>IF(E196="","",CONCATENATE(VLOOKUP(E196,'Stakeholder Master List'!$B:$D,2,FALSE),"-4"))</f>
        <v/>
      </c>
      <c r="G199" s="165" t="str">
        <f>IF(E196="","",VLOOKUP(E196,'Stakeholder Master List'!$B:$D,3,FALSE))</f>
        <v/>
      </c>
      <c r="H199" s="173"/>
      <c r="I199" s="126" t="str" cm="1">
        <f t="array" ref="I199">IF(ISBLANK(H199),"-",(ROUND(IF(ISBLANK(H199),"",(_xlfn.IFS(G199="High",50,G199="Medium",25,G199="Low",10,G199="",0)+110-(INT(MID(F199,5,2)))*10)),0)))</f>
        <v>-</v>
      </c>
      <c r="M199" s="48"/>
      <c r="N199" s="48"/>
      <c r="O199" s="49"/>
      <c r="P199" s="48"/>
      <c r="V199" s="48"/>
    </row>
    <row r="200" spans="2:22" ht="15" x14ac:dyDescent="0.2">
      <c r="B200" s="60" t="str">
        <f t="shared" si="49"/>
        <v>Y</v>
      </c>
      <c r="E200" s="199"/>
      <c r="F200" s="165" t="str">
        <f>IF(E196="","",CONCATENATE(VLOOKUP(E196,'Stakeholder Master List'!$B:$D,2,FALSE),"-5"))</f>
        <v/>
      </c>
      <c r="G200" s="165" t="str">
        <f>IF(E196="","",VLOOKUP(E196,'Stakeholder Master List'!$B:$D,3,FALSE))</f>
        <v/>
      </c>
      <c r="H200" s="173"/>
      <c r="I200" s="126" t="str" cm="1">
        <f t="array" ref="I200">IF(ISBLANK(H200),"-",(ROUND(IF(ISBLANK(H200),"",(_xlfn.IFS(G200="High",50,G200="Medium",25,G200="Low",10,G200="",0)+110-(INT(MID(F200,5,2)))*10)),0)))</f>
        <v>-</v>
      </c>
      <c r="M200" s="48"/>
      <c r="N200" s="48"/>
      <c r="O200" s="49"/>
      <c r="P200" s="48"/>
      <c r="V200" s="48"/>
    </row>
    <row r="201" spans="2:22" ht="15" x14ac:dyDescent="0.2">
      <c r="B201" s="60" t="str">
        <f t="shared" si="49"/>
        <v>Y</v>
      </c>
      <c r="E201" s="199"/>
      <c r="F201" s="165" t="str">
        <f>IF(E196="","",CONCATENATE(VLOOKUP(E196,'Stakeholder Master List'!$B:$D,2,FALSE),"-6"))</f>
        <v/>
      </c>
      <c r="G201" s="165" t="str">
        <f>IF(E196="","",VLOOKUP(E196,'Stakeholder Master List'!$B:$D,3,FALSE))</f>
        <v/>
      </c>
      <c r="H201" s="173"/>
      <c r="I201" s="126" t="str" cm="1">
        <f t="array" ref="I201">IF(ISBLANK(H201),"-",(ROUND(IF(ISBLANK(H201),"",(_xlfn.IFS(G201="High",50,G201="Medium",25,G201="Low",10,G201="",0)+110-(INT(MID(F201,5,2)))*10)),0)))</f>
        <v>-</v>
      </c>
      <c r="M201" s="48"/>
      <c r="N201" s="48"/>
      <c r="O201" s="49"/>
      <c r="P201" s="48"/>
      <c r="V201" s="48"/>
    </row>
    <row r="202" spans="2:22" ht="15" x14ac:dyDescent="0.2">
      <c r="B202" s="60" t="str">
        <f t="shared" si="49"/>
        <v>Y</v>
      </c>
      <c r="E202" s="199"/>
      <c r="F202" s="165" t="str">
        <f>IF(E196="","",CONCATENATE(VLOOKUP(E196,'Stakeholder Master List'!$B:$D,2,FALSE),"-7"))</f>
        <v/>
      </c>
      <c r="G202" s="165" t="str">
        <f>IF(E196="","",VLOOKUP(E196,'Stakeholder Master List'!$B:$D,3,FALSE))</f>
        <v/>
      </c>
      <c r="H202" s="173"/>
      <c r="I202" s="126" t="str" cm="1">
        <f t="array" ref="I202">IF(ISBLANK(H202),"-",(ROUND(IF(ISBLANK(H202),"",(_xlfn.IFS(G202="High",50,G202="Medium",25,G202="Low",10,G202="",0)+110-(INT(MID(F202,5,2)))*10)),0)))</f>
        <v>-</v>
      </c>
      <c r="M202" s="48"/>
      <c r="N202" s="48"/>
      <c r="O202" s="49"/>
      <c r="P202" s="48"/>
      <c r="V202" s="48"/>
    </row>
    <row r="203" spans="2:22" ht="15" x14ac:dyDescent="0.2">
      <c r="B203" s="60" t="str">
        <f t="shared" si="49"/>
        <v>Y</v>
      </c>
      <c r="E203" s="199"/>
      <c r="F203" s="165" t="str">
        <f>IF(E196="","",CONCATENATE(VLOOKUP(E196,'Stakeholder Master List'!$B:$D,2,FALSE),"-8"))</f>
        <v/>
      </c>
      <c r="G203" s="165" t="str">
        <f>IF(E196="","",VLOOKUP(E196,'Stakeholder Master List'!$B:$D,3,FALSE))</f>
        <v/>
      </c>
      <c r="H203" s="173"/>
      <c r="I203" s="126" t="str" cm="1">
        <f t="array" ref="I203">IF(ISBLANK(H203),"-",(ROUND(IF(ISBLANK(H203),"",(_xlfn.IFS(G203="High",50,G203="Medium",25,G203="Low",10,G203="",0)+110-(INT(MID(F203,5,2)))*10)),0)))</f>
        <v>-</v>
      </c>
      <c r="M203" s="48"/>
      <c r="N203" s="48"/>
      <c r="O203" s="49"/>
      <c r="P203" s="48"/>
      <c r="V203" s="48"/>
    </row>
    <row r="204" spans="2:22" ht="15" x14ac:dyDescent="0.2">
      <c r="B204" s="60" t="str">
        <f t="shared" si="49"/>
        <v>Y</v>
      </c>
      <c r="E204" s="199"/>
      <c r="F204" s="165" t="str">
        <f>IF(E196="","",CONCATENATE(VLOOKUP(E196,'Stakeholder Master List'!$B:$D,2,FALSE),"-9"))</f>
        <v/>
      </c>
      <c r="G204" s="165" t="str">
        <f>IF(E196="","",VLOOKUP(E196,'Stakeholder Master List'!$B:$D,3,FALSE))</f>
        <v/>
      </c>
      <c r="H204" s="173"/>
      <c r="I204" s="126" t="str" cm="1">
        <f t="array" ref="I204">IF(ISBLANK(H204),"-",(ROUND(IF(ISBLANK(H204),"",(_xlfn.IFS(G204="High",50,G204="Medium",25,G204="Low",10,G204="",0)+110-(INT(MID(F204,5,2)))*10)),0)))</f>
        <v>-</v>
      </c>
      <c r="M204" s="48"/>
      <c r="N204" s="48"/>
      <c r="O204" s="49"/>
      <c r="P204" s="48"/>
      <c r="V204" s="48"/>
    </row>
    <row r="205" spans="2:22" ht="16" thickBot="1" x14ac:dyDescent="0.25">
      <c r="B205" s="60" t="str">
        <f t="shared" si="49"/>
        <v>Y</v>
      </c>
      <c r="E205" s="200"/>
      <c r="F205" s="166" t="str">
        <f>IF(E196="","",CONCATENATE(VLOOKUP(E196,'Stakeholder Master List'!$B:$D,2,FALSE),"-10"))</f>
        <v/>
      </c>
      <c r="G205" s="169" t="str">
        <f>IF(E196="","",VLOOKUP(E196,'Stakeholder Master List'!$B:$D,3,FALSE))</f>
        <v/>
      </c>
      <c r="H205" s="172"/>
      <c r="I205" s="127" t="str" cm="1">
        <f t="array" ref="I205">IF(ISBLANK(H205),"-",(ROUND(IF(ISBLANK(H205),"",(_xlfn.IFS(G205="High",50,G205="Medium",25,G205="Low",10,G205="",0)+110-(INT(MID(F205,5,2)))*10)),0)))</f>
        <v>-</v>
      </c>
      <c r="M205" s="48"/>
      <c r="N205" s="48"/>
      <c r="O205" s="49"/>
      <c r="P205" s="48"/>
      <c r="V205" s="48"/>
    </row>
    <row r="206" spans="2:22" ht="15" x14ac:dyDescent="0.2">
      <c r="B206" s="60" t="str">
        <f>IF(OR(E206="-",E206=""),"Y","N")</f>
        <v>Y</v>
      </c>
      <c r="E206" s="198" t="str">
        <f>IF(ISBLANK('Stakeholder Master List'!B27),"",'Stakeholder Master List'!B27)</f>
        <v/>
      </c>
      <c r="F206" s="164" t="str">
        <f>IF(E206="","",CONCATENATE(VLOOKUP(E206,'Stakeholder Master List'!$B:$D,2,FALSE),"-1"))</f>
        <v/>
      </c>
      <c r="G206" s="164" t="str">
        <f>IF(E206="","",VLOOKUP(E206,'Stakeholder Master List'!$B:$D,3,FALSE))</f>
        <v/>
      </c>
      <c r="H206" s="170"/>
      <c r="I206" s="125" t="str" cm="1">
        <f t="array" ref="I206">IF(ISBLANK(H206),"-",(ROUND(IF(ISBLANK(H206),"",(_xlfn.IFS(G206="High",50,G206="Medium",25,G206="Low",10,G206="",0)+110-(INT(MID(F206,5,2)))*10)),0)))</f>
        <v>-</v>
      </c>
      <c r="M206" s="48"/>
      <c r="N206" s="48"/>
      <c r="O206" s="49"/>
      <c r="P206" s="48"/>
      <c r="V206" s="48"/>
    </row>
    <row r="207" spans="2:22" ht="15" x14ac:dyDescent="0.2">
      <c r="B207" s="60" t="str">
        <f t="shared" ref="B207:B215" si="50">B206</f>
        <v>Y</v>
      </c>
      <c r="E207" s="199"/>
      <c r="F207" s="165" t="str">
        <f>IF(E206="","",CONCATENATE(VLOOKUP(E206,'Stakeholder Master List'!$B:$D,2,FALSE),"-2"))</f>
        <v/>
      </c>
      <c r="G207" s="165" t="str">
        <f>IF(E206="","",VLOOKUP(E206,'Stakeholder Master List'!$B:$D,3,FALSE))</f>
        <v/>
      </c>
      <c r="H207" s="173"/>
      <c r="I207" s="126" t="str" cm="1">
        <f t="array" ref="I207">IF(ISBLANK(H207),"-",(ROUND(IF(ISBLANK(H207),"",(_xlfn.IFS(G207="High",50,G207="Medium",25,G207="Low",10,G207="",0)+110-(INT(MID(F207,5,2)))*10)),0)))</f>
        <v>-</v>
      </c>
      <c r="M207" s="48"/>
      <c r="N207" s="48"/>
      <c r="O207" s="49"/>
      <c r="P207" s="48"/>
      <c r="V207" s="48"/>
    </row>
    <row r="208" spans="2:22" ht="15" x14ac:dyDescent="0.2">
      <c r="B208" s="60" t="str">
        <f t="shared" si="50"/>
        <v>Y</v>
      </c>
      <c r="E208" s="199"/>
      <c r="F208" s="165" t="str">
        <f>IF(E206="","",CONCATENATE(VLOOKUP(E206,'Stakeholder Master List'!$B:$D,2,FALSE),"-3"))</f>
        <v/>
      </c>
      <c r="G208" s="165" t="str">
        <f>IF(E206="","",VLOOKUP(E206,'Stakeholder Master List'!$B:$D,3,FALSE))</f>
        <v/>
      </c>
      <c r="H208" s="173"/>
      <c r="I208" s="126" t="str" cm="1">
        <f t="array" ref="I208">IF(ISBLANK(H208),"-",(ROUND(IF(ISBLANK(H208),"",(_xlfn.IFS(G208="High",50,G208="Medium",25,G208="Low",10,G208="",0)+110-(INT(MID(F208,5,2)))*10)),0)))</f>
        <v>-</v>
      </c>
      <c r="M208" s="48"/>
      <c r="N208" s="48"/>
      <c r="O208" s="49"/>
      <c r="P208" s="48"/>
      <c r="V208" s="48"/>
    </row>
    <row r="209" spans="2:22" ht="15" x14ac:dyDescent="0.2">
      <c r="B209" s="60" t="str">
        <f t="shared" si="50"/>
        <v>Y</v>
      </c>
      <c r="E209" s="199"/>
      <c r="F209" s="165" t="str">
        <f>IF(E206="","",CONCATENATE(VLOOKUP(E206,'Stakeholder Master List'!$B:$D,2,FALSE),"-4"))</f>
        <v/>
      </c>
      <c r="G209" s="165" t="str">
        <f>IF(E206="","",VLOOKUP(E206,'Stakeholder Master List'!$B:$D,3,FALSE))</f>
        <v/>
      </c>
      <c r="H209" s="173"/>
      <c r="I209" s="126" t="str" cm="1">
        <f t="array" ref="I209">IF(ISBLANK(H209),"-",(ROUND(IF(ISBLANK(H209),"",(_xlfn.IFS(G209="High",50,G209="Medium",25,G209="Low",10,G209="",0)+110-(INT(MID(F209,5,2)))*10)),0)))</f>
        <v>-</v>
      </c>
      <c r="M209" s="48"/>
      <c r="N209" s="48"/>
      <c r="O209" s="49"/>
      <c r="P209" s="48"/>
      <c r="V209" s="48"/>
    </row>
    <row r="210" spans="2:22" ht="15" x14ac:dyDescent="0.2">
      <c r="B210" s="60" t="str">
        <f t="shared" si="50"/>
        <v>Y</v>
      </c>
      <c r="E210" s="199"/>
      <c r="F210" s="165" t="str">
        <f>IF(E206="","",CONCATENATE(VLOOKUP(E206,'Stakeholder Master List'!$B:$D,2,FALSE),"-5"))</f>
        <v/>
      </c>
      <c r="G210" s="165" t="str">
        <f>IF(E206="","",VLOOKUP(E206,'Stakeholder Master List'!$B:$D,3,FALSE))</f>
        <v/>
      </c>
      <c r="H210" s="173"/>
      <c r="I210" s="126" t="str" cm="1">
        <f t="array" ref="I210">IF(ISBLANK(H210),"-",(ROUND(IF(ISBLANK(H210),"",(_xlfn.IFS(G210="High",50,G210="Medium",25,G210="Low",10,G210="",0)+110-(INT(MID(F210,5,2)))*10)),0)))</f>
        <v>-</v>
      </c>
      <c r="M210" s="48"/>
      <c r="N210" s="48"/>
      <c r="O210" s="49"/>
      <c r="P210" s="48"/>
      <c r="V210" s="48"/>
    </row>
    <row r="211" spans="2:22" ht="15" x14ac:dyDescent="0.2">
      <c r="B211" s="60" t="str">
        <f t="shared" si="50"/>
        <v>Y</v>
      </c>
      <c r="E211" s="199"/>
      <c r="F211" s="165" t="str">
        <f>IF(E206="","",CONCATENATE(VLOOKUP(E206,'Stakeholder Master List'!$B:$D,2,FALSE),"-6"))</f>
        <v/>
      </c>
      <c r="G211" s="165" t="str">
        <f>IF(E206="","",VLOOKUP(E206,'Stakeholder Master List'!$B:$D,3,FALSE))</f>
        <v/>
      </c>
      <c r="H211" s="173"/>
      <c r="I211" s="126" t="str" cm="1">
        <f t="array" ref="I211">IF(ISBLANK(H211),"-",(ROUND(IF(ISBLANK(H211),"",(_xlfn.IFS(G211="High",50,G211="Medium",25,G211="Low",10,G211="",0)+110-(INT(MID(F211,5,2)))*10)),0)))</f>
        <v>-</v>
      </c>
      <c r="M211" s="48"/>
      <c r="N211" s="48"/>
      <c r="O211" s="49"/>
      <c r="P211" s="48"/>
      <c r="V211" s="48"/>
    </row>
    <row r="212" spans="2:22" ht="15" x14ac:dyDescent="0.2">
      <c r="B212" s="60" t="str">
        <f t="shared" si="50"/>
        <v>Y</v>
      </c>
      <c r="E212" s="199"/>
      <c r="F212" s="165" t="str">
        <f>IF(E206="","",CONCATENATE(VLOOKUP(E206,'Stakeholder Master List'!$B:$D,2,FALSE),"-7"))</f>
        <v/>
      </c>
      <c r="G212" s="165" t="str">
        <f>IF(E206="","",VLOOKUP(E206,'Stakeholder Master List'!$B:$D,3,FALSE))</f>
        <v/>
      </c>
      <c r="H212" s="173"/>
      <c r="I212" s="126" t="str" cm="1">
        <f t="array" ref="I212">IF(ISBLANK(H212),"-",(ROUND(IF(ISBLANK(H212),"",(_xlfn.IFS(G212="High",50,G212="Medium",25,G212="Low",10,G212="",0)+110-(INT(MID(F212,5,2)))*10)),0)))</f>
        <v>-</v>
      </c>
      <c r="M212" s="48"/>
      <c r="N212" s="48"/>
      <c r="O212" s="49"/>
      <c r="P212" s="48"/>
      <c r="V212" s="48"/>
    </row>
    <row r="213" spans="2:22" ht="15" x14ac:dyDescent="0.2">
      <c r="B213" s="60" t="str">
        <f t="shared" si="50"/>
        <v>Y</v>
      </c>
      <c r="E213" s="199"/>
      <c r="F213" s="165" t="str">
        <f>IF(E206="","",CONCATENATE(VLOOKUP(E206,'Stakeholder Master List'!$B:$D,2,FALSE),"-8"))</f>
        <v/>
      </c>
      <c r="G213" s="165" t="str">
        <f>IF(E206="","",VLOOKUP(E206,'Stakeholder Master List'!$B:$D,3,FALSE))</f>
        <v/>
      </c>
      <c r="H213" s="173"/>
      <c r="I213" s="126" t="str" cm="1">
        <f t="array" ref="I213">IF(ISBLANK(H213),"-",(ROUND(IF(ISBLANK(H213),"",(_xlfn.IFS(G213="High",50,G213="Medium",25,G213="Low",10,G213="",0)+110-(INT(MID(F213,5,2)))*10)),0)))</f>
        <v>-</v>
      </c>
      <c r="M213" s="48"/>
      <c r="N213" s="48"/>
      <c r="O213" s="49"/>
      <c r="P213" s="48"/>
      <c r="V213" s="48"/>
    </row>
    <row r="214" spans="2:22" ht="15" x14ac:dyDescent="0.2">
      <c r="B214" s="60" t="str">
        <f t="shared" si="50"/>
        <v>Y</v>
      </c>
      <c r="E214" s="199"/>
      <c r="F214" s="165" t="str">
        <f>IF(E206="","",CONCATENATE(VLOOKUP(E206,'Stakeholder Master List'!$B:$D,2,FALSE),"-9"))</f>
        <v/>
      </c>
      <c r="G214" s="165" t="str">
        <f>IF(E206="","",VLOOKUP(E206,'Stakeholder Master List'!$B:$D,3,FALSE))</f>
        <v/>
      </c>
      <c r="H214" s="173"/>
      <c r="I214" s="126" t="str" cm="1">
        <f t="array" ref="I214">IF(ISBLANK(H214),"-",(ROUND(IF(ISBLANK(H214),"",(_xlfn.IFS(G214="High",50,G214="Medium",25,G214="Low",10,G214="",0)+110-(INT(MID(F214,5,2)))*10)),0)))</f>
        <v>-</v>
      </c>
      <c r="M214" s="48"/>
      <c r="N214" s="48"/>
      <c r="O214" s="49"/>
      <c r="P214" s="48"/>
      <c r="V214" s="48"/>
    </row>
    <row r="215" spans="2:22" ht="16" thickBot="1" x14ac:dyDescent="0.25">
      <c r="B215" s="60" t="str">
        <f t="shared" si="50"/>
        <v>Y</v>
      </c>
      <c r="E215" s="200"/>
      <c r="F215" s="166" t="str">
        <f>IF(E206="","",CONCATENATE(VLOOKUP(E206,'Stakeholder Master List'!$B:$D,2,FALSE),"-10"))</f>
        <v/>
      </c>
      <c r="G215" s="169" t="str">
        <f>IF(E206="","",VLOOKUP(E206,'Stakeholder Master List'!$B:$D,3,FALSE))</f>
        <v/>
      </c>
      <c r="H215" s="172"/>
      <c r="I215" s="127" t="str" cm="1">
        <f t="array" ref="I215">IF(ISBLANK(H215),"-",(ROUND(IF(ISBLANK(H215),"",(_xlfn.IFS(G215="High",50,G215="Medium",25,G215="Low",10,G215="",0)+110-(INT(MID(F215,5,2)))*10)),0)))</f>
        <v>-</v>
      </c>
      <c r="M215" s="48"/>
      <c r="N215" s="48"/>
      <c r="O215" s="49"/>
      <c r="P215" s="48"/>
      <c r="V215" s="48"/>
    </row>
    <row r="216" spans="2:22" ht="15" x14ac:dyDescent="0.2">
      <c r="B216" s="60" t="str">
        <f>IF(OR(E216="-",E216=""),"Y","N")</f>
        <v>Y</v>
      </c>
      <c r="E216" s="198" t="str">
        <f>IF(ISBLANK('Stakeholder Master List'!B28),"",'Stakeholder Master List'!B28)</f>
        <v/>
      </c>
      <c r="F216" s="164" t="str">
        <f>IF(E216="","",CONCATENATE(VLOOKUP(E216,'Stakeholder Master List'!$B:$D,2,FALSE),"-1"))</f>
        <v/>
      </c>
      <c r="G216" s="164" t="str">
        <f>IF(E216="","",VLOOKUP(E216,'Stakeholder Master List'!$B:$D,3,FALSE))</f>
        <v/>
      </c>
      <c r="H216" s="170"/>
      <c r="I216" s="125" t="str" cm="1">
        <f t="array" ref="I216">IF(ISBLANK(H216),"-",(ROUND(IF(ISBLANK(H216),"",(_xlfn.IFS(G216="High",50,G216="Medium",25,G216="Low",10,G216="",0)+110-(INT(MID(F216,5,2)))*10)),0)))</f>
        <v>-</v>
      </c>
      <c r="M216" s="48"/>
      <c r="N216" s="48"/>
      <c r="O216" s="49"/>
      <c r="P216" s="48"/>
      <c r="V216" s="48"/>
    </row>
    <row r="217" spans="2:22" ht="15" x14ac:dyDescent="0.2">
      <c r="B217" s="60" t="str">
        <f t="shared" ref="B217:B225" si="51">B216</f>
        <v>Y</v>
      </c>
      <c r="E217" s="199"/>
      <c r="F217" s="165" t="str">
        <f>IF(E216="","",CONCATENATE(VLOOKUP(E216,'Stakeholder Master List'!$B:$D,2,FALSE),"-2"))</f>
        <v/>
      </c>
      <c r="G217" s="165" t="str">
        <f>IF(E216="","",VLOOKUP(E216,'Stakeholder Master List'!$B:$D,3,FALSE))</f>
        <v/>
      </c>
      <c r="H217" s="173"/>
      <c r="I217" s="126" t="str" cm="1">
        <f t="array" ref="I217">IF(ISBLANK(H217),"-",(ROUND(IF(ISBLANK(H217),"",(_xlfn.IFS(G217="High",50,G217="Medium",25,G217="Low",10,G217="",0)+110-(INT(MID(F217,5,2)))*10)),0)))</f>
        <v>-</v>
      </c>
      <c r="M217" s="48"/>
      <c r="N217" s="48"/>
      <c r="O217" s="49"/>
      <c r="P217" s="48"/>
      <c r="V217" s="48"/>
    </row>
    <row r="218" spans="2:22" ht="15" x14ac:dyDescent="0.2">
      <c r="B218" s="60" t="str">
        <f t="shared" si="51"/>
        <v>Y</v>
      </c>
      <c r="E218" s="199"/>
      <c r="F218" s="165" t="str">
        <f>IF(E216="","",CONCATENATE(VLOOKUP(E216,'Stakeholder Master List'!$B:$D,2,FALSE),"-3"))</f>
        <v/>
      </c>
      <c r="G218" s="165" t="str">
        <f>IF(E216="","",VLOOKUP(E216,'Stakeholder Master List'!$B:$D,3,FALSE))</f>
        <v/>
      </c>
      <c r="H218" s="173"/>
      <c r="I218" s="126" t="str" cm="1">
        <f t="array" ref="I218">IF(ISBLANK(H218),"-",(ROUND(IF(ISBLANK(H218),"",(_xlfn.IFS(G218="High",50,G218="Medium",25,G218="Low",10,G218="",0)+110-(INT(MID(F218,5,2)))*10)),0)))</f>
        <v>-</v>
      </c>
      <c r="M218" s="48"/>
      <c r="N218" s="48"/>
      <c r="O218" s="49"/>
      <c r="P218" s="48"/>
      <c r="V218" s="48"/>
    </row>
    <row r="219" spans="2:22" ht="15" x14ac:dyDescent="0.2">
      <c r="B219" s="60" t="str">
        <f t="shared" si="51"/>
        <v>Y</v>
      </c>
      <c r="E219" s="199"/>
      <c r="F219" s="165" t="str">
        <f>IF(E216="","",CONCATENATE(VLOOKUP(E216,'Stakeholder Master List'!$B:$D,2,FALSE),"-4"))</f>
        <v/>
      </c>
      <c r="G219" s="165" t="str">
        <f>IF(E216="","",VLOOKUP(E216,'Stakeholder Master List'!$B:$D,3,FALSE))</f>
        <v/>
      </c>
      <c r="H219" s="173"/>
      <c r="I219" s="126" t="str" cm="1">
        <f t="array" ref="I219">IF(ISBLANK(H219),"-",(ROUND(IF(ISBLANK(H219),"",(_xlfn.IFS(G219="High",50,G219="Medium",25,G219="Low",10,G219="",0)+110-(INT(MID(F219,5,2)))*10)),0)))</f>
        <v>-</v>
      </c>
      <c r="M219" s="48"/>
      <c r="N219" s="48"/>
      <c r="O219" s="49"/>
      <c r="P219" s="48"/>
      <c r="V219" s="48"/>
    </row>
    <row r="220" spans="2:22" ht="15" x14ac:dyDescent="0.2">
      <c r="B220" s="60" t="str">
        <f t="shared" si="51"/>
        <v>Y</v>
      </c>
      <c r="E220" s="199"/>
      <c r="F220" s="165" t="str">
        <f>IF(E216="","",CONCATENATE(VLOOKUP(E216,'Stakeholder Master List'!$B:$D,2,FALSE),"-5"))</f>
        <v/>
      </c>
      <c r="G220" s="165" t="str">
        <f>IF(E216="","",VLOOKUP(E216,'Stakeholder Master List'!$B:$D,3,FALSE))</f>
        <v/>
      </c>
      <c r="H220" s="173"/>
      <c r="I220" s="126" t="str" cm="1">
        <f t="array" ref="I220">IF(ISBLANK(H220),"-",(ROUND(IF(ISBLANK(H220),"",(_xlfn.IFS(G220="High",50,G220="Medium",25,G220="Low",10,G220="",0)+110-(INT(MID(F220,5,2)))*10)),0)))</f>
        <v>-</v>
      </c>
      <c r="M220" s="48"/>
      <c r="N220" s="48"/>
      <c r="O220" s="49"/>
      <c r="P220" s="48"/>
      <c r="V220" s="48"/>
    </row>
    <row r="221" spans="2:22" ht="15" x14ac:dyDescent="0.2">
      <c r="B221" s="60" t="str">
        <f t="shared" si="51"/>
        <v>Y</v>
      </c>
      <c r="E221" s="199"/>
      <c r="F221" s="165" t="str">
        <f>IF(E216="","",CONCATENATE(VLOOKUP(E216,'Stakeholder Master List'!$B:$D,2,FALSE),"-6"))</f>
        <v/>
      </c>
      <c r="G221" s="165" t="str">
        <f>IF(E216="","",VLOOKUP(E216,'Stakeholder Master List'!$B:$D,3,FALSE))</f>
        <v/>
      </c>
      <c r="H221" s="173"/>
      <c r="I221" s="126" t="str" cm="1">
        <f t="array" ref="I221">IF(ISBLANK(H221),"-",(ROUND(IF(ISBLANK(H221),"",(_xlfn.IFS(G221="High",50,G221="Medium",25,G221="Low",10,G221="",0)+110-(INT(MID(F221,5,2)))*10)),0)))</f>
        <v>-</v>
      </c>
      <c r="M221" s="48"/>
      <c r="N221" s="48"/>
      <c r="O221" s="49"/>
      <c r="P221" s="48"/>
      <c r="V221" s="48"/>
    </row>
    <row r="222" spans="2:22" ht="15" x14ac:dyDescent="0.2">
      <c r="B222" s="60" t="str">
        <f t="shared" si="51"/>
        <v>Y</v>
      </c>
      <c r="E222" s="199"/>
      <c r="F222" s="165" t="str">
        <f>IF(E216="","",CONCATENATE(VLOOKUP(E216,'Stakeholder Master List'!$B:$D,2,FALSE),"-7"))</f>
        <v/>
      </c>
      <c r="G222" s="165" t="str">
        <f>IF(E216="","",VLOOKUP(E216,'Stakeholder Master List'!$B:$D,3,FALSE))</f>
        <v/>
      </c>
      <c r="H222" s="173"/>
      <c r="I222" s="126" t="str" cm="1">
        <f t="array" ref="I222">IF(ISBLANK(H222),"-",(ROUND(IF(ISBLANK(H222),"",(_xlfn.IFS(G222="High",50,G222="Medium",25,G222="Low",10,G222="",0)+110-(INT(MID(F222,5,2)))*10)),0)))</f>
        <v>-</v>
      </c>
      <c r="M222" s="48"/>
      <c r="N222" s="48"/>
      <c r="O222" s="49"/>
      <c r="P222" s="48"/>
      <c r="V222" s="48"/>
    </row>
    <row r="223" spans="2:22" ht="15" x14ac:dyDescent="0.2">
      <c r="B223" s="60" t="str">
        <f t="shared" si="51"/>
        <v>Y</v>
      </c>
      <c r="E223" s="199"/>
      <c r="F223" s="165" t="str">
        <f>IF(E216="","",CONCATENATE(VLOOKUP(E216,'Stakeholder Master List'!$B:$D,2,FALSE),"-8"))</f>
        <v/>
      </c>
      <c r="G223" s="165" t="str">
        <f>IF(E216="","",VLOOKUP(E216,'Stakeholder Master List'!$B:$D,3,FALSE))</f>
        <v/>
      </c>
      <c r="H223" s="173"/>
      <c r="I223" s="126" t="str" cm="1">
        <f t="array" ref="I223">IF(ISBLANK(H223),"-",(ROUND(IF(ISBLANK(H223),"",(_xlfn.IFS(G223="High",50,G223="Medium",25,G223="Low",10,G223="",0)+110-(INT(MID(F223,5,2)))*10)),0)))</f>
        <v>-</v>
      </c>
      <c r="M223" s="48"/>
      <c r="N223" s="48"/>
      <c r="O223" s="49"/>
      <c r="P223" s="48"/>
      <c r="V223" s="48"/>
    </row>
    <row r="224" spans="2:22" ht="15" x14ac:dyDescent="0.2">
      <c r="B224" s="60" t="str">
        <f t="shared" si="51"/>
        <v>Y</v>
      </c>
      <c r="E224" s="199"/>
      <c r="F224" s="165" t="str">
        <f>IF(E216="","",CONCATENATE(VLOOKUP(E216,'Stakeholder Master List'!$B:$D,2,FALSE),"-9"))</f>
        <v/>
      </c>
      <c r="G224" s="165" t="str">
        <f>IF(E216="","",VLOOKUP(E216,'Stakeholder Master List'!$B:$D,3,FALSE))</f>
        <v/>
      </c>
      <c r="H224" s="173"/>
      <c r="I224" s="126" t="str" cm="1">
        <f t="array" ref="I224">IF(ISBLANK(H224),"-",(ROUND(IF(ISBLANK(H224),"",(_xlfn.IFS(G224="High",50,G224="Medium",25,G224="Low",10,G224="",0)+110-(INT(MID(F224,5,2)))*10)),0)))</f>
        <v>-</v>
      </c>
      <c r="M224" s="48"/>
      <c r="N224" s="48"/>
      <c r="O224" s="49"/>
      <c r="P224" s="48"/>
      <c r="V224" s="48"/>
    </row>
    <row r="225" spans="2:22" ht="16" thickBot="1" x14ac:dyDescent="0.25">
      <c r="B225" s="60" t="str">
        <f t="shared" si="51"/>
        <v>Y</v>
      </c>
      <c r="E225" s="200"/>
      <c r="F225" s="166" t="str">
        <f>IF(E216="","",CONCATENATE(VLOOKUP(E216,'Stakeholder Master List'!$B:$D,2,FALSE),"-10"))</f>
        <v/>
      </c>
      <c r="G225" s="169" t="str">
        <f>IF(E216="","",VLOOKUP(E216,'Stakeholder Master List'!$B:$D,3,FALSE))</f>
        <v/>
      </c>
      <c r="H225" s="172"/>
      <c r="I225" s="127" t="str" cm="1">
        <f t="array" ref="I225">IF(ISBLANK(H225),"-",(ROUND(IF(ISBLANK(H225),"",(_xlfn.IFS(G225="High",50,G225="Medium",25,G225="Low",10,G225="",0)+110-(INT(MID(F225,5,2)))*10)),0)))</f>
        <v>-</v>
      </c>
      <c r="M225" s="48"/>
      <c r="N225" s="48"/>
      <c r="O225" s="49"/>
      <c r="P225" s="48"/>
      <c r="V225" s="48"/>
    </row>
    <row r="226" spans="2:22" ht="15" x14ac:dyDescent="0.2">
      <c r="B226" s="60" t="str">
        <f>IF(OR(E226="-",E226=""),"Y","N")</f>
        <v>Y</v>
      </c>
      <c r="E226" s="198" t="str">
        <f>IF(ISBLANK('Stakeholder Master List'!B29),"",'Stakeholder Master List'!B29)</f>
        <v/>
      </c>
      <c r="F226" s="164" t="str">
        <f>IF(E226="","",CONCATENATE(VLOOKUP(E226,'Stakeholder Master List'!$B:$D,2,FALSE),"-1"))</f>
        <v/>
      </c>
      <c r="G226" s="164" t="str">
        <f>IF(E226="","",VLOOKUP(E226,'Stakeholder Master List'!$B:$D,3,FALSE))</f>
        <v/>
      </c>
      <c r="H226" s="170"/>
      <c r="I226" s="125" t="str" cm="1">
        <f t="array" ref="I226">IF(ISBLANK(H226),"-",(ROUND(IF(ISBLANK(H226),"",(_xlfn.IFS(G226="High",50,G226="Medium",25,G226="Low",10,G226="",0)+110-(INT(MID(F226,5,2)))*10)),0)))</f>
        <v>-</v>
      </c>
      <c r="M226" s="48"/>
      <c r="N226" s="48"/>
      <c r="O226" s="49"/>
      <c r="P226" s="48"/>
      <c r="V226" s="48"/>
    </row>
    <row r="227" spans="2:22" ht="15" x14ac:dyDescent="0.2">
      <c r="B227" s="60" t="str">
        <f t="shared" ref="B227:B235" si="52">B226</f>
        <v>Y</v>
      </c>
      <c r="E227" s="199"/>
      <c r="F227" s="165" t="str">
        <f>IF(E226="","",CONCATENATE(VLOOKUP(E226,'Stakeholder Master List'!$B:$D,2,FALSE),"-2"))</f>
        <v/>
      </c>
      <c r="G227" s="165" t="str">
        <f>IF(E226="","",VLOOKUP(E226,'Stakeholder Master List'!$B:$D,3,FALSE))</f>
        <v/>
      </c>
      <c r="H227" s="173"/>
      <c r="I227" s="126" t="str" cm="1">
        <f t="array" ref="I227">IF(ISBLANK(H227),"-",(ROUND(IF(ISBLANK(H227),"",(_xlfn.IFS(G227="High",50,G227="Medium",25,G227="Low",10,G227="",0)+110-(INT(MID(F227,5,2)))*10)),0)))</f>
        <v>-</v>
      </c>
      <c r="M227" s="48"/>
      <c r="N227" s="48"/>
      <c r="O227" s="49"/>
      <c r="P227" s="48"/>
      <c r="V227" s="48"/>
    </row>
    <row r="228" spans="2:22" ht="15" x14ac:dyDescent="0.2">
      <c r="B228" s="60" t="str">
        <f t="shared" si="52"/>
        <v>Y</v>
      </c>
      <c r="E228" s="199"/>
      <c r="F228" s="165" t="str">
        <f>IF(E226="","",CONCATENATE(VLOOKUP(E226,'Stakeholder Master List'!$B:$D,2,FALSE),"-3"))</f>
        <v/>
      </c>
      <c r="G228" s="165" t="str">
        <f>IF(E226="","",VLOOKUP(E226,'Stakeholder Master List'!$B:$D,3,FALSE))</f>
        <v/>
      </c>
      <c r="H228" s="173"/>
      <c r="I228" s="126" t="str" cm="1">
        <f t="array" ref="I228">IF(ISBLANK(H228),"-",(ROUND(IF(ISBLANK(H228),"",(_xlfn.IFS(G228="High",50,G228="Medium",25,G228="Low",10,G228="",0)+110-(INT(MID(F228,5,2)))*10)),0)))</f>
        <v>-</v>
      </c>
      <c r="M228" s="48"/>
      <c r="N228" s="48"/>
      <c r="O228" s="49"/>
      <c r="P228" s="48"/>
      <c r="V228" s="48"/>
    </row>
    <row r="229" spans="2:22" ht="15" x14ac:dyDescent="0.2">
      <c r="B229" s="60" t="str">
        <f t="shared" si="52"/>
        <v>Y</v>
      </c>
      <c r="E229" s="199"/>
      <c r="F229" s="165" t="str">
        <f>IF(E226="","",CONCATENATE(VLOOKUP(E226,'Stakeholder Master List'!$B:$D,2,FALSE),"-4"))</f>
        <v/>
      </c>
      <c r="G229" s="165" t="str">
        <f>IF(E226="","",VLOOKUP(E226,'Stakeholder Master List'!$B:$D,3,FALSE))</f>
        <v/>
      </c>
      <c r="H229" s="173"/>
      <c r="I229" s="126" t="str" cm="1">
        <f t="array" ref="I229">IF(ISBLANK(H229),"-",(ROUND(IF(ISBLANK(H229),"",(_xlfn.IFS(G229="High",50,G229="Medium",25,G229="Low",10,G229="",0)+110-(INT(MID(F229,5,2)))*10)),0)))</f>
        <v>-</v>
      </c>
      <c r="M229" s="48"/>
      <c r="N229" s="48"/>
      <c r="O229" s="49"/>
      <c r="P229" s="48"/>
      <c r="V229" s="48"/>
    </row>
    <row r="230" spans="2:22" ht="15" x14ac:dyDescent="0.2">
      <c r="B230" s="60" t="str">
        <f t="shared" si="52"/>
        <v>Y</v>
      </c>
      <c r="E230" s="199"/>
      <c r="F230" s="165" t="str">
        <f>IF(E226="","",CONCATENATE(VLOOKUP(E226,'Stakeholder Master List'!$B:$D,2,FALSE),"-5"))</f>
        <v/>
      </c>
      <c r="G230" s="165" t="str">
        <f>IF(E226="","",VLOOKUP(E226,'Stakeholder Master List'!$B:$D,3,FALSE))</f>
        <v/>
      </c>
      <c r="H230" s="173"/>
      <c r="I230" s="126" t="str" cm="1">
        <f t="array" ref="I230">IF(ISBLANK(H230),"-",(ROUND(IF(ISBLANK(H230),"",(_xlfn.IFS(G230="High",50,G230="Medium",25,G230="Low",10,G230="",0)+110-(INT(MID(F230,5,2)))*10)),0)))</f>
        <v>-</v>
      </c>
      <c r="M230" s="48"/>
      <c r="N230" s="48"/>
      <c r="O230" s="49"/>
      <c r="P230" s="48"/>
      <c r="V230" s="48"/>
    </row>
    <row r="231" spans="2:22" ht="15" x14ac:dyDescent="0.2">
      <c r="B231" s="60" t="str">
        <f t="shared" si="52"/>
        <v>Y</v>
      </c>
      <c r="E231" s="199"/>
      <c r="F231" s="165" t="str">
        <f>IF(E226="","",CONCATENATE(VLOOKUP(E226,'Stakeholder Master List'!$B:$D,2,FALSE),"-6"))</f>
        <v/>
      </c>
      <c r="G231" s="165" t="str">
        <f>IF(E226="","",VLOOKUP(E226,'Stakeholder Master List'!$B:$D,3,FALSE))</f>
        <v/>
      </c>
      <c r="H231" s="173"/>
      <c r="I231" s="126" t="str" cm="1">
        <f t="array" ref="I231">IF(ISBLANK(H231),"-",(ROUND(IF(ISBLANK(H231),"",(_xlfn.IFS(G231="High",50,G231="Medium",25,G231="Low",10,G231="",0)+110-(INT(MID(F231,5,2)))*10)),0)))</f>
        <v>-</v>
      </c>
      <c r="M231" s="48"/>
      <c r="N231" s="48"/>
      <c r="O231" s="49"/>
      <c r="P231" s="48"/>
      <c r="V231" s="48"/>
    </row>
    <row r="232" spans="2:22" ht="15" x14ac:dyDescent="0.2">
      <c r="B232" s="60" t="str">
        <f t="shared" si="52"/>
        <v>Y</v>
      </c>
      <c r="E232" s="199"/>
      <c r="F232" s="165" t="str">
        <f>IF(E226="","",CONCATENATE(VLOOKUP(E226,'Stakeholder Master List'!$B:$D,2,FALSE),"-7"))</f>
        <v/>
      </c>
      <c r="G232" s="165" t="str">
        <f>IF(E226="","",VLOOKUP(E226,'Stakeholder Master List'!$B:$D,3,FALSE))</f>
        <v/>
      </c>
      <c r="H232" s="173"/>
      <c r="I232" s="126" t="str" cm="1">
        <f t="array" ref="I232">IF(ISBLANK(H232),"-",(ROUND(IF(ISBLANK(H232),"",(_xlfn.IFS(G232="High",50,G232="Medium",25,G232="Low",10,G232="",0)+110-(INT(MID(F232,5,2)))*10)),0)))</f>
        <v>-</v>
      </c>
      <c r="M232" s="48"/>
      <c r="N232" s="48"/>
      <c r="O232" s="49"/>
      <c r="P232" s="48"/>
      <c r="V232" s="48"/>
    </row>
    <row r="233" spans="2:22" ht="15" x14ac:dyDescent="0.2">
      <c r="B233" s="60" t="str">
        <f t="shared" si="52"/>
        <v>Y</v>
      </c>
      <c r="E233" s="199"/>
      <c r="F233" s="165" t="str">
        <f>IF(E226="","",CONCATENATE(VLOOKUP(E226,'Stakeholder Master List'!$B:$D,2,FALSE),"-8"))</f>
        <v/>
      </c>
      <c r="G233" s="165" t="str">
        <f>IF(E226="","",VLOOKUP(E226,'Stakeholder Master List'!$B:$D,3,FALSE))</f>
        <v/>
      </c>
      <c r="H233" s="173"/>
      <c r="I233" s="126" t="str" cm="1">
        <f t="array" ref="I233">IF(ISBLANK(H233),"-",(ROUND(IF(ISBLANK(H233),"",(_xlfn.IFS(G233="High",50,G233="Medium",25,G233="Low",10,G233="",0)+110-(INT(MID(F233,5,2)))*10)),0)))</f>
        <v>-</v>
      </c>
      <c r="M233" s="48"/>
      <c r="N233" s="48"/>
      <c r="O233" s="49"/>
      <c r="P233" s="48"/>
      <c r="V233" s="48"/>
    </row>
    <row r="234" spans="2:22" ht="15" x14ac:dyDescent="0.2">
      <c r="B234" s="60" t="str">
        <f t="shared" si="52"/>
        <v>Y</v>
      </c>
      <c r="E234" s="199"/>
      <c r="F234" s="165" t="str">
        <f>IF(E226="","",CONCATENATE(VLOOKUP(E226,'Stakeholder Master List'!$B:$D,2,FALSE),"-9"))</f>
        <v/>
      </c>
      <c r="G234" s="165" t="str">
        <f>IF(E226="","",VLOOKUP(E226,'Stakeholder Master List'!$B:$D,3,FALSE))</f>
        <v/>
      </c>
      <c r="H234" s="173"/>
      <c r="I234" s="126" t="str" cm="1">
        <f t="array" ref="I234">IF(ISBLANK(H234),"-",(ROUND(IF(ISBLANK(H234),"",(_xlfn.IFS(G234="High",50,G234="Medium",25,G234="Low",10,G234="",0)+110-(INT(MID(F234,5,2)))*10)),0)))</f>
        <v>-</v>
      </c>
      <c r="M234" s="48"/>
      <c r="N234" s="48"/>
      <c r="O234" s="49"/>
      <c r="P234" s="48"/>
      <c r="V234" s="48"/>
    </row>
    <row r="235" spans="2:22" ht="16" thickBot="1" x14ac:dyDescent="0.25">
      <c r="B235" s="60" t="str">
        <f t="shared" si="52"/>
        <v>Y</v>
      </c>
      <c r="E235" s="200"/>
      <c r="F235" s="166" t="str">
        <f>IF(E226="","",CONCATENATE(VLOOKUP(E226,'Stakeholder Master List'!$B:$D,2,FALSE),"-10"))</f>
        <v/>
      </c>
      <c r="G235" s="169" t="str">
        <f>IF(E226="","",VLOOKUP(E226,'Stakeholder Master List'!$B:$D,3,FALSE))</f>
        <v/>
      </c>
      <c r="H235" s="172"/>
      <c r="I235" s="127" t="str" cm="1">
        <f t="array" ref="I235">IF(ISBLANK(H235),"-",(ROUND(IF(ISBLANK(H235),"",(_xlfn.IFS(G235="High",50,G235="Medium",25,G235="Low",10,G235="",0)+110-(INT(MID(F235,5,2)))*10)),0)))</f>
        <v>-</v>
      </c>
      <c r="M235" s="48"/>
      <c r="N235" s="48"/>
      <c r="O235" s="49"/>
      <c r="P235" s="48"/>
      <c r="V235" s="48"/>
    </row>
    <row r="236" spans="2:22" ht="15" x14ac:dyDescent="0.2">
      <c r="B236" s="60" t="str">
        <f>IF(OR(E236="-",E236=""),"Y","N")</f>
        <v>Y</v>
      </c>
      <c r="E236" s="198" t="str">
        <f>IF(ISBLANK('Stakeholder Master List'!B30),"",'Stakeholder Master List'!B30)</f>
        <v/>
      </c>
      <c r="F236" s="164" t="str">
        <f>IF(E236="","",CONCATENATE(VLOOKUP(E236,'Stakeholder Master List'!$B:$D,2,FALSE),"-1"))</f>
        <v/>
      </c>
      <c r="G236" s="164" t="str">
        <f>IF(E236="","",VLOOKUP(E236,'Stakeholder Master List'!$B:$D,3,FALSE))</f>
        <v/>
      </c>
      <c r="H236" s="170"/>
      <c r="I236" s="125" t="str" cm="1">
        <f t="array" ref="I236">IF(ISBLANK(H236),"-",(ROUND(IF(ISBLANK(H236),"",(_xlfn.IFS(G236="High",50,G236="Medium",25,G236="Low",10,G236="",0)+110-(INT(MID(F236,5,2)))*10)),0)))</f>
        <v>-</v>
      </c>
      <c r="M236" s="48"/>
      <c r="N236" s="48"/>
      <c r="O236" s="49"/>
      <c r="P236" s="48"/>
      <c r="V236" s="48"/>
    </row>
    <row r="237" spans="2:22" ht="15" x14ac:dyDescent="0.2">
      <c r="B237" s="60" t="str">
        <f t="shared" ref="B237:B345" si="53">B236</f>
        <v>Y</v>
      </c>
      <c r="E237" s="199"/>
      <c r="F237" s="165" t="str">
        <f>IF(E236="","",CONCATENATE(VLOOKUP(E236,'Stakeholder Master List'!$B:$D,2,FALSE),"-2"))</f>
        <v/>
      </c>
      <c r="G237" s="165" t="str">
        <f>IF(E236="","",VLOOKUP(E236,'Stakeholder Master List'!$B:$D,3,FALSE))</f>
        <v/>
      </c>
      <c r="H237" s="173"/>
      <c r="I237" s="126" t="str" cm="1">
        <f t="array" ref="I237">IF(ISBLANK(H237),"-",(ROUND(IF(ISBLANK(H237),"",(_xlfn.IFS(G237="High",50,G237="Medium",25,G237="Low",10,G237="",0)+110-(INT(MID(F237,5,2)))*10)),0)))</f>
        <v>-</v>
      </c>
      <c r="M237" s="48"/>
      <c r="N237" s="48"/>
      <c r="O237" s="49"/>
      <c r="P237" s="48"/>
      <c r="V237" s="48"/>
    </row>
    <row r="238" spans="2:22" ht="15" x14ac:dyDescent="0.2">
      <c r="B238" s="60" t="str">
        <f t="shared" si="53"/>
        <v>Y</v>
      </c>
      <c r="E238" s="199"/>
      <c r="F238" s="165" t="str">
        <f>IF(E236="","",CONCATENATE(VLOOKUP(E236,'Stakeholder Master List'!$B:$D,2,FALSE),"-3"))</f>
        <v/>
      </c>
      <c r="G238" s="165" t="str">
        <f>IF(E236="","",VLOOKUP(E236,'Stakeholder Master List'!$B:$D,3,FALSE))</f>
        <v/>
      </c>
      <c r="H238" s="173"/>
      <c r="I238" s="126" t="str" cm="1">
        <f t="array" ref="I238">IF(ISBLANK(H238),"-",(ROUND(IF(ISBLANK(H238),"",(_xlfn.IFS(G238="High",50,G238="Medium",25,G238="Low",10,G238="",0)+110-(INT(MID(F238,5,2)))*10)),0)))</f>
        <v>-</v>
      </c>
      <c r="M238" s="48"/>
      <c r="N238" s="48"/>
      <c r="O238" s="49"/>
      <c r="P238" s="48"/>
      <c r="V238" s="48"/>
    </row>
    <row r="239" spans="2:22" ht="15" x14ac:dyDescent="0.2">
      <c r="B239" s="60" t="str">
        <f t="shared" si="53"/>
        <v>Y</v>
      </c>
      <c r="E239" s="199"/>
      <c r="F239" s="165" t="str">
        <f>IF(E236="","",CONCATENATE(VLOOKUP(E236,'Stakeholder Master List'!$B:$D,2,FALSE),"-4"))</f>
        <v/>
      </c>
      <c r="G239" s="165" t="str">
        <f>IF(E236="","",VLOOKUP(E236,'Stakeholder Master List'!$B:$D,3,FALSE))</f>
        <v/>
      </c>
      <c r="H239" s="173"/>
      <c r="I239" s="126" t="str" cm="1">
        <f t="array" ref="I239">IF(ISBLANK(H239),"-",(ROUND(IF(ISBLANK(H239),"",(_xlfn.IFS(G239="High",50,G239="Medium",25,G239="Low",10,G239="",0)+110-(INT(MID(F239,5,2)))*10)),0)))</f>
        <v>-</v>
      </c>
      <c r="M239" s="48"/>
      <c r="N239" s="48"/>
      <c r="O239" s="49"/>
      <c r="P239" s="48"/>
      <c r="V239" s="48"/>
    </row>
    <row r="240" spans="2:22" ht="15" x14ac:dyDescent="0.2">
      <c r="B240" s="60" t="str">
        <f t="shared" si="53"/>
        <v>Y</v>
      </c>
      <c r="E240" s="199"/>
      <c r="F240" s="165" t="str">
        <f>IF(E236="","",CONCATENATE(VLOOKUP(E236,'Stakeholder Master List'!$B:$D,2,FALSE),"-5"))</f>
        <v/>
      </c>
      <c r="G240" s="165" t="str">
        <f>IF(E236="","",VLOOKUP(E236,'Stakeholder Master List'!$B:$D,3,FALSE))</f>
        <v/>
      </c>
      <c r="H240" s="173"/>
      <c r="I240" s="126" t="str" cm="1">
        <f t="array" ref="I240">IF(ISBLANK(H240),"-",(ROUND(IF(ISBLANK(H240),"",(_xlfn.IFS(G240="High",50,G240="Medium",25,G240="Low",10,G240="",0)+110-(INT(MID(F240,5,2)))*10)),0)))</f>
        <v>-</v>
      </c>
      <c r="M240" s="48"/>
      <c r="N240" s="48"/>
      <c r="O240" s="49"/>
      <c r="P240" s="48"/>
      <c r="V240" s="48"/>
    </row>
    <row r="241" spans="2:22" ht="15" x14ac:dyDescent="0.2">
      <c r="B241" s="60" t="str">
        <f t="shared" si="53"/>
        <v>Y</v>
      </c>
      <c r="E241" s="199"/>
      <c r="F241" s="165" t="str">
        <f>IF(E236="","",CONCATENATE(VLOOKUP(E236,'Stakeholder Master List'!$B:$D,2,FALSE),"-6"))</f>
        <v/>
      </c>
      <c r="G241" s="165" t="str">
        <f>IF(E236="","",VLOOKUP(E236,'Stakeholder Master List'!$B:$D,3,FALSE))</f>
        <v/>
      </c>
      <c r="H241" s="173"/>
      <c r="I241" s="126" t="str" cm="1">
        <f t="array" ref="I241">IF(ISBLANK(H241),"-",(ROUND(IF(ISBLANK(H241),"",(_xlfn.IFS(G241="High",50,G241="Medium",25,G241="Low",10,G241="",0)+110-(INT(MID(F241,5,2)))*10)),0)))</f>
        <v>-</v>
      </c>
      <c r="M241" s="48"/>
      <c r="N241" s="48"/>
      <c r="O241" s="49"/>
      <c r="P241" s="48"/>
      <c r="V241" s="48"/>
    </row>
    <row r="242" spans="2:22" ht="15" x14ac:dyDescent="0.2">
      <c r="B242" s="60" t="str">
        <f t="shared" si="53"/>
        <v>Y</v>
      </c>
      <c r="E242" s="199"/>
      <c r="F242" s="165" t="str">
        <f>IF(E236="","",CONCATENATE(VLOOKUP(E236,'Stakeholder Master List'!$B:$D,2,FALSE),"-7"))</f>
        <v/>
      </c>
      <c r="G242" s="165" t="str">
        <f>IF(E236="","",VLOOKUP(E236,'Stakeholder Master List'!$B:$D,3,FALSE))</f>
        <v/>
      </c>
      <c r="H242" s="173"/>
      <c r="I242" s="126" t="str" cm="1">
        <f t="array" ref="I242">IF(ISBLANK(H242),"-",(ROUND(IF(ISBLANK(H242),"",(_xlfn.IFS(G242="High",50,G242="Medium",25,G242="Low",10,G242="",0)+110-(INT(MID(F242,5,2)))*10)),0)))</f>
        <v>-</v>
      </c>
      <c r="M242" s="48"/>
      <c r="N242" s="48"/>
      <c r="O242" s="49"/>
      <c r="P242" s="48"/>
      <c r="V242" s="48"/>
    </row>
    <row r="243" spans="2:22" ht="15" x14ac:dyDescent="0.2">
      <c r="B243" s="60" t="str">
        <f t="shared" si="53"/>
        <v>Y</v>
      </c>
      <c r="E243" s="199"/>
      <c r="F243" s="165" t="str">
        <f>IF(E236="","",CONCATENATE(VLOOKUP(E236,'Stakeholder Master List'!$B:$D,2,FALSE),"-8"))</f>
        <v/>
      </c>
      <c r="G243" s="165" t="str">
        <f>IF(E236="","",VLOOKUP(E236,'Stakeholder Master List'!$B:$D,3,FALSE))</f>
        <v/>
      </c>
      <c r="H243" s="173"/>
      <c r="I243" s="126" t="str" cm="1">
        <f t="array" ref="I243">IF(ISBLANK(H243),"-",(ROUND(IF(ISBLANK(H243),"",(_xlfn.IFS(G243="High",50,G243="Medium",25,G243="Low",10,G243="",0)+110-(INT(MID(F243,5,2)))*10)),0)))</f>
        <v>-</v>
      </c>
      <c r="M243" s="48"/>
      <c r="N243" s="48"/>
      <c r="O243" s="49"/>
      <c r="P243" s="48"/>
      <c r="V243" s="48"/>
    </row>
    <row r="244" spans="2:22" ht="15" x14ac:dyDescent="0.2">
      <c r="B244" s="60" t="str">
        <f t="shared" si="53"/>
        <v>Y</v>
      </c>
      <c r="E244" s="199"/>
      <c r="F244" s="165" t="str">
        <f>IF(E236="","",CONCATENATE(VLOOKUP(E236,'Stakeholder Master List'!$B:$D,2,FALSE),"-9"))</f>
        <v/>
      </c>
      <c r="G244" s="165" t="str">
        <f>IF(E236="","",VLOOKUP(E236,'Stakeholder Master List'!$B:$D,3,FALSE))</f>
        <v/>
      </c>
      <c r="H244" s="173"/>
      <c r="I244" s="126" t="str" cm="1">
        <f t="array" ref="I244">IF(ISBLANK(H244),"-",(ROUND(IF(ISBLANK(H244),"",(_xlfn.IFS(G244="High",50,G244="Medium",25,G244="Low",10,G244="",0)+110-(INT(MID(F244,5,2)))*10)),0)))</f>
        <v>-</v>
      </c>
      <c r="M244" s="48"/>
      <c r="N244" s="48"/>
      <c r="O244" s="49"/>
      <c r="P244" s="48"/>
      <c r="V244" s="48"/>
    </row>
    <row r="245" spans="2:22" ht="16" thickBot="1" x14ac:dyDescent="0.25">
      <c r="B245" s="60" t="str">
        <f t="shared" si="53"/>
        <v>Y</v>
      </c>
      <c r="E245" s="200"/>
      <c r="F245" s="166" t="str">
        <f>IF(E236="","",CONCATENATE(VLOOKUP(E236,'Stakeholder Master List'!$B:$D,2,FALSE),"-10"))</f>
        <v/>
      </c>
      <c r="G245" s="169" t="str">
        <f>IF(E236="","",VLOOKUP(E236,'Stakeholder Master List'!$B:$D,3,FALSE))</f>
        <v/>
      </c>
      <c r="H245" s="172"/>
      <c r="I245" s="127" t="str" cm="1">
        <f t="array" ref="I245">IF(ISBLANK(H245),"-",(ROUND(IF(ISBLANK(H245),"",(_xlfn.IFS(G245="High",50,G245="Medium",25,G245="Low",10,G245="",0)+110-(INT(MID(F245,5,2)))*10)),0)))</f>
        <v>-</v>
      </c>
      <c r="M245" s="48"/>
      <c r="N245" s="48"/>
      <c r="O245" s="49"/>
      <c r="P245" s="48"/>
      <c r="V245" s="48"/>
    </row>
    <row r="246" spans="2:22" ht="15" x14ac:dyDescent="0.2">
      <c r="B246" s="60" t="str">
        <f>IF(OR(E246="-",E246=""),"Y","N")</f>
        <v>Y</v>
      </c>
      <c r="E246" s="198" t="str">
        <f>IF(ISBLANK('Stakeholder Master List'!B31),"",'Stakeholder Master List'!B31)</f>
        <v/>
      </c>
      <c r="F246" s="164" t="str">
        <f>IF(E246="","",CONCATENATE(VLOOKUP(E246,'Stakeholder Master List'!$B:$D,2,FALSE),"-1"))</f>
        <v/>
      </c>
      <c r="G246" s="164" t="str">
        <f>IF(E246="","",VLOOKUP(E246,'Stakeholder Master List'!$B:$D,3,FALSE))</f>
        <v/>
      </c>
      <c r="H246" s="170"/>
      <c r="I246" s="125" t="str" cm="1">
        <f t="array" ref="I246">IF(ISBLANK(H246),"-",(ROUND(IF(ISBLANK(H246),"",(_xlfn.IFS(G246="High",50,G246="Medium",25,G246="Low",10,G246="",0)+110-(INT(MID(F246,5,2)))*10)),0)))</f>
        <v>-</v>
      </c>
      <c r="M246" s="48"/>
      <c r="N246" s="48"/>
      <c r="O246" s="49"/>
      <c r="P246" s="48"/>
      <c r="V246" s="48"/>
    </row>
    <row r="247" spans="2:22" ht="15" x14ac:dyDescent="0.2">
      <c r="B247" s="60" t="str">
        <f t="shared" si="53"/>
        <v>Y</v>
      </c>
      <c r="E247" s="199"/>
      <c r="F247" s="165" t="str">
        <f>IF(E246="","",CONCATENATE(VLOOKUP(E246,'Stakeholder Master List'!$B:$D,2,FALSE),"-2"))</f>
        <v/>
      </c>
      <c r="G247" s="165" t="str">
        <f>IF(E246="","",VLOOKUP(E246,'Stakeholder Master List'!$B:$D,3,FALSE))</f>
        <v/>
      </c>
      <c r="H247" s="173"/>
      <c r="I247" s="126" t="str" cm="1">
        <f t="array" ref="I247">IF(ISBLANK(H247),"-",(ROUND(IF(ISBLANK(H247),"",(_xlfn.IFS(G247="High",50,G247="Medium",25,G247="Low",10,G247="",0)+110-(INT(MID(F247,5,2)))*10)),0)))</f>
        <v>-</v>
      </c>
      <c r="M247" s="48"/>
      <c r="N247" s="48"/>
      <c r="O247" s="49"/>
      <c r="P247" s="48"/>
      <c r="V247" s="48"/>
    </row>
    <row r="248" spans="2:22" ht="15" x14ac:dyDescent="0.2">
      <c r="B248" s="60" t="str">
        <f t="shared" si="53"/>
        <v>Y</v>
      </c>
      <c r="E248" s="199"/>
      <c r="F248" s="165" t="str">
        <f>IF(E246="","",CONCATENATE(VLOOKUP(E246,'Stakeholder Master List'!$B:$D,2,FALSE),"-3"))</f>
        <v/>
      </c>
      <c r="G248" s="165" t="str">
        <f>IF(E246="","",VLOOKUP(E246,'Stakeholder Master List'!$B:$D,3,FALSE))</f>
        <v/>
      </c>
      <c r="H248" s="173"/>
      <c r="I248" s="126" t="str" cm="1">
        <f t="array" ref="I248">IF(ISBLANK(H248),"-",(ROUND(IF(ISBLANK(H248),"",(_xlfn.IFS(G248="High",50,G248="Medium",25,G248="Low",10,G248="",0)+110-(INT(MID(F248,5,2)))*10)),0)))</f>
        <v>-</v>
      </c>
      <c r="M248" s="48"/>
      <c r="N248" s="48"/>
      <c r="O248" s="49"/>
      <c r="P248" s="48"/>
      <c r="V248" s="48"/>
    </row>
    <row r="249" spans="2:22" ht="15" x14ac:dyDescent="0.2">
      <c r="B249" s="60" t="str">
        <f t="shared" si="53"/>
        <v>Y</v>
      </c>
      <c r="E249" s="199"/>
      <c r="F249" s="165" t="str">
        <f>IF(E246="","",CONCATENATE(VLOOKUP(E246,'Stakeholder Master List'!$B:$D,2,FALSE),"-4"))</f>
        <v/>
      </c>
      <c r="G249" s="165" t="str">
        <f>IF(E246="","",VLOOKUP(E246,'Stakeholder Master List'!$B:$D,3,FALSE))</f>
        <v/>
      </c>
      <c r="H249" s="173"/>
      <c r="I249" s="126" t="str" cm="1">
        <f t="array" ref="I249">IF(ISBLANK(H249),"-",(ROUND(IF(ISBLANK(H249),"",(_xlfn.IFS(G249="High",50,G249="Medium",25,G249="Low",10,G249="",0)+110-(INT(MID(F249,5,2)))*10)),0)))</f>
        <v>-</v>
      </c>
      <c r="M249" s="48"/>
      <c r="N249" s="48"/>
      <c r="O249" s="49"/>
      <c r="P249" s="48"/>
      <c r="V249" s="48"/>
    </row>
    <row r="250" spans="2:22" ht="15" x14ac:dyDescent="0.2">
      <c r="B250" s="60" t="str">
        <f t="shared" si="53"/>
        <v>Y</v>
      </c>
      <c r="E250" s="199"/>
      <c r="F250" s="165" t="str">
        <f>IF(E246="","",CONCATENATE(VLOOKUP(E246,'Stakeholder Master List'!$B:$D,2,FALSE),"-5"))</f>
        <v/>
      </c>
      <c r="G250" s="165" t="str">
        <f>IF(E246="","",VLOOKUP(E246,'Stakeholder Master List'!$B:$D,3,FALSE))</f>
        <v/>
      </c>
      <c r="H250" s="173"/>
      <c r="I250" s="126" t="str" cm="1">
        <f t="array" ref="I250">IF(ISBLANK(H250),"-",(ROUND(IF(ISBLANK(H250),"",(_xlfn.IFS(G250="High",50,G250="Medium",25,G250="Low",10,G250="",0)+110-(INT(MID(F250,5,2)))*10)),0)))</f>
        <v>-</v>
      </c>
      <c r="M250" s="48"/>
      <c r="N250" s="48"/>
      <c r="O250" s="49"/>
      <c r="P250" s="48"/>
      <c r="V250" s="48"/>
    </row>
    <row r="251" spans="2:22" ht="15" x14ac:dyDescent="0.2">
      <c r="B251" s="60" t="str">
        <f t="shared" si="53"/>
        <v>Y</v>
      </c>
      <c r="E251" s="199"/>
      <c r="F251" s="165" t="str">
        <f>IF(E246="","",CONCATENATE(VLOOKUP(E246,'Stakeholder Master List'!$B:$D,2,FALSE),"-6"))</f>
        <v/>
      </c>
      <c r="G251" s="165" t="str">
        <f>IF(E246="","",VLOOKUP(E246,'Stakeholder Master List'!$B:$D,3,FALSE))</f>
        <v/>
      </c>
      <c r="H251" s="173"/>
      <c r="I251" s="126" t="str" cm="1">
        <f t="array" ref="I251">IF(ISBLANK(H251),"-",(ROUND(IF(ISBLANK(H251),"",(_xlfn.IFS(G251="High",50,G251="Medium",25,G251="Low",10,G251="",0)+110-(INT(MID(F251,5,2)))*10)),0)))</f>
        <v>-</v>
      </c>
      <c r="M251" s="48"/>
      <c r="N251" s="48"/>
      <c r="O251" s="49"/>
      <c r="P251" s="48"/>
      <c r="V251" s="48"/>
    </row>
    <row r="252" spans="2:22" ht="15" x14ac:dyDescent="0.2">
      <c r="B252" s="60" t="str">
        <f t="shared" si="53"/>
        <v>Y</v>
      </c>
      <c r="E252" s="199"/>
      <c r="F252" s="165" t="str">
        <f>IF(E246="","",CONCATENATE(VLOOKUP(E246,'Stakeholder Master List'!$B:$D,2,FALSE),"-7"))</f>
        <v/>
      </c>
      <c r="G252" s="165" t="str">
        <f>IF(E246="","",VLOOKUP(E246,'Stakeholder Master List'!$B:$D,3,FALSE))</f>
        <v/>
      </c>
      <c r="H252" s="173"/>
      <c r="I252" s="126" t="str" cm="1">
        <f t="array" ref="I252">IF(ISBLANK(H252),"-",(ROUND(IF(ISBLANK(H252),"",(_xlfn.IFS(G252="High",50,G252="Medium",25,G252="Low",10,G252="",0)+110-(INT(MID(F252,5,2)))*10)),0)))</f>
        <v>-</v>
      </c>
      <c r="M252" s="48"/>
      <c r="N252" s="48"/>
      <c r="O252" s="49"/>
      <c r="P252" s="48"/>
      <c r="V252" s="48"/>
    </row>
    <row r="253" spans="2:22" ht="15" x14ac:dyDescent="0.2">
      <c r="B253" s="60" t="str">
        <f t="shared" si="53"/>
        <v>Y</v>
      </c>
      <c r="E253" s="199"/>
      <c r="F253" s="165" t="str">
        <f>IF(E246="","",CONCATENATE(VLOOKUP(E246,'Stakeholder Master List'!$B:$D,2,FALSE),"-8"))</f>
        <v/>
      </c>
      <c r="G253" s="165" t="str">
        <f>IF(E246="","",VLOOKUP(E246,'Stakeholder Master List'!$B:$D,3,FALSE))</f>
        <v/>
      </c>
      <c r="H253" s="173"/>
      <c r="I253" s="126" t="str" cm="1">
        <f t="array" ref="I253">IF(ISBLANK(H253),"-",(ROUND(IF(ISBLANK(H253),"",(_xlfn.IFS(G253="High",50,G253="Medium",25,G253="Low",10,G253="",0)+110-(INT(MID(F253,5,2)))*10)),0)))</f>
        <v>-</v>
      </c>
      <c r="M253" s="48"/>
      <c r="N253" s="48"/>
      <c r="O253" s="49"/>
      <c r="P253" s="48"/>
      <c r="V253" s="48"/>
    </row>
    <row r="254" spans="2:22" ht="15" x14ac:dyDescent="0.2">
      <c r="B254" s="60" t="str">
        <f t="shared" si="53"/>
        <v>Y</v>
      </c>
      <c r="E254" s="199"/>
      <c r="F254" s="165" t="str">
        <f>IF(E246="","",CONCATENATE(VLOOKUP(E246,'Stakeholder Master List'!$B:$D,2,FALSE),"-9"))</f>
        <v/>
      </c>
      <c r="G254" s="165" t="str">
        <f>IF(E246="","",VLOOKUP(E246,'Stakeholder Master List'!$B:$D,3,FALSE))</f>
        <v/>
      </c>
      <c r="H254" s="173"/>
      <c r="I254" s="126" t="str" cm="1">
        <f t="array" ref="I254">IF(ISBLANK(H254),"-",(ROUND(IF(ISBLANK(H254),"",(_xlfn.IFS(G254="High",50,G254="Medium",25,G254="Low",10,G254="",0)+110-(INT(MID(F254,5,2)))*10)),0)))</f>
        <v>-</v>
      </c>
      <c r="M254" s="48"/>
      <c r="N254" s="48"/>
      <c r="O254" s="49"/>
      <c r="P254" s="48"/>
      <c r="V254" s="48"/>
    </row>
    <row r="255" spans="2:22" ht="16" thickBot="1" x14ac:dyDescent="0.25">
      <c r="B255" s="60" t="str">
        <f t="shared" si="53"/>
        <v>Y</v>
      </c>
      <c r="E255" s="200"/>
      <c r="F255" s="166" t="str">
        <f>IF(E246="","",CONCATENATE(VLOOKUP(E246,'Stakeholder Master List'!$B:$D,2,FALSE),"-10"))</f>
        <v/>
      </c>
      <c r="G255" s="169" t="str">
        <f>IF(E246="","",VLOOKUP(E246,'Stakeholder Master List'!$B:$D,3,FALSE))</f>
        <v/>
      </c>
      <c r="H255" s="172"/>
      <c r="I255" s="127" t="str" cm="1">
        <f t="array" ref="I255">IF(ISBLANK(H255),"-",(ROUND(IF(ISBLANK(H255),"",(_xlfn.IFS(G255="High",50,G255="Medium",25,G255="Low",10,G255="",0)+110-(INT(MID(F255,5,2)))*10)),0)))</f>
        <v>-</v>
      </c>
      <c r="M255" s="48"/>
      <c r="N255" s="48"/>
      <c r="O255" s="49"/>
      <c r="P255" s="48"/>
      <c r="V255" s="48"/>
    </row>
    <row r="256" spans="2:22" ht="15" x14ac:dyDescent="0.2">
      <c r="B256" s="60" t="str">
        <f>IF(OR(E256="-",E256=""),"Y","N")</f>
        <v>Y</v>
      </c>
      <c r="E256" s="198" t="str">
        <f>IF(ISBLANK('Stakeholder Master List'!B32),"",'Stakeholder Master List'!B32)</f>
        <v/>
      </c>
      <c r="F256" s="164" t="str">
        <f>IF(E256="","",CONCATENATE(VLOOKUP(E256,'Stakeholder Master List'!$B:$D,2,FALSE),"-1"))</f>
        <v/>
      </c>
      <c r="G256" s="164" t="str">
        <f>IF(E256="","",VLOOKUP(E256,'Stakeholder Master List'!$B:$D,3,FALSE))</f>
        <v/>
      </c>
      <c r="H256" s="170"/>
      <c r="I256" s="125" t="str" cm="1">
        <f t="array" ref="I256">IF(ISBLANK(H256),"-",(ROUND(IF(ISBLANK(H256),"",(_xlfn.IFS(G256="High",50,G256="Medium",25,G256="Low",10,G256="",0)+110-(INT(MID(F256,5,2)))*10)),0)))</f>
        <v>-</v>
      </c>
      <c r="M256" s="48"/>
      <c r="N256" s="48"/>
      <c r="O256" s="49"/>
      <c r="P256" s="48"/>
      <c r="V256" s="48"/>
    </row>
    <row r="257" spans="2:22" ht="15" x14ac:dyDescent="0.2">
      <c r="B257" s="60" t="str">
        <f t="shared" si="53"/>
        <v>Y</v>
      </c>
      <c r="E257" s="199"/>
      <c r="F257" s="165" t="str">
        <f>IF(E256="","",CONCATENATE(VLOOKUP(E256,'Stakeholder Master List'!$B:$D,2,FALSE),"-2"))</f>
        <v/>
      </c>
      <c r="G257" s="165" t="str">
        <f>IF(E256="","",VLOOKUP(E256,'Stakeholder Master List'!$B:$D,3,FALSE))</f>
        <v/>
      </c>
      <c r="H257" s="173"/>
      <c r="I257" s="126" t="str" cm="1">
        <f t="array" ref="I257">IF(ISBLANK(H257),"-",(ROUND(IF(ISBLANK(H257),"",(_xlfn.IFS(G257="High",50,G257="Medium",25,G257="Low",10,G257="",0)+110-(INT(MID(F257,5,2)))*10)),0)))</f>
        <v>-</v>
      </c>
      <c r="M257" s="48"/>
      <c r="N257" s="48"/>
      <c r="O257" s="49"/>
      <c r="P257" s="48"/>
      <c r="V257" s="48"/>
    </row>
    <row r="258" spans="2:22" ht="15" x14ac:dyDescent="0.2">
      <c r="B258" s="60" t="str">
        <f t="shared" si="53"/>
        <v>Y</v>
      </c>
      <c r="E258" s="199"/>
      <c r="F258" s="165" t="str">
        <f>IF(E256="","",CONCATENATE(VLOOKUP(E256,'Stakeholder Master List'!$B:$D,2,FALSE),"-3"))</f>
        <v/>
      </c>
      <c r="G258" s="165" t="str">
        <f>IF(E256="","",VLOOKUP(E256,'Stakeholder Master List'!$B:$D,3,FALSE))</f>
        <v/>
      </c>
      <c r="H258" s="173"/>
      <c r="I258" s="126" t="str" cm="1">
        <f t="array" ref="I258">IF(ISBLANK(H258),"-",(ROUND(IF(ISBLANK(H258),"",(_xlfn.IFS(G258="High",50,G258="Medium",25,G258="Low",10,G258="",0)+110-(INT(MID(F258,5,2)))*10)),0)))</f>
        <v>-</v>
      </c>
      <c r="M258" s="48"/>
      <c r="N258" s="48"/>
      <c r="O258" s="49"/>
      <c r="P258" s="48"/>
      <c r="V258" s="48"/>
    </row>
    <row r="259" spans="2:22" ht="15" x14ac:dyDescent="0.2">
      <c r="B259" s="60" t="str">
        <f t="shared" si="53"/>
        <v>Y</v>
      </c>
      <c r="E259" s="199"/>
      <c r="F259" s="165" t="str">
        <f>IF(E256="","",CONCATENATE(VLOOKUP(E256,'Stakeholder Master List'!$B:$D,2,FALSE),"-4"))</f>
        <v/>
      </c>
      <c r="G259" s="165" t="str">
        <f>IF(E256="","",VLOOKUP(E256,'Stakeholder Master List'!$B:$D,3,FALSE))</f>
        <v/>
      </c>
      <c r="H259" s="173"/>
      <c r="I259" s="126" t="str" cm="1">
        <f t="array" ref="I259">IF(ISBLANK(H259),"-",(ROUND(IF(ISBLANK(H259),"",(_xlfn.IFS(G259="High",50,G259="Medium",25,G259="Low",10,G259="",0)+110-(INT(MID(F259,5,2)))*10)),0)))</f>
        <v>-</v>
      </c>
      <c r="M259" s="48"/>
      <c r="N259" s="48"/>
      <c r="O259" s="49"/>
      <c r="P259" s="48"/>
      <c r="V259" s="48"/>
    </row>
    <row r="260" spans="2:22" ht="15" x14ac:dyDescent="0.2">
      <c r="B260" s="60" t="str">
        <f t="shared" si="53"/>
        <v>Y</v>
      </c>
      <c r="E260" s="199"/>
      <c r="F260" s="165" t="str">
        <f>IF(E256="","",CONCATENATE(VLOOKUP(E256,'Stakeholder Master List'!$B:$D,2,FALSE),"-5"))</f>
        <v/>
      </c>
      <c r="G260" s="165" t="str">
        <f>IF(E256="","",VLOOKUP(E256,'Stakeholder Master List'!$B:$D,3,FALSE))</f>
        <v/>
      </c>
      <c r="H260" s="173"/>
      <c r="I260" s="126" t="str" cm="1">
        <f t="array" ref="I260">IF(ISBLANK(H260),"-",(ROUND(IF(ISBLANK(H260),"",(_xlfn.IFS(G260="High",50,G260="Medium",25,G260="Low",10,G260="",0)+110-(INT(MID(F260,5,2)))*10)),0)))</f>
        <v>-</v>
      </c>
      <c r="M260" s="48"/>
      <c r="N260" s="48"/>
      <c r="O260" s="49"/>
      <c r="P260" s="48"/>
      <c r="V260" s="48"/>
    </row>
    <row r="261" spans="2:22" ht="15" x14ac:dyDescent="0.2">
      <c r="B261" s="60" t="str">
        <f t="shared" si="53"/>
        <v>Y</v>
      </c>
      <c r="E261" s="199"/>
      <c r="F261" s="165" t="str">
        <f>IF(E256="","",CONCATENATE(VLOOKUP(E256,'Stakeholder Master List'!$B:$D,2,FALSE),"-6"))</f>
        <v/>
      </c>
      <c r="G261" s="165" t="str">
        <f>IF(E256="","",VLOOKUP(E256,'Stakeholder Master List'!$B:$D,3,FALSE))</f>
        <v/>
      </c>
      <c r="H261" s="173"/>
      <c r="I261" s="126" t="str" cm="1">
        <f t="array" ref="I261">IF(ISBLANK(H261),"-",(ROUND(IF(ISBLANK(H261),"",(_xlfn.IFS(G261="High",50,G261="Medium",25,G261="Low",10,G261="",0)+110-(INT(MID(F261,5,2)))*10)),0)))</f>
        <v>-</v>
      </c>
      <c r="M261" s="48"/>
      <c r="N261" s="48"/>
      <c r="O261" s="49"/>
      <c r="P261" s="48"/>
      <c r="V261" s="48"/>
    </row>
    <row r="262" spans="2:22" ht="15" x14ac:dyDescent="0.2">
      <c r="B262" s="60" t="str">
        <f t="shared" si="53"/>
        <v>Y</v>
      </c>
      <c r="E262" s="199"/>
      <c r="F262" s="165" t="str">
        <f>IF(E256="","",CONCATENATE(VLOOKUP(E256,'Stakeholder Master List'!$B:$D,2,FALSE),"-7"))</f>
        <v/>
      </c>
      <c r="G262" s="165" t="str">
        <f>IF(E256="","",VLOOKUP(E256,'Stakeholder Master List'!$B:$D,3,FALSE))</f>
        <v/>
      </c>
      <c r="H262" s="173"/>
      <c r="I262" s="126" t="str" cm="1">
        <f t="array" ref="I262">IF(ISBLANK(H262),"-",(ROUND(IF(ISBLANK(H262),"",(_xlfn.IFS(G262="High",50,G262="Medium",25,G262="Low",10,G262="",0)+110-(INT(MID(F262,5,2)))*10)),0)))</f>
        <v>-</v>
      </c>
      <c r="M262" s="48"/>
      <c r="N262" s="48"/>
      <c r="O262" s="49"/>
      <c r="P262" s="48"/>
      <c r="V262" s="48"/>
    </row>
    <row r="263" spans="2:22" ht="15" x14ac:dyDescent="0.2">
      <c r="B263" s="60" t="str">
        <f t="shared" si="53"/>
        <v>Y</v>
      </c>
      <c r="E263" s="199"/>
      <c r="F263" s="165" t="str">
        <f>IF(E256="","",CONCATENATE(VLOOKUP(E256,'Stakeholder Master List'!$B:$D,2,FALSE),"-8"))</f>
        <v/>
      </c>
      <c r="G263" s="165" t="str">
        <f>IF(E256="","",VLOOKUP(E256,'Stakeholder Master List'!$B:$D,3,FALSE))</f>
        <v/>
      </c>
      <c r="H263" s="173"/>
      <c r="I263" s="126" t="str" cm="1">
        <f t="array" ref="I263">IF(ISBLANK(H263),"-",(ROUND(IF(ISBLANK(H263),"",(_xlfn.IFS(G263="High",50,G263="Medium",25,G263="Low",10,G263="",0)+110-(INT(MID(F263,5,2)))*10)),0)))</f>
        <v>-</v>
      </c>
      <c r="M263" s="48"/>
      <c r="N263" s="48"/>
      <c r="O263" s="49"/>
      <c r="P263" s="48"/>
      <c r="V263" s="48"/>
    </row>
    <row r="264" spans="2:22" ht="15" x14ac:dyDescent="0.2">
      <c r="B264" s="60" t="str">
        <f t="shared" si="53"/>
        <v>Y</v>
      </c>
      <c r="E264" s="199"/>
      <c r="F264" s="165" t="str">
        <f>IF(E256="","",CONCATENATE(VLOOKUP(E256,'Stakeholder Master List'!$B:$D,2,FALSE),"-9"))</f>
        <v/>
      </c>
      <c r="G264" s="165" t="str">
        <f>IF(E256="","",VLOOKUP(E256,'Stakeholder Master List'!$B:$D,3,FALSE))</f>
        <v/>
      </c>
      <c r="H264" s="173"/>
      <c r="I264" s="126" t="str" cm="1">
        <f t="array" ref="I264">IF(ISBLANK(H264),"-",(ROUND(IF(ISBLANK(H264),"",(_xlfn.IFS(G264="High",50,G264="Medium",25,G264="Low",10,G264="",0)+110-(INT(MID(F264,5,2)))*10)),0)))</f>
        <v>-</v>
      </c>
      <c r="M264" s="48"/>
      <c r="N264" s="48"/>
      <c r="O264" s="49"/>
      <c r="P264" s="48"/>
      <c r="V264" s="48"/>
    </row>
    <row r="265" spans="2:22" ht="16" thickBot="1" x14ac:dyDescent="0.25">
      <c r="B265" s="60" t="str">
        <f t="shared" si="53"/>
        <v>Y</v>
      </c>
      <c r="E265" s="200"/>
      <c r="F265" s="166" t="str">
        <f>IF(E256="","",CONCATENATE(VLOOKUP(E256,'Stakeholder Master List'!$B:$D,2,FALSE),"-10"))</f>
        <v/>
      </c>
      <c r="G265" s="169" t="str">
        <f>IF(E256="","",VLOOKUP(E256,'Stakeholder Master List'!$B:$D,3,FALSE))</f>
        <v/>
      </c>
      <c r="H265" s="172"/>
      <c r="I265" s="127" t="str" cm="1">
        <f t="array" ref="I265">IF(ISBLANK(H265),"-",(ROUND(IF(ISBLANK(H265),"",(_xlfn.IFS(G265="High",50,G265="Medium",25,G265="Low",10,G265="",0)+110-(INT(MID(F265,5,2)))*10)),0)))</f>
        <v>-</v>
      </c>
      <c r="M265" s="48"/>
      <c r="N265" s="48"/>
      <c r="O265" s="49"/>
      <c r="P265" s="48"/>
      <c r="V265" s="48"/>
    </row>
    <row r="266" spans="2:22" ht="15" x14ac:dyDescent="0.2">
      <c r="B266" s="60" t="str">
        <f>IF(OR(E266="-",E266=""),"Y","N")</f>
        <v>Y</v>
      </c>
      <c r="E266" s="198" t="str">
        <f>IF(ISBLANK('Stakeholder Master List'!B33),"",'Stakeholder Master List'!B33)</f>
        <v/>
      </c>
      <c r="F266" s="164" t="str">
        <f>IF(E266="","",CONCATENATE(VLOOKUP(E266,'Stakeholder Master List'!$B:$D,2,FALSE),"-1"))</f>
        <v/>
      </c>
      <c r="G266" s="164" t="str">
        <f>IF(E266="","",VLOOKUP(E266,'Stakeholder Master List'!$B:$D,3,FALSE))</f>
        <v/>
      </c>
      <c r="H266" s="170"/>
      <c r="I266" s="125" t="str" cm="1">
        <f t="array" ref="I266">IF(ISBLANK(H266),"-",(ROUND(IF(ISBLANK(H266),"",(_xlfn.IFS(G266="High",50,G266="Medium",25,G266="Low",10,G266="",0)+110-(INT(MID(F266,5,2)))*10)),0)))</f>
        <v>-</v>
      </c>
      <c r="M266" s="48"/>
      <c r="N266" s="48"/>
      <c r="O266" s="49"/>
      <c r="P266" s="48"/>
      <c r="V266" s="48"/>
    </row>
    <row r="267" spans="2:22" ht="15" x14ac:dyDescent="0.2">
      <c r="B267" s="60" t="str">
        <f t="shared" si="53"/>
        <v>Y</v>
      </c>
      <c r="E267" s="199"/>
      <c r="F267" s="165" t="str">
        <f>IF(E266="","",CONCATENATE(VLOOKUP(E266,'Stakeholder Master List'!$B:$D,2,FALSE),"-2"))</f>
        <v/>
      </c>
      <c r="G267" s="165" t="str">
        <f>IF(E266="","",VLOOKUP(E266,'Stakeholder Master List'!$B:$D,3,FALSE))</f>
        <v/>
      </c>
      <c r="H267" s="173"/>
      <c r="I267" s="126" t="str" cm="1">
        <f t="array" ref="I267">IF(ISBLANK(H267),"-",(ROUND(IF(ISBLANK(H267),"",(_xlfn.IFS(G267="High",50,G267="Medium",25,G267="Low",10,G267="",0)+110-(INT(MID(F267,5,2)))*10)),0)))</f>
        <v>-</v>
      </c>
      <c r="M267" s="48"/>
      <c r="N267" s="48"/>
      <c r="O267" s="49"/>
      <c r="P267" s="48"/>
      <c r="V267" s="48"/>
    </row>
    <row r="268" spans="2:22" ht="15" x14ac:dyDescent="0.2">
      <c r="B268" s="60" t="str">
        <f t="shared" si="53"/>
        <v>Y</v>
      </c>
      <c r="E268" s="199"/>
      <c r="F268" s="165" t="str">
        <f>IF(E266="","",CONCATENATE(VLOOKUP(E266,'Stakeholder Master List'!$B:$D,2,FALSE),"-3"))</f>
        <v/>
      </c>
      <c r="G268" s="165" t="str">
        <f>IF(E266="","",VLOOKUP(E266,'Stakeholder Master List'!$B:$D,3,FALSE))</f>
        <v/>
      </c>
      <c r="H268" s="173"/>
      <c r="I268" s="126" t="str" cm="1">
        <f t="array" ref="I268">IF(ISBLANK(H268),"-",(ROUND(IF(ISBLANK(H268),"",(_xlfn.IFS(G268="High",50,G268="Medium",25,G268="Low",10,G268="",0)+110-(INT(MID(F268,5,2)))*10)),0)))</f>
        <v>-</v>
      </c>
      <c r="M268" s="48"/>
      <c r="N268" s="48"/>
      <c r="O268" s="49"/>
      <c r="P268" s="48"/>
      <c r="V268" s="48"/>
    </row>
    <row r="269" spans="2:22" ht="15" x14ac:dyDescent="0.2">
      <c r="B269" s="60" t="str">
        <f t="shared" si="53"/>
        <v>Y</v>
      </c>
      <c r="E269" s="199"/>
      <c r="F269" s="165" t="str">
        <f>IF(E266="","",CONCATENATE(VLOOKUP(E266,'Stakeholder Master List'!$B:$D,2,FALSE),"-4"))</f>
        <v/>
      </c>
      <c r="G269" s="165" t="str">
        <f>IF(E266="","",VLOOKUP(E266,'Stakeholder Master List'!$B:$D,3,FALSE))</f>
        <v/>
      </c>
      <c r="H269" s="173"/>
      <c r="I269" s="126" t="str" cm="1">
        <f t="array" ref="I269">IF(ISBLANK(H269),"-",(ROUND(IF(ISBLANK(H269),"",(_xlfn.IFS(G269="High",50,G269="Medium",25,G269="Low",10,G269="",0)+110-(INT(MID(F269,5,2)))*10)),0)))</f>
        <v>-</v>
      </c>
      <c r="M269" s="48"/>
      <c r="N269" s="48"/>
      <c r="O269" s="49"/>
      <c r="P269" s="48"/>
      <c r="V269" s="48"/>
    </row>
    <row r="270" spans="2:22" ht="15" x14ac:dyDescent="0.2">
      <c r="B270" s="60" t="str">
        <f t="shared" si="53"/>
        <v>Y</v>
      </c>
      <c r="E270" s="199"/>
      <c r="F270" s="165" t="str">
        <f>IF(E266="","",CONCATENATE(VLOOKUP(E266,'Stakeholder Master List'!$B:$D,2,FALSE),"-5"))</f>
        <v/>
      </c>
      <c r="G270" s="165" t="str">
        <f>IF(E266="","",VLOOKUP(E266,'Stakeholder Master List'!$B:$D,3,FALSE))</f>
        <v/>
      </c>
      <c r="H270" s="173"/>
      <c r="I270" s="126" t="str" cm="1">
        <f t="array" ref="I270">IF(ISBLANK(H270),"-",(ROUND(IF(ISBLANK(H270),"",(_xlfn.IFS(G270="High",50,G270="Medium",25,G270="Low",10,G270="",0)+110-(INT(MID(F270,5,2)))*10)),0)))</f>
        <v>-</v>
      </c>
      <c r="M270" s="48"/>
      <c r="N270" s="48"/>
      <c r="O270" s="49"/>
      <c r="P270" s="48"/>
      <c r="V270" s="48"/>
    </row>
    <row r="271" spans="2:22" ht="15" x14ac:dyDescent="0.2">
      <c r="B271" s="60" t="str">
        <f t="shared" si="53"/>
        <v>Y</v>
      </c>
      <c r="E271" s="199"/>
      <c r="F271" s="165" t="str">
        <f>IF(E266="","",CONCATENATE(VLOOKUP(E266,'Stakeholder Master List'!$B:$D,2,FALSE),"-6"))</f>
        <v/>
      </c>
      <c r="G271" s="165" t="str">
        <f>IF(E266="","",VLOOKUP(E266,'Stakeholder Master List'!$B:$D,3,FALSE))</f>
        <v/>
      </c>
      <c r="H271" s="173"/>
      <c r="I271" s="126" t="str" cm="1">
        <f t="array" ref="I271">IF(ISBLANK(H271),"-",(ROUND(IF(ISBLANK(H271),"",(_xlfn.IFS(G271="High",50,G271="Medium",25,G271="Low",10,G271="",0)+110-(INT(MID(F271,5,2)))*10)),0)))</f>
        <v>-</v>
      </c>
      <c r="M271" s="48"/>
      <c r="N271" s="48"/>
      <c r="O271" s="49"/>
      <c r="P271" s="48"/>
      <c r="V271" s="48"/>
    </row>
    <row r="272" spans="2:22" ht="15" x14ac:dyDescent="0.2">
      <c r="B272" s="60" t="str">
        <f t="shared" si="53"/>
        <v>Y</v>
      </c>
      <c r="E272" s="199"/>
      <c r="F272" s="165" t="str">
        <f>IF(E266="","",CONCATENATE(VLOOKUP(E266,'Stakeholder Master List'!$B:$D,2,FALSE),"-7"))</f>
        <v/>
      </c>
      <c r="G272" s="165" t="str">
        <f>IF(E266="","",VLOOKUP(E266,'Stakeholder Master List'!$B:$D,3,FALSE))</f>
        <v/>
      </c>
      <c r="H272" s="173"/>
      <c r="I272" s="126" t="str" cm="1">
        <f t="array" ref="I272">IF(ISBLANK(H272),"-",(ROUND(IF(ISBLANK(H272),"",(_xlfn.IFS(G272="High",50,G272="Medium",25,G272="Low",10,G272="",0)+110-(INT(MID(F272,5,2)))*10)),0)))</f>
        <v>-</v>
      </c>
      <c r="M272" s="48"/>
      <c r="N272" s="48"/>
      <c r="O272" s="49"/>
      <c r="P272" s="48"/>
      <c r="V272" s="48"/>
    </row>
    <row r="273" spans="2:22" ht="15" x14ac:dyDescent="0.2">
      <c r="B273" s="60" t="str">
        <f t="shared" si="53"/>
        <v>Y</v>
      </c>
      <c r="E273" s="199"/>
      <c r="F273" s="165" t="str">
        <f>IF(E266="","",CONCATENATE(VLOOKUP(E266,'Stakeholder Master List'!$B:$D,2,FALSE),"-8"))</f>
        <v/>
      </c>
      <c r="G273" s="165" t="str">
        <f>IF(E266="","",VLOOKUP(E266,'Stakeholder Master List'!$B:$D,3,FALSE))</f>
        <v/>
      </c>
      <c r="H273" s="173"/>
      <c r="I273" s="126" t="str" cm="1">
        <f t="array" ref="I273">IF(ISBLANK(H273),"-",(ROUND(IF(ISBLANK(H273),"",(_xlfn.IFS(G273="High",50,G273="Medium",25,G273="Low",10,G273="",0)+110-(INT(MID(F273,5,2)))*10)),0)))</f>
        <v>-</v>
      </c>
      <c r="M273" s="48"/>
      <c r="N273" s="48"/>
      <c r="O273" s="49"/>
      <c r="P273" s="48"/>
      <c r="V273" s="48"/>
    </row>
    <row r="274" spans="2:22" ht="15" x14ac:dyDescent="0.2">
      <c r="B274" s="60" t="str">
        <f t="shared" si="53"/>
        <v>Y</v>
      </c>
      <c r="E274" s="199"/>
      <c r="F274" s="165" t="str">
        <f>IF(E266="","",CONCATENATE(VLOOKUP(E266,'Stakeholder Master List'!$B:$D,2,FALSE),"-9"))</f>
        <v/>
      </c>
      <c r="G274" s="165" t="str">
        <f>IF(E266="","",VLOOKUP(E266,'Stakeholder Master List'!$B:$D,3,FALSE))</f>
        <v/>
      </c>
      <c r="H274" s="173"/>
      <c r="I274" s="126" t="str" cm="1">
        <f t="array" ref="I274">IF(ISBLANK(H274),"-",(ROUND(IF(ISBLANK(H274),"",(_xlfn.IFS(G274="High",50,G274="Medium",25,G274="Low",10,G274="",0)+110-(INT(MID(F274,5,2)))*10)),0)))</f>
        <v>-</v>
      </c>
      <c r="M274" s="48"/>
      <c r="N274" s="48"/>
      <c r="O274" s="49"/>
      <c r="P274" s="48"/>
      <c r="V274" s="48"/>
    </row>
    <row r="275" spans="2:22" ht="16" thickBot="1" x14ac:dyDescent="0.25">
      <c r="B275" s="60" t="str">
        <f t="shared" si="53"/>
        <v>Y</v>
      </c>
      <c r="E275" s="200"/>
      <c r="F275" s="166" t="str">
        <f>IF(E266="","",CONCATENATE(VLOOKUP(E266,'Stakeholder Master List'!$B:$D,2,FALSE),"-10"))</f>
        <v/>
      </c>
      <c r="G275" s="169" t="str">
        <f>IF(E266="","",VLOOKUP(E266,'Stakeholder Master List'!$B:$D,3,FALSE))</f>
        <v/>
      </c>
      <c r="H275" s="172"/>
      <c r="I275" s="127" t="str" cm="1">
        <f t="array" ref="I275">IF(ISBLANK(H275),"-",(ROUND(IF(ISBLANK(H275),"",(_xlfn.IFS(G275="High",50,G275="Medium",25,G275="Low",10,G275="",0)+110-(INT(MID(F275,5,2)))*10)),0)))</f>
        <v>-</v>
      </c>
      <c r="M275" s="48"/>
      <c r="N275" s="48"/>
      <c r="O275" s="49"/>
      <c r="P275" s="48"/>
      <c r="V275" s="48"/>
    </row>
    <row r="276" spans="2:22" ht="15" x14ac:dyDescent="0.2">
      <c r="B276" s="60" t="str">
        <f>IF(OR(E276="-",E276=""),"Y","N")</f>
        <v>Y</v>
      </c>
      <c r="E276" s="198" t="str">
        <f>IF(ISBLANK('Stakeholder Master List'!B34),"",'Stakeholder Master List'!B34)</f>
        <v/>
      </c>
      <c r="F276" s="164" t="str">
        <f>IF(E276="","",CONCATENATE(VLOOKUP(E276,'Stakeholder Master List'!$B:$D,2,FALSE),"-1"))</f>
        <v/>
      </c>
      <c r="G276" s="164" t="str">
        <f>IF(E276="","",VLOOKUP(E276,'Stakeholder Master List'!$B:$D,3,FALSE))</f>
        <v/>
      </c>
      <c r="H276" s="170"/>
      <c r="I276" s="125" t="str" cm="1">
        <f t="array" ref="I276">IF(ISBLANK(H276),"-",(ROUND(IF(ISBLANK(H276),"",(_xlfn.IFS(G276="High",50,G276="Medium",25,G276="Low",10,G276="",0)+110-(INT(MID(F276,5,2)))*10)),0)))</f>
        <v>-</v>
      </c>
      <c r="M276" s="48"/>
      <c r="N276" s="48"/>
      <c r="O276" s="49"/>
      <c r="P276" s="48"/>
      <c r="V276" s="48"/>
    </row>
    <row r="277" spans="2:22" ht="15" x14ac:dyDescent="0.2">
      <c r="B277" s="60" t="str">
        <f t="shared" si="53"/>
        <v>Y</v>
      </c>
      <c r="E277" s="199"/>
      <c r="F277" s="165" t="str">
        <f>IF(E276="","",CONCATENATE(VLOOKUP(E276,'Stakeholder Master List'!$B:$D,2,FALSE),"-2"))</f>
        <v/>
      </c>
      <c r="G277" s="165" t="str">
        <f>IF(E276="","",VLOOKUP(E276,'Stakeholder Master List'!$B:$D,3,FALSE))</f>
        <v/>
      </c>
      <c r="H277" s="173"/>
      <c r="I277" s="126" t="str" cm="1">
        <f t="array" ref="I277">IF(ISBLANK(H277),"-",(ROUND(IF(ISBLANK(H277),"",(_xlfn.IFS(G277="High",50,G277="Medium",25,G277="Low",10,G277="",0)+110-(INT(MID(F277,5,2)))*10)),0)))</f>
        <v>-</v>
      </c>
      <c r="M277" s="48"/>
      <c r="N277" s="48"/>
      <c r="O277" s="49"/>
      <c r="P277" s="48"/>
      <c r="V277" s="48"/>
    </row>
    <row r="278" spans="2:22" ht="15" x14ac:dyDescent="0.2">
      <c r="B278" s="60" t="str">
        <f t="shared" si="53"/>
        <v>Y</v>
      </c>
      <c r="E278" s="199"/>
      <c r="F278" s="165" t="str">
        <f>IF(E276="","",CONCATENATE(VLOOKUP(E276,'Stakeholder Master List'!$B:$D,2,FALSE),"-3"))</f>
        <v/>
      </c>
      <c r="G278" s="165" t="str">
        <f>IF(E276="","",VLOOKUP(E276,'Stakeholder Master List'!$B:$D,3,FALSE))</f>
        <v/>
      </c>
      <c r="H278" s="173"/>
      <c r="I278" s="126" t="str" cm="1">
        <f t="array" ref="I278">IF(ISBLANK(H278),"-",(ROUND(IF(ISBLANK(H278),"",(_xlfn.IFS(G278="High",50,G278="Medium",25,G278="Low",10,G278="",0)+110-(INT(MID(F278,5,2)))*10)),0)))</f>
        <v>-</v>
      </c>
      <c r="M278" s="48"/>
      <c r="N278" s="48"/>
      <c r="O278" s="49"/>
      <c r="P278" s="48"/>
      <c r="V278" s="48"/>
    </row>
    <row r="279" spans="2:22" ht="15" x14ac:dyDescent="0.2">
      <c r="B279" s="60" t="str">
        <f t="shared" si="53"/>
        <v>Y</v>
      </c>
      <c r="E279" s="199"/>
      <c r="F279" s="165" t="str">
        <f>IF(E276="","",CONCATENATE(VLOOKUP(E276,'Stakeholder Master List'!$B:$D,2,FALSE),"-4"))</f>
        <v/>
      </c>
      <c r="G279" s="165" t="str">
        <f>IF(E276="","",VLOOKUP(E276,'Stakeholder Master List'!$B:$D,3,FALSE))</f>
        <v/>
      </c>
      <c r="H279" s="173"/>
      <c r="I279" s="126" t="str" cm="1">
        <f t="array" ref="I279">IF(ISBLANK(H279),"-",(ROUND(IF(ISBLANK(H279),"",(_xlfn.IFS(G279="High",50,G279="Medium",25,G279="Low",10,G279="",0)+110-(INT(MID(F279,5,2)))*10)),0)))</f>
        <v>-</v>
      </c>
      <c r="M279" s="48"/>
      <c r="N279" s="48"/>
      <c r="O279" s="49"/>
      <c r="P279" s="48"/>
      <c r="V279" s="48"/>
    </row>
    <row r="280" spans="2:22" ht="15" x14ac:dyDescent="0.2">
      <c r="B280" s="60" t="str">
        <f t="shared" si="53"/>
        <v>Y</v>
      </c>
      <c r="E280" s="199"/>
      <c r="F280" s="165" t="str">
        <f>IF(E276="","",CONCATENATE(VLOOKUP(E276,'Stakeholder Master List'!$B:$D,2,FALSE),"-5"))</f>
        <v/>
      </c>
      <c r="G280" s="165" t="str">
        <f>IF(E276="","",VLOOKUP(E276,'Stakeholder Master List'!$B:$D,3,FALSE))</f>
        <v/>
      </c>
      <c r="H280" s="173"/>
      <c r="I280" s="126" t="str" cm="1">
        <f t="array" ref="I280">IF(ISBLANK(H280),"-",(ROUND(IF(ISBLANK(H280),"",(_xlfn.IFS(G280="High",50,G280="Medium",25,G280="Low",10,G280="",0)+110-(INT(MID(F280,5,2)))*10)),0)))</f>
        <v>-</v>
      </c>
      <c r="M280" s="48"/>
      <c r="N280" s="48"/>
      <c r="O280" s="49"/>
      <c r="P280" s="48"/>
      <c r="V280" s="48"/>
    </row>
    <row r="281" spans="2:22" ht="15" x14ac:dyDescent="0.2">
      <c r="B281" s="60" t="str">
        <f t="shared" si="53"/>
        <v>Y</v>
      </c>
      <c r="E281" s="199"/>
      <c r="F281" s="165" t="str">
        <f>IF(E276="","",CONCATENATE(VLOOKUP(E276,'Stakeholder Master List'!$B:$D,2,FALSE),"-6"))</f>
        <v/>
      </c>
      <c r="G281" s="165" t="str">
        <f>IF(E276="","",VLOOKUP(E276,'Stakeholder Master List'!$B:$D,3,FALSE))</f>
        <v/>
      </c>
      <c r="H281" s="173"/>
      <c r="I281" s="126" t="str" cm="1">
        <f t="array" ref="I281">IF(ISBLANK(H281),"-",(ROUND(IF(ISBLANK(H281),"",(_xlfn.IFS(G281="High",50,G281="Medium",25,G281="Low",10,G281="",0)+110-(INT(MID(F281,5,2)))*10)),0)))</f>
        <v>-</v>
      </c>
      <c r="M281" s="48"/>
      <c r="N281" s="48"/>
      <c r="O281" s="49"/>
      <c r="P281" s="48"/>
      <c r="V281" s="48"/>
    </row>
    <row r="282" spans="2:22" ht="15" x14ac:dyDescent="0.2">
      <c r="B282" s="60" t="str">
        <f t="shared" si="53"/>
        <v>Y</v>
      </c>
      <c r="E282" s="199"/>
      <c r="F282" s="165" t="str">
        <f>IF(E276="","",CONCATENATE(VLOOKUP(E276,'Stakeholder Master List'!$B:$D,2,FALSE),"-7"))</f>
        <v/>
      </c>
      <c r="G282" s="165" t="str">
        <f>IF(E276="","",VLOOKUP(E276,'Stakeholder Master List'!$B:$D,3,FALSE))</f>
        <v/>
      </c>
      <c r="H282" s="173"/>
      <c r="I282" s="126" t="str" cm="1">
        <f t="array" ref="I282">IF(ISBLANK(H282),"-",(ROUND(IF(ISBLANK(H282),"",(_xlfn.IFS(G282="High",50,G282="Medium",25,G282="Low",10,G282="",0)+110-(INT(MID(F282,5,2)))*10)),0)))</f>
        <v>-</v>
      </c>
      <c r="M282" s="48"/>
      <c r="N282" s="48"/>
      <c r="O282" s="49"/>
      <c r="P282" s="48"/>
      <c r="V282" s="48"/>
    </row>
    <row r="283" spans="2:22" ht="15" x14ac:dyDescent="0.2">
      <c r="B283" s="60" t="str">
        <f t="shared" si="53"/>
        <v>Y</v>
      </c>
      <c r="E283" s="199"/>
      <c r="F283" s="165" t="str">
        <f>IF(E276="","",CONCATENATE(VLOOKUP(E276,'Stakeholder Master List'!$B:$D,2,FALSE),"-8"))</f>
        <v/>
      </c>
      <c r="G283" s="165" t="str">
        <f>IF(E276="","",VLOOKUP(E276,'Stakeholder Master List'!$B:$D,3,FALSE))</f>
        <v/>
      </c>
      <c r="H283" s="173"/>
      <c r="I283" s="126" t="str" cm="1">
        <f t="array" ref="I283">IF(ISBLANK(H283),"-",(ROUND(IF(ISBLANK(H283),"",(_xlfn.IFS(G283="High",50,G283="Medium",25,G283="Low",10,G283="",0)+110-(INT(MID(F283,5,2)))*10)),0)))</f>
        <v>-</v>
      </c>
      <c r="M283" s="48"/>
      <c r="N283" s="48"/>
      <c r="O283" s="49"/>
      <c r="P283" s="48"/>
      <c r="V283" s="48"/>
    </row>
    <row r="284" spans="2:22" ht="15" x14ac:dyDescent="0.2">
      <c r="B284" s="60" t="str">
        <f t="shared" si="53"/>
        <v>Y</v>
      </c>
      <c r="E284" s="199"/>
      <c r="F284" s="165" t="str">
        <f>IF(E276="","",CONCATENATE(VLOOKUP(E276,'Stakeholder Master List'!$B:$D,2,FALSE),"-9"))</f>
        <v/>
      </c>
      <c r="G284" s="165" t="str">
        <f>IF(E276="","",VLOOKUP(E276,'Stakeholder Master List'!$B:$D,3,FALSE))</f>
        <v/>
      </c>
      <c r="H284" s="173"/>
      <c r="I284" s="126" t="str" cm="1">
        <f t="array" ref="I284">IF(ISBLANK(H284),"-",(ROUND(IF(ISBLANK(H284),"",(_xlfn.IFS(G284="High",50,G284="Medium",25,G284="Low",10,G284="",0)+110-(INT(MID(F284,5,2)))*10)),0)))</f>
        <v>-</v>
      </c>
      <c r="M284" s="48"/>
      <c r="N284" s="48"/>
      <c r="O284" s="49"/>
      <c r="P284" s="48"/>
      <c r="V284" s="48"/>
    </row>
    <row r="285" spans="2:22" ht="16" thickBot="1" x14ac:dyDescent="0.25">
      <c r="B285" s="60" t="str">
        <f t="shared" si="53"/>
        <v>Y</v>
      </c>
      <c r="E285" s="200"/>
      <c r="F285" s="166" t="str">
        <f>IF(E276="","",CONCATENATE(VLOOKUP(E276,'Stakeholder Master List'!$B:$D,2,FALSE),"-10"))</f>
        <v/>
      </c>
      <c r="G285" s="169" t="str">
        <f>IF(E276="","",VLOOKUP(E276,'Stakeholder Master List'!$B:$D,3,FALSE))</f>
        <v/>
      </c>
      <c r="H285" s="172"/>
      <c r="I285" s="127" t="str" cm="1">
        <f t="array" ref="I285">IF(ISBLANK(H285),"-",(ROUND(IF(ISBLANK(H285),"",(_xlfn.IFS(G285="High",50,G285="Medium",25,G285="Low",10,G285="",0)+110-(INT(MID(F285,5,2)))*10)),0)))</f>
        <v>-</v>
      </c>
      <c r="M285" s="48"/>
      <c r="N285" s="48"/>
      <c r="O285" s="49"/>
      <c r="P285" s="48"/>
      <c r="V285" s="48"/>
    </row>
    <row r="286" spans="2:22" ht="15" x14ac:dyDescent="0.2">
      <c r="B286" s="60" t="str">
        <f>IF(OR(E286="-",E286=""),"Y","N")</f>
        <v>Y</v>
      </c>
      <c r="E286" s="198" t="str">
        <f>IF(ISBLANK('Stakeholder Master List'!B35),"",'Stakeholder Master List'!B35)</f>
        <v/>
      </c>
      <c r="F286" s="164" t="str">
        <f>IF(E286="","",CONCATENATE(VLOOKUP(E286,'Stakeholder Master List'!$B:$D,2,FALSE),"-1"))</f>
        <v/>
      </c>
      <c r="G286" s="164" t="str">
        <f>IF(E286="","",VLOOKUP(E286,'Stakeholder Master List'!$B:$D,3,FALSE))</f>
        <v/>
      </c>
      <c r="H286" s="170"/>
      <c r="I286" s="125" t="str" cm="1">
        <f t="array" ref="I286">IF(ISBLANK(H286),"-",(ROUND(IF(ISBLANK(H286),"",(_xlfn.IFS(G286="High",50,G286="Medium",25,G286="Low",10,G286="",0)+110-(INT(MID(F286,5,2)))*10)),0)))</f>
        <v>-</v>
      </c>
      <c r="M286" s="48"/>
      <c r="N286" s="48"/>
      <c r="O286" s="49"/>
      <c r="P286" s="48"/>
      <c r="V286" s="48"/>
    </row>
    <row r="287" spans="2:22" ht="15" x14ac:dyDescent="0.2">
      <c r="B287" s="60" t="str">
        <f t="shared" si="53"/>
        <v>Y</v>
      </c>
      <c r="E287" s="199"/>
      <c r="F287" s="165" t="str">
        <f>IF(E286="","",CONCATENATE(VLOOKUP(E286,'Stakeholder Master List'!$B:$D,2,FALSE),"-2"))</f>
        <v/>
      </c>
      <c r="G287" s="165" t="str">
        <f>IF(E286="","",VLOOKUP(E286,'Stakeholder Master List'!$B:$D,3,FALSE))</f>
        <v/>
      </c>
      <c r="H287" s="173"/>
      <c r="I287" s="126" t="str" cm="1">
        <f t="array" ref="I287">IF(ISBLANK(H287),"-",(ROUND(IF(ISBLANK(H287),"",(_xlfn.IFS(G287="High",50,G287="Medium",25,G287="Low",10,G287="",0)+110-(INT(MID(F287,5,2)))*10)),0)))</f>
        <v>-</v>
      </c>
      <c r="M287" s="48"/>
      <c r="N287" s="48"/>
      <c r="O287" s="49"/>
      <c r="P287" s="48"/>
      <c r="V287" s="48"/>
    </row>
    <row r="288" spans="2:22" ht="15" x14ac:dyDescent="0.2">
      <c r="B288" s="60" t="str">
        <f t="shared" si="53"/>
        <v>Y</v>
      </c>
      <c r="E288" s="199"/>
      <c r="F288" s="165" t="str">
        <f>IF(E286="","",CONCATENATE(VLOOKUP(E286,'Stakeholder Master List'!$B:$D,2,FALSE),"-3"))</f>
        <v/>
      </c>
      <c r="G288" s="165" t="str">
        <f>IF(E286="","",VLOOKUP(E286,'Stakeholder Master List'!$B:$D,3,FALSE))</f>
        <v/>
      </c>
      <c r="H288" s="173"/>
      <c r="I288" s="126" t="str" cm="1">
        <f t="array" ref="I288">IF(ISBLANK(H288),"-",(ROUND(IF(ISBLANK(H288),"",(_xlfn.IFS(G288="High",50,G288="Medium",25,G288="Low",10,G288="",0)+110-(INT(MID(F288,5,2)))*10)),0)))</f>
        <v>-</v>
      </c>
      <c r="M288" s="48"/>
      <c r="N288" s="48"/>
      <c r="O288" s="49"/>
      <c r="P288" s="48"/>
      <c r="V288" s="48"/>
    </row>
    <row r="289" spans="2:22" ht="15" x14ac:dyDescent="0.2">
      <c r="B289" s="60" t="str">
        <f t="shared" si="53"/>
        <v>Y</v>
      </c>
      <c r="E289" s="199"/>
      <c r="F289" s="165" t="str">
        <f>IF(E286="","",CONCATENATE(VLOOKUP(E286,'Stakeholder Master List'!$B:$D,2,FALSE),"-4"))</f>
        <v/>
      </c>
      <c r="G289" s="165" t="str">
        <f>IF(E286="","",VLOOKUP(E286,'Stakeholder Master List'!$B:$D,3,FALSE))</f>
        <v/>
      </c>
      <c r="H289" s="173"/>
      <c r="I289" s="126" t="str" cm="1">
        <f t="array" ref="I289">IF(ISBLANK(H289),"-",(ROUND(IF(ISBLANK(H289),"",(_xlfn.IFS(G289="High",50,G289="Medium",25,G289="Low",10,G289="",0)+110-(INT(MID(F289,5,2)))*10)),0)))</f>
        <v>-</v>
      </c>
      <c r="M289" s="48"/>
      <c r="N289" s="48"/>
      <c r="O289" s="49"/>
      <c r="P289" s="48"/>
      <c r="V289" s="48"/>
    </row>
    <row r="290" spans="2:22" ht="15" x14ac:dyDescent="0.2">
      <c r="B290" s="60" t="str">
        <f t="shared" si="53"/>
        <v>Y</v>
      </c>
      <c r="E290" s="199"/>
      <c r="F290" s="165" t="str">
        <f>IF(E286="","",CONCATENATE(VLOOKUP(E286,'Stakeholder Master List'!$B:$D,2,FALSE),"-5"))</f>
        <v/>
      </c>
      <c r="G290" s="165" t="str">
        <f>IF(E286="","",VLOOKUP(E286,'Stakeholder Master List'!$B:$D,3,FALSE))</f>
        <v/>
      </c>
      <c r="H290" s="173"/>
      <c r="I290" s="126" t="str" cm="1">
        <f t="array" ref="I290">IF(ISBLANK(H290),"-",(ROUND(IF(ISBLANK(H290),"",(_xlfn.IFS(G290="High",50,G290="Medium",25,G290="Low",10,G290="",0)+110-(INT(MID(F290,5,2)))*10)),0)))</f>
        <v>-</v>
      </c>
      <c r="M290" s="48"/>
      <c r="N290" s="48"/>
      <c r="O290" s="49"/>
      <c r="P290" s="48"/>
      <c r="V290" s="48"/>
    </row>
    <row r="291" spans="2:22" ht="15" x14ac:dyDescent="0.2">
      <c r="B291" s="60" t="str">
        <f t="shared" si="53"/>
        <v>Y</v>
      </c>
      <c r="E291" s="199"/>
      <c r="F291" s="165" t="str">
        <f>IF(E286="","",CONCATENATE(VLOOKUP(E286,'Stakeholder Master List'!$B:$D,2,FALSE),"-6"))</f>
        <v/>
      </c>
      <c r="G291" s="165" t="str">
        <f>IF(E286="","",VLOOKUP(E286,'Stakeholder Master List'!$B:$D,3,FALSE))</f>
        <v/>
      </c>
      <c r="H291" s="173"/>
      <c r="I291" s="126" t="str" cm="1">
        <f t="array" ref="I291">IF(ISBLANK(H291),"-",(ROUND(IF(ISBLANK(H291),"",(_xlfn.IFS(G291="High",50,G291="Medium",25,G291="Low",10,G291="",0)+110-(INT(MID(F291,5,2)))*10)),0)))</f>
        <v>-</v>
      </c>
      <c r="M291" s="48"/>
      <c r="N291" s="48"/>
      <c r="O291" s="49"/>
      <c r="P291" s="48"/>
      <c r="V291" s="48"/>
    </row>
    <row r="292" spans="2:22" ht="15" x14ac:dyDescent="0.2">
      <c r="B292" s="60" t="str">
        <f t="shared" si="53"/>
        <v>Y</v>
      </c>
      <c r="E292" s="199"/>
      <c r="F292" s="165" t="str">
        <f>IF(E286="","",CONCATENATE(VLOOKUP(E286,'Stakeholder Master List'!$B:$D,2,FALSE),"-7"))</f>
        <v/>
      </c>
      <c r="G292" s="165" t="str">
        <f>IF(E286="","",VLOOKUP(E286,'Stakeholder Master List'!$B:$D,3,FALSE))</f>
        <v/>
      </c>
      <c r="H292" s="173"/>
      <c r="I292" s="126" t="str" cm="1">
        <f t="array" ref="I292">IF(ISBLANK(H292),"-",(ROUND(IF(ISBLANK(H292),"",(_xlfn.IFS(G292="High",50,G292="Medium",25,G292="Low",10,G292="",0)+110-(INT(MID(F292,5,2)))*10)),0)))</f>
        <v>-</v>
      </c>
      <c r="M292" s="48"/>
      <c r="N292" s="48"/>
      <c r="O292" s="49"/>
      <c r="P292" s="48"/>
      <c r="V292" s="48"/>
    </row>
    <row r="293" spans="2:22" ht="15" x14ac:dyDescent="0.2">
      <c r="B293" s="60" t="str">
        <f t="shared" si="53"/>
        <v>Y</v>
      </c>
      <c r="E293" s="199"/>
      <c r="F293" s="165" t="str">
        <f>IF(E286="","",CONCATENATE(VLOOKUP(E286,'Stakeholder Master List'!$B:$D,2,FALSE),"-8"))</f>
        <v/>
      </c>
      <c r="G293" s="165" t="str">
        <f>IF(E286="","",VLOOKUP(E286,'Stakeholder Master List'!$B:$D,3,FALSE))</f>
        <v/>
      </c>
      <c r="H293" s="173"/>
      <c r="I293" s="126" t="str" cm="1">
        <f t="array" ref="I293">IF(ISBLANK(H293),"-",(ROUND(IF(ISBLANK(H293),"",(_xlfn.IFS(G293="High",50,G293="Medium",25,G293="Low",10,G293="",0)+110-(INT(MID(F293,5,2)))*10)),0)))</f>
        <v>-</v>
      </c>
      <c r="M293" s="48"/>
      <c r="N293" s="48"/>
      <c r="O293" s="49"/>
      <c r="P293" s="48"/>
      <c r="V293" s="48"/>
    </row>
    <row r="294" spans="2:22" ht="15" x14ac:dyDescent="0.2">
      <c r="B294" s="60" t="str">
        <f t="shared" si="53"/>
        <v>Y</v>
      </c>
      <c r="E294" s="199"/>
      <c r="F294" s="165" t="str">
        <f>IF(E286="","",CONCATENATE(VLOOKUP(E286,'Stakeholder Master List'!$B:$D,2,FALSE),"-9"))</f>
        <v/>
      </c>
      <c r="G294" s="165" t="str">
        <f>IF(E286="","",VLOOKUP(E286,'Stakeholder Master List'!$B:$D,3,FALSE))</f>
        <v/>
      </c>
      <c r="H294" s="173"/>
      <c r="I294" s="126" t="str" cm="1">
        <f t="array" ref="I294">IF(ISBLANK(H294),"-",(ROUND(IF(ISBLANK(H294),"",(_xlfn.IFS(G294="High",50,G294="Medium",25,G294="Low",10,G294="",0)+110-(INT(MID(F294,5,2)))*10)),0)))</f>
        <v>-</v>
      </c>
      <c r="M294" s="48"/>
      <c r="N294" s="48"/>
      <c r="O294" s="49"/>
      <c r="P294" s="48"/>
      <c r="V294" s="48"/>
    </row>
    <row r="295" spans="2:22" ht="16" thickBot="1" x14ac:dyDescent="0.25">
      <c r="B295" s="60" t="str">
        <f t="shared" si="53"/>
        <v>Y</v>
      </c>
      <c r="E295" s="200"/>
      <c r="F295" s="166" t="str">
        <f>IF(E286="","",CONCATENATE(VLOOKUP(E286,'Stakeholder Master List'!$B:$D,2,FALSE),"-10"))</f>
        <v/>
      </c>
      <c r="G295" s="169" t="str">
        <f>IF(E286="","",VLOOKUP(E286,'Stakeholder Master List'!$B:$D,3,FALSE))</f>
        <v/>
      </c>
      <c r="H295" s="172"/>
      <c r="I295" s="127" t="str" cm="1">
        <f t="array" ref="I295">IF(ISBLANK(H295),"-",(ROUND(IF(ISBLANK(H295),"",(_xlfn.IFS(G295="High",50,G295="Medium",25,G295="Low",10,G295="",0)+110-(INT(MID(F295,5,2)))*10)),0)))</f>
        <v>-</v>
      </c>
      <c r="M295" s="48"/>
      <c r="N295" s="48"/>
      <c r="O295" s="49"/>
      <c r="P295" s="48"/>
      <c r="V295" s="48"/>
    </row>
    <row r="296" spans="2:22" ht="15" x14ac:dyDescent="0.2">
      <c r="B296" s="60" t="str">
        <f>IF(OR(E296="-",E296=""),"Y","N")</f>
        <v>Y</v>
      </c>
      <c r="E296" s="198" t="str">
        <f>IF(ISBLANK('Stakeholder Master List'!B36),"",'Stakeholder Master List'!B36)</f>
        <v/>
      </c>
      <c r="F296" s="164" t="str">
        <f>IF(E296="","",CONCATENATE(VLOOKUP(E296,'Stakeholder Master List'!$B:$D,2,FALSE),"-1"))</f>
        <v/>
      </c>
      <c r="G296" s="164" t="str">
        <f>IF(E296="","",VLOOKUP(E296,'Stakeholder Master List'!$B:$D,3,FALSE))</f>
        <v/>
      </c>
      <c r="H296" s="170"/>
      <c r="I296" s="125" t="str" cm="1">
        <f t="array" ref="I296">IF(ISBLANK(H296),"-",(ROUND(IF(ISBLANK(H296),"",(_xlfn.IFS(G296="High",50,G296="Medium",25,G296="Low",10,G296="",0)+110-(INT(MID(F296,5,2)))*10)),0)))</f>
        <v>-</v>
      </c>
      <c r="M296" s="48"/>
      <c r="N296" s="48"/>
      <c r="O296" s="49"/>
      <c r="P296" s="48"/>
      <c r="V296" s="48"/>
    </row>
    <row r="297" spans="2:22" ht="15" x14ac:dyDescent="0.2">
      <c r="B297" s="60" t="str">
        <f t="shared" si="53"/>
        <v>Y</v>
      </c>
      <c r="E297" s="199"/>
      <c r="F297" s="165" t="str">
        <f>IF(E296="","",CONCATENATE(VLOOKUP(E296,'Stakeholder Master List'!$B:$D,2,FALSE),"-2"))</f>
        <v/>
      </c>
      <c r="G297" s="165" t="str">
        <f>IF(E296="","",VLOOKUP(E296,'Stakeholder Master List'!$B:$D,3,FALSE))</f>
        <v/>
      </c>
      <c r="H297" s="173"/>
      <c r="I297" s="126" t="str" cm="1">
        <f t="array" ref="I297">IF(ISBLANK(H297),"-",(ROUND(IF(ISBLANK(H297),"",(_xlfn.IFS(G297="High",50,G297="Medium",25,G297="Low",10,G297="",0)+110-(INT(MID(F297,5,2)))*10)),0)))</f>
        <v>-</v>
      </c>
      <c r="M297" s="48"/>
      <c r="N297" s="48"/>
      <c r="O297" s="49"/>
      <c r="P297" s="48"/>
      <c r="V297" s="48"/>
    </row>
    <row r="298" spans="2:22" ht="15" x14ac:dyDescent="0.2">
      <c r="B298" s="60" t="str">
        <f t="shared" si="53"/>
        <v>Y</v>
      </c>
      <c r="E298" s="199"/>
      <c r="F298" s="165" t="str">
        <f>IF(E296="","",CONCATENATE(VLOOKUP(E296,'Stakeholder Master List'!$B:$D,2,FALSE),"-3"))</f>
        <v/>
      </c>
      <c r="G298" s="165" t="str">
        <f>IF(E296="","",VLOOKUP(E296,'Stakeholder Master List'!$B:$D,3,FALSE))</f>
        <v/>
      </c>
      <c r="H298" s="173"/>
      <c r="I298" s="126" t="str" cm="1">
        <f t="array" ref="I298">IF(ISBLANK(H298),"-",(ROUND(IF(ISBLANK(H298),"",(_xlfn.IFS(G298="High",50,G298="Medium",25,G298="Low",10,G298="",0)+110-(INT(MID(F298,5,2)))*10)),0)))</f>
        <v>-</v>
      </c>
      <c r="M298" s="48"/>
      <c r="N298" s="48"/>
      <c r="O298" s="49"/>
      <c r="P298" s="48"/>
      <c r="V298" s="48"/>
    </row>
    <row r="299" spans="2:22" ht="15" x14ac:dyDescent="0.2">
      <c r="B299" s="60" t="str">
        <f t="shared" si="53"/>
        <v>Y</v>
      </c>
      <c r="E299" s="199"/>
      <c r="F299" s="165" t="str">
        <f>IF(E296="","",CONCATENATE(VLOOKUP(E296,'Stakeholder Master List'!$B:$D,2,FALSE),"-4"))</f>
        <v/>
      </c>
      <c r="G299" s="165" t="str">
        <f>IF(E296="","",VLOOKUP(E296,'Stakeholder Master List'!$B:$D,3,FALSE))</f>
        <v/>
      </c>
      <c r="H299" s="173"/>
      <c r="I299" s="126" t="str" cm="1">
        <f t="array" ref="I299">IF(ISBLANK(H299),"-",(ROUND(IF(ISBLANK(H299),"",(_xlfn.IFS(G299="High",50,G299="Medium",25,G299="Low",10,G299="",0)+110-(INT(MID(F299,5,2)))*10)),0)))</f>
        <v>-</v>
      </c>
      <c r="M299" s="48"/>
      <c r="N299" s="48"/>
      <c r="O299" s="49"/>
      <c r="P299" s="48"/>
      <c r="V299" s="48"/>
    </row>
    <row r="300" spans="2:22" ht="15" x14ac:dyDescent="0.2">
      <c r="B300" s="60" t="str">
        <f t="shared" si="53"/>
        <v>Y</v>
      </c>
      <c r="E300" s="199"/>
      <c r="F300" s="165" t="str">
        <f>IF(E296="","",CONCATENATE(VLOOKUP(E296,'Stakeholder Master List'!$B:$D,2,FALSE),"-5"))</f>
        <v/>
      </c>
      <c r="G300" s="165" t="str">
        <f>IF(E296="","",VLOOKUP(E296,'Stakeholder Master List'!$B:$D,3,FALSE))</f>
        <v/>
      </c>
      <c r="H300" s="173"/>
      <c r="I300" s="126" t="str" cm="1">
        <f t="array" ref="I300">IF(ISBLANK(H300),"-",(ROUND(IF(ISBLANK(H300),"",(_xlfn.IFS(G300="High",50,G300="Medium",25,G300="Low",10,G300="",0)+110-(INT(MID(F300,5,2)))*10)),0)))</f>
        <v>-</v>
      </c>
      <c r="M300" s="48"/>
      <c r="N300" s="48"/>
      <c r="O300" s="49"/>
      <c r="P300" s="48"/>
      <c r="V300" s="48"/>
    </row>
    <row r="301" spans="2:22" ht="15" x14ac:dyDescent="0.2">
      <c r="B301" s="60" t="str">
        <f t="shared" si="53"/>
        <v>Y</v>
      </c>
      <c r="E301" s="199"/>
      <c r="F301" s="165" t="str">
        <f>IF(E296="","",CONCATENATE(VLOOKUP(E296,'Stakeholder Master List'!$B:$D,2,FALSE),"-6"))</f>
        <v/>
      </c>
      <c r="G301" s="165" t="str">
        <f>IF(E296="","",VLOOKUP(E296,'Stakeholder Master List'!$B:$D,3,FALSE))</f>
        <v/>
      </c>
      <c r="H301" s="173"/>
      <c r="I301" s="126" t="str" cm="1">
        <f t="array" ref="I301">IF(ISBLANK(H301),"-",(ROUND(IF(ISBLANK(H301),"",(_xlfn.IFS(G301="High",50,G301="Medium",25,G301="Low",10,G301="",0)+110-(INT(MID(F301,5,2)))*10)),0)))</f>
        <v>-</v>
      </c>
      <c r="M301" s="48"/>
      <c r="N301" s="48"/>
      <c r="O301" s="49"/>
      <c r="P301" s="48"/>
      <c r="V301" s="48"/>
    </row>
    <row r="302" spans="2:22" ht="15" x14ac:dyDescent="0.2">
      <c r="B302" s="60" t="str">
        <f t="shared" si="53"/>
        <v>Y</v>
      </c>
      <c r="E302" s="199"/>
      <c r="F302" s="165" t="str">
        <f>IF(E296="","",CONCATENATE(VLOOKUP(E296,'Stakeholder Master List'!$B:$D,2,FALSE),"-7"))</f>
        <v/>
      </c>
      <c r="G302" s="165" t="str">
        <f>IF(E296="","",VLOOKUP(E296,'Stakeholder Master List'!$B:$D,3,FALSE))</f>
        <v/>
      </c>
      <c r="H302" s="173"/>
      <c r="I302" s="126" t="str" cm="1">
        <f t="array" ref="I302">IF(ISBLANK(H302),"-",(ROUND(IF(ISBLANK(H302),"",(_xlfn.IFS(G302="High",50,G302="Medium",25,G302="Low",10,G302="",0)+110-(INT(MID(F302,5,2)))*10)),0)))</f>
        <v>-</v>
      </c>
      <c r="M302" s="48"/>
      <c r="N302" s="48"/>
      <c r="O302" s="49"/>
      <c r="P302" s="48"/>
      <c r="V302" s="48"/>
    </row>
    <row r="303" spans="2:22" ht="15" x14ac:dyDescent="0.2">
      <c r="B303" s="60" t="str">
        <f t="shared" si="53"/>
        <v>Y</v>
      </c>
      <c r="E303" s="199"/>
      <c r="F303" s="165" t="str">
        <f>IF(E296="","",CONCATENATE(VLOOKUP(E296,'Stakeholder Master List'!$B:$D,2,FALSE),"-8"))</f>
        <v/>
      </c>
      <c r="G303" s="165" t="str">
        <f>IF(E296="","",VLOOKUP(E296,'Stakeholder Master List'!$B:$D,3,FALSE))</f>
        <v/>
      </c>
      <c r="H303" s="173"/>
      <c r="I303" s="126" t="str" cm="1">
        <f t="array" ref="I303">IF(ISBLANK(H303),"-",(ROUND(IF(ISBLANK(H303),"",(_xlfn.IFS(G303="High",50,G303="Medium",25,G303="Low",10,G303="",0)+110-(INT(MID(F303,5,2)))*10)),0)))</f>
        <v>-</v>
      </c>
      <c r="M303" s="48"/>
      <c r="N303" s="48"/>
      <c r="O303" s="49"/>
      <c r="P303" s="48"/>
      <c r="V303" s="48"/>
    </row>
    <row r="304" spans="2:22" ht="15" x14ac:dyDescent="0.2">
      <c r="B304" s="60" t="str">
        <f t="shared" si="53"/>
        <v>Y</v>
      </c>
      <c r="E304" s="199"/>
      <c r="F304" s="165" t="str">
        <f>IF(E296="","",CONCATENATE(VLOOKUP(E296,'Stakeholder Master List'!$B:$D,2,FALSE),"-9"))</f>
        <v/>
      </c>
      <c r="G304" s="165" t="str">
        <f>IF(E296="","",VLOOKUP(E296,'Stakeholder Master List'!$B:$D,3,FALSE))</f>
        <v/>
      </c>
      <c r="H304" s="173"/>
      <c r="I304" s="126" t="str" cm="1">
        <f t="array" ref="I304">IF(ISBLANK(H304),"-",(ROUND(IF(ISBLANK(H304),"",(_xlfn.IFS(G304="High",50,G304="Medium",25,G304="Low",10,G304="",0)+110-(INT(MID(F304,5,2)))*10)),0)))</f>
        <v>-</v>
      </c>
      <c r="M304" s="48"/>
      <c r="N304" s="48"/>
      <c r="O304" s="49"/>
      <c r="P304" s="48"/>
      <c r="V304" s="48"/>
    </row>
    <row r="305" spans="2:22" ht="16" thickBot="1" x14ac:dyDescent="0.25">
      <c r="B305" s="60" t="str">
        <f t="shared" si="53"/>
        <v>Y</v>
      </c>
      <c r="E305" s="200"/>
      <c r="F305" s="166" t="str">
        <f>IF(E296="","",CONCATENATE(VLOOKUP(E296,'Stakeholder Master List'!$B:$D,2,FALSE),"-10"))</f>
        <v/>
      </c>
      <c r="G305" s="169" t="str">
        <f>IF(E296="","",VLOOKUP(E296,'Stakeholder Master List'!$B:$D,3,FALSE))</f>
        <v/>
      </c>
      <c r="H305" s="172"/>
      <c r="I305" s="127" t="str" cm="1">
        <f t="array" ref="I305">IF(ISBLANK(H305),"-",(ROUND(IF(ISBLANK(H305),"",(_xlfn.IFS(G305="High",50,G305="Medium",25,G305="Low",10,G305="",0)+110-(INT(MID(F305,5,2)))*10)),0)))</f>
        <v>-</v>
      </c>
      <c r="M305" s="48"/>
      <c r="N305" s="48"/>
      <c r="O305" s="49"/>
      <c r="P305" s="48"/>
      <c r="V305" s="48"/>
    </row>
    <row r="306" spans="2:22" ht="15" x14ac:dyDescent="0.2">
      <c r="B306" s="60" t="str">
        <f>IF(OR(E306="-",E306=""),"Y","N")</f>
        <v>Y</v>
      </c>
      <c r="E306" s="198" t="str">
        <f>IF(ISBLANK('Stakeholder Master List'!B37),"",'Stakeholder Master List'!B37)</f>
        <v/>
      </c>
      <c r="F306" s="164" t="str">
        <f>IF(E306="","",CONCATENATE(VLOOKUP(E306,'Stakeholder Master List'!$B:$D,2,FALSE),"-1"))</f>
        <v/>
      </c>
      <c r="G306" s="164" t="str">
        <f>IF(E306="","",VLOOKUP(E306,'Stakeholder Master List'!$B:$D,3,FALSE))</f>
        <v/>
      </c>
      <c r="H306" s="170"/>
      <c r="I306" s="125" t="str" cm="1">
        <f t="array" ref="I306">IF(ISBLANK(H306),"-",(ROUND(IF(ISBLANK(H306),"",(_xlfn.IFS(G306="High",50,G306="Medium",25,G306="Low",10,G306="",0)+110-(INT(MID(F306,5,2)))*10)),0)))</f>
        <v>-</v>
      </c>
      <c r="M306" s="48"/>
      <c r="N306" s="48"/>
      <c r="O306" s="49"/>
      <c r="P306" s="48"/>
      <c r="V306" s="48"/>
    </row>
    <row r="307" spans="2:22" ht="15" x14ac:dyDescent="0.2">
      <c r="B307" s="60" t="str">
        <f t="shared" si="53"/>
        <v>Y</v>
      </c>
      <c r="E307" s="199"/>
      <c r="F307" s="165" t="str">
        <f>IF(E306="","",CONCATENATE(VLOOKUP(E306,'Stakeholder Master List'!$B:$D,2,FALSE),"-2"))</f>
        <v/>
      </c>
      <c r="G307" s="165" t="str">
        <f>IF(E306="","",VLOOKUP(E306,'Stakeholder Master List'!$B:$D,3,FALSE))</f>
        <v/>
      </c>
      <c r="H307" s="173"/>
      <c r="I307" s="126" t="str" cm="1">
        <f t="array" ref="I307">IF(ISBLANK(H307),"-",(ROUND(IF(ISBLANK(H307),"",(_xlfn.IFS(G307="High",50,G307="Medium",25,G307="Low",10,G307="",0)+110-(INT(MID(F307,5,2)))*10)),0)))</f>
        <v>-</v>
      </c>
      <c r="M307" s="48"/>
      <c r="N307" s="48"/>
      <c r="O307" s="49"/>
      <c r="P307" s="48"/>
      <c r="V307" s="48"/>
    </row>
    <row r="308" spans="2:22" ht="15" x14ac:dyDescent="0.2">
      <c r="B308" s="60" t="str">
        <f t="shared" si="53"/>
        <v>Y</v>
      </c>
      <c r="E308" s="199"/>
      <c r="F308" s="165" t="str">
        <f>IF(E306="","",CONCATENATE(VLOOKUP(E306,'Stakeholder Master List'!$B:$D,2,FALSE),"-3"))</f>
        <v/>
      </c>
      <c r="G308" s="165" t="str">
        <f>IF(E306="","",VLOOKUP(E306,'Stakeholder Master List'!$B:$D,3,FALSE))</f>
        <v/>
      </c>
      <c r="H308" s="173"/>
      <c r="I308" s="126" t="str" cm="1">
        <f t="array" ref="I308">IF(ISBLANK(H308),"-",(ROUND(IF(ISBLANK(H308),"",(_xlfn.IFS(G308="High",50,G308="Medium",25,G308="Low",10,G308="",0)+110-(INT(MID(F308,5,2)))*10)),0)))</f>
        <v>-</v>
      </c>
      <c r="M308" s="48"/>
      <c r="N308" s="48"/>
      <c r="O308" s="49"/>
      <c r="P308" s="48"/>
      <c r="V308" s="48"/>
    </row>
    <row r="309" spans="2:22" ht="15" x14ac:dyDescent="0.2">
      <c r="B309" s="60" t="str">
        <f t="shared" si="53"/>
        <v>Y</v>
      </c>
      <c r="E309" s="199"/>
      <c r="F309" s="165" t="str">
        <f>IF(E306="","",CONCATENATE(VLOOKUP(E306,'Stakeholder Master List'!$B:$D,2,FALSE),"-4"))</f>
        <v/>
      </c>
      <c r="G309" s="165" t="str">
        <f>IF(E306="","",VLOOKUP(E306,'Stakeholder Master List'!$B:$D,3,FALSE))</f>
        <v/>
      </c>
      <c r="H309" s="173"/>
      <c r="I309" s="126" t="str" cm="1">
        <f t="array" ref="I309">IF(ISBLANK(H309),"-",(ROUND(IF(ISBLANK(H309),"",(_xlfn.IFS(G309="High",50,G309="Medium",25,G309="Low",10,G309="",0)+110-(INT(MID(F309,5,2)))*10)),0)))</f>
        <v>-</v>
      </c>
      <c r="M309" s="48"/>
      <c r="N309" s="48"/>
      <c r="O309" s="49"/>
      <c r="P309" s="48"/>
      <c r="V309" s="48"/>
    </row>
    <row r="310" spans="2:22" ht="15" x14ac:dyDescent="0.2">
      <c r="B310" s="60" t="str">
        <f t="shared" si="53"/>
        <v>Y</v>
      </c>
      <c r="E310" s="199"/>
      <c r="F310" s="165" t="str">
        <f>IF(E306="","",CONCATENATE(VLOOKUP(E306,'Stakeholder Master List'!$B:$D,2,FALSE),"-5"))</f>
        <v/>
      </c>
      <c r="G310" s="165" t="str">
        <f>IF(E306="","",VLOOKUP(E306,'Stakeholder Master List'!$B:$D,3,FALSE))</f>
        <v/>
      </c>
      <c r="H310" s="173"/>
      <c r="I310" s="126" t="str" cm="1">
        <f t="array" ref="I310">IF(ISBLANK(H310),"-",(ROUND(IF(ISBLANK(H310),"",(_xlfn.IFS(G310="High",50,G310="Medium",25,G310="Low",10,G310="",0)+110-(INT(MID(F310,5,2)))*10)),0)))</f>
        <v>-</v>
      </c>
      <c r="M310" s="48"/>
      <c r="N310" s="48"/>
      <c r="O310" s="49"/>
      <c r="P310" s="48"/>
      <c r="V310" s="48"/>
    </row>
    <row r="311" spans="2:22" ht="15" x14ac:dyDescent="0.2">
      <c r="B311" s="60" t="str">
        <f t="shared" si="53"/>
        <v>Y</v>
      </c>
      <c r="E311" s="199"/>
      <c r="F311" s="165" t="str">
        <f>IF(E306="","",CONCATENATE(VLOOKUP(E306,'Stakeholder Master List'!$B:$D,2,FALSE),"-6"))</f>
        <v/>
      </c>
      <c r="G311" s="165" t="str">
        <f>IF(E306="","",VLOOKUP(E306,'Stakeholder Master List'!$B:$D,3,FALSE))</f>
        <v/>
      </c>
      <c r="H311" s="173"/>
      <c r="I311" s="126" t="str" cm="1">
        <f t="array" ref="I311">IF(ISBLANK(H311),"-",(ROUND(IF(ISBLANK(H311),"",(_xlfn.IFS(G311="High",50,G311="Medium",25,G311="Low",10,G311="",0)+110-(INT(MID(F311,5,2)))*10)),0)))</f>
        <v>-</v>
      </c>
      <c r="M311" s="48"/>
      <c r="N311" s="48"/>
      <c r="O311" s="49"/>
      <c r="P311" s="48"/>
      <c r="V311" s="48"/>
    </row>
    <row r="312" spans="2:22" ht="15" x14ac:dyDescent="0.2">
      <c r="B312" s="60" t="str">
        <f t="shared" si="53"/>
        <v>Y</v>
      </c>
      <c r="E312" s="199"/>
      <c r="F312" s="165" t="str">
        <f>IF(E306="","",CONCATENATE(VLOOKUP(E306,'Stakeholder Master List'!$B:$D,2,FALSE),"-7"))</f>
        <v/>
      </c>
      <c r="G312" s="165" t="str">
        <f>IF(E306="","",VLOOKUP(E306,'Stakeholder Master List'!$B:$D,3,FALSE))</f>
        <v/>
      </c>
      <c r="H312" s="173"/>
      <c r="I312" s="126" t="str" cm="1">
        <f t="array" ref="I312">IF(ISBLANK(H312),"-",(ROUND(IF(ISBLANK(H312),"",(_xlfn.IFS(G312="High",50,G312="Medium",25,G312="Low",10,G312="",0)+110-(INT(MID(F312,5,2)))*10)),0)))</f>
        <v>-</v>
      </c>
      <c r="M312" s="48"/>
      <c r="N312" s="48"/>
      <c r="O312" s="49"/>
      <c r="P312" s="48"/>
      <c r="V312" s="48"/>
    </row>
    <row r="313" spans="2:22" ht="15" x14ac:dyDescent="0.2">
      <c r="B313" s="60" t="str">
        <f t="shared" si="53"/>
        <v>Y</v>
      </c>
      <c r="E313" s="199"/>
      <c r="F313" s="165" t="str">
        <f>IF(E306="","",CONCATENATE(VLOOKUP(E306,'Stakeholder Master List'!$B:$D,2,FALSE),"-8"))</f>
        <v/>
      </c>
      <c r="G313" s="165" t="str">
        <f>IF(E306="","",VLOOKUP(E306,'Stakeholder Master List'!$B:$D,3,FALSE))</f>
        <v/>
      </c>
      <c r="H313" s="173"/>
      <c r="I313" s="126" t="str" cm="1">
        <f t="array" ref="I313">IF(ISBLANK(H313),"-",(ROUND(IF(ISBLANK(H313),"",(_xlfn.IFS(G313="High",50,G313="Medium",25,G313="Low",10,G313="",0)+110-(INT(MID(F313,5,2)))*10)),0)))</f>
        <v>-</v>
      </c>
      <c r="M313" s="48"/>
      <c r="N313" s="48"/>
      <c r="O313" s="49"/>
      <c r="P313" s="48"/>
      <c r="V313" s="48"/>
    </row>
    <row r="314" spans="2:22" ht="15" x14ac:dyDescent="0.2">
      <c r="B314" s="60" t="str">
        <f t="shared" si="53"/>
        <v>Y</v>
      </c>
      <c r="E314" s="199"/>
      <c r="F314" s="165" t="str">
        <f>IF(E306="","",CONCATENATE(VLOOKUP(E306,'Stakeholder Master List'!$B:$D,2,FALSE),"-9"))</f>
        <v/>
      </c>
      <c r="G314" s="165" t="str">
        <f>IF(E306="","",VLOOKUP(E306,'Stakeholder Master List'!$B:$D,3,FALSE))</f>
        <v/>
      </c>
      <c r="H314" s="173"/>
      <c r="I314" s="126" t="str" cm="1">
        <f t="array" ref="I314">IF(ISBLANK(H314),"-",(ROUND(IF(ISBLANK(H314),"",(_xlfn.IFS(G314="High",50,G314="Medium",25,G314="Low",10,G314="",0)+110-(INT(MID(F314,5,2)))*10)),0)))</f>
        <v>-</v>
      </c>
      <c r="M314" s="48"/>
      <c r="N314" s="48"/>
      <c r="O314" s="49"/>
      <c r="P314" s="48"/>
      <c r="V314" s="48"/>
    </row>
    <row r="315" spans="2:22" ht="16" thickBot="1" x14ac:dyDescent="0.25">
      <c r="B315" s="60" t="str">
        <f t="shared" si="53"/>
        <v>Y</v>
      </c>
      <c r="E315" s="200"/>
      <c r="F315" s="166" t="str">
        <f>IF(E306="","",CONCATENATE(VLOOKUP(E306,'Stakeholder Master List'!$B:$D,2,FALSE),"-10"))</f>
        <v/>
      </c>
      <c r="G315" s="169" t="str">
        <f>IF(E306="","",VLOOKUP(E306,'Stakeholder Master List'!$B:$D,3,FALSE))</f>
        <v/>
      </c>
      <c r="H315" s="172"/>
      <c r="I315" s="127" t="str" cm="1">
        <f t="array" ref="I315">IF(ISBLANK(H315),"-",(ROUND(IF(ISBLANK(H315),"",(_xlfn.IFS(G315="High",50,G315="Medium",25,G315="Low",10,G315="",0)+110-(INT(MID(F315,5,2)))*10)),0)))</f>
        <v>-</v>
      </c>
      <c r="M315" s="48"/>
      <c r="N315" s="48"/>
      <c r="O315" s="49"/>
      <c r="P315" s="48"/>
      <c r="V315" s="48"/>
    </row>
    <row r="316" spans="2:22" ht="15" x14ac:dyDescent="0.2">
      <c r="B316" s="60" t="str">
        <f>IF(OR(E316="-",E316=""),"Y","N")</f>
        <v>Y</v>
      </c>
      <c r="E316" s="198" t="str">
        <f>IF(ISBLANK('Stakeholder Master List'!B38),"",'Stakeholder Master List'!B38)</f>
        <v/>
      </c>
      <c r="F316" s="164" t="str">
        <f>IF(E316="","",CONCATENATE(VLOOKUP(E316,'Stakeholder Master List'!$B:$D,2,FALSE),"-1"))</f>
        <v/>
      </c>
      <c r="G316" s="164" t="str">
        <f>IF(E316="","",VLOOKUP(E316,'Stakeholder Master List'!$B:$D,3,FALSE))</f>
        <v/>
      </c>
      <c r="H316" s="170"/>
      <c r="I316" s="125" t="str" cm="1">
        <f t="array" ref="I316">IF(ISBLANK(H316),"-",(ROUND(IF(ISBLANK(H316),"",(_xlfn.IFS(G316="High",50,G316="Medium",25,G316="Low",10,G316="",0)+110-(INT(MID(F316,5,2)))*10)),0)))</f>
        <v>-</v>
      </c>
      <c r="M316" s="48"/>
      <c r="N316" s="48"/>
      <c r="O316" s="49"/>
      <c r="P316" s="48"/>
      <c r="V316" s="48"/>
    </row>
    <row r="317" spans="2:22" ht="15" x14ac:dyDescent="0.2">
      <c r="B317" s="60" t="str">
        <f t="shared" si="53"/>
        <v>Y</v>
      </c>
      <c r="E317" s="199"/>
      <c r="F317" s="165" t="str">
        <f>IF(E316="","",CONCATENATE(VLOOKUP(E316,'Stakeholder Master List'!$B:$D,2,FALSE),"-2"))</f>
        <v/>
      </c>
      <c r="G317" s="165" t="str">
        <f>IF(E316="","",VLOOKUP(E316,'Stakeholder Master List'!$B:$D,3,FALSE))</f>
        <v/>
      </c>
      <c r="H317" s="173"/>
      <c r="I317" s="126" t="str" cm="1">
        <f t="array" ref="I317">IF(ISBLANK(H317),"-",(ROUND(IF(ISBLANK(H317),"",(_xlfn.IFS(G317="High",50,G317="Medium",25,G317="Low",10,G317="",0)+110-(INT(MID(F317,5,2)))*10)),0)))</f>
        <v>-</v>
      </c>
      <c r="M317" s="48"/>
      <c r="N317" s="48"/>
      <c r="O317" s="49"/>
      <c r="P317" s="48"/>
      <c r="V317" s="48"/>
    </row>
    <row r="318" spans="2:22" ht="15" x14ac:dyDescent="0.2">
      <c r="B318" s="60" t="str">
        <f t="shared" si="53"/>
        <v>Y</v>
      </c>
      <c r="E318" s="199"/>
      <c r="F318" s="165" t="str">
        <f>IF(E316="","",CONCATENATE(VLOOKUP(E316,'Stakeholder Master List'!$B:$D,2,FALSE),"-3"))</f>
        <v/>
      </c>
      <c r="G318" s="165" t="str">
        <f>IF(E316="","",VLOOKUP(E316,'Stakeholder Master List'!$B:$D,3,FALSE))</f>
        <v/>
      </c>
      <c r="H318" s="173"/>
      <c r="I318" s="126" t="str" cm="1">
        <f t="array" ref="I318">IF(ISBLANK(H318),"-",(ROUND(IF(ISBLANK(H318),"",(_xlfn.IFS(G318="High",50,G318="Medium",25,G318="Low",10,G318="",0)+110-(INT(MID(F318,5,2)))*10)),0)))</f>
        <v>-</v>
      </c>
      <c r="M318" s="48"/>
      <c r="N318" s="48"/>
      <c r="O318" s="49"/>
      <c r="P318" s="48"/>
      <c r="V318" s="48"/>
    </row>
    <row r="319" spans="2:22" ht="15" x14ac:dyDescent="0.2">
      <c r="B319" s="60" t="str">
        <f t="shared" si="53"/>
        <v>Y</v>
      </c>
      <c r="E319" s="199"/>
      <c r="F319" s="165" t="str">
        <f>IF(E316="","",CONCATENATE(VLOOKUP(E316,'Stakeholder Master List'!$B:$D,2,FALSE),"-4"))</f>
        <v/>
      </c>
      <c r="G319" s="165" t="str">
        <f>IF(E316="","",VLOOKUP(E316,'Stakeholder Master List'!$B:$D,3,FALSE))</f>
        <v/>
      </c>
      <c r="H319" s="173"/>
      <c r="I319" s="126" t="str" cm="1">
        <f t="array" ref="I319">IF(ISBLANK(H319),"-",(ROUND(IF(ISBLANK(H319),"",(_xlfn.IFS(G319="High",50,G319="Medium",25,G319="Low",10,G319="",0)+110-(INT(MID(F319,5,2)))*10)),0)))</f>
        <v>-</v>
      </c>
      <c r="M319" s="48"/>
      <c r="N319" s="48"/>
      <c r="O319" s="49"/>
      <c r="P319" s="48"/>
      <c r="V319" s="48"/>
    </row>
    <row r="320" spans="2:22" ht="15" x14ac:dyDescent="0.2">
      <c r="B320" s="60" t="str">
        <f t="shared" si="53"/>
        <v>Y</v>
      </c>
      <c r="E320" s="199"/>
      <c r="F320" s="165" t="str">
        <f>IF(E316="","",CONCATENATE(VLOOKUP(E316,'Stakeholder Master List'!$B:$D,2,FALSE),"-5"))</f>
        <v/>
      </c>
      <c r="G320" s="165" t="str">
        <f>IF(E316="","",VLOOKUP(E316,'Stakeholder Master List'!$B:$D,3,FALSE))</f>
        <v/>
      </c>
      <c r="H320" s="173"/>
      <c r="I320" s="126" t="str" cm="1">
        <f t="array" ref="I320">IF(ISBLANK(H320),"-",(ROUND(IF(ISBLANK(H320),"",(_xlfn.IFS(G320="High",50,G320="Medium",25,G320="Low",10,G320="",0)+110-(INT(MID(F320,5,2)))*10)),0)))</f>
        <v>-</v>
      </c>
      <c r="M320" s="48"/>
      <c r="N320" s="48"/>
      <c r="O320" s="49"/>
      <c r="P320" s="48"/>
      <c r="V320" s="48"/>
    </row>
    <row r="321" spans="2:22" ht="15" x14ac:dyDescent="0.2">
      <c r="B321" s="60" t="str">
        <f t="shared" si="53"/>
        <v>Y</v>
      </c>
      <c r="E321" s="199"/>
      <c r="F321" s="165" t="str">
        <f>IF(E316="","",CONCATENATE(VLOOKUP(E316,'Stakeholder Master List'!$B:$D,2,FALSE),"-6"))</f>
        <v/>
      </c>
      <c r="G321" s="165" t="str">
        <f>IF(E316="","",VLOOKUP(E316,'Stakeholder Master List'!$B:$D,3,FALSE))</f>
        <v/>
      </c>
      <c r="H321" s="173"/>
      <c r="I321" s="126" t="str" cm="1">
        <f t="array" ref="I321">IF(ISBLANK(H321),"-",(ROUND(IF(ISBLANK(H321),"",(_xlfn.IFS(G321="High",50,G321="Medium",25,G321="Low",10,G321="",0)+110-(INT(MID(F321,5,2)))*10)),0)))</f>
        <v>-</v>
      </c>
      <c r="M321" s="48"/>
      <c r="N321" s="48"/>
      <c r="O321" s="49"/>
      <c r="P321" s="48"/>
      <c r="V321" s="48"/>
    </row>
    <row r="322" spans="2:22" ht="15" x14ac:dyDescent="0.2">
      <c r="B322" s="60" t="str">
        <f t="shared" si="53"/>
        <v>Y</v>
      </c>
      <c r="E322" s="199"/>
      <c r="F322" s="165" t="str">
        <f>IF(E316="","",CONCATENATE(VLOOKUP(E316,'Stakeholder Master List'!$B:$D,2,FALSE),"-7"))</f>
        <v/>
      </c>
      <c r="G322" s="165" t="str">
        <f>IF(E316="","",VLOOKUP(E316,'Stakeholder Master List'!$B:$D,3,FALSE))</f>
        <v/>
      </c>
      <c r="H322" s="173"/>
      <c r="I322" s="126" t="str" cm="1">
        <f t="array" ref="I322">IF(ISBLANK(H322),"-",(ROUND(IF(ISBLANK(H322),"",(_xlfn.IFS(G322="High",50,G322="Medium",25,G322="Low",10,G322="",0)+110-(INT(MID(F322,5,2)))*10)),0)))</f>
        <v>-</v>
      </c>
      <c r="M322" s="48"/>
      <c r="N322" s="48"/>
      <c r="O322" s="49"/>
      <c r="P322" s="48"/>
      <c r="V322" s="48"/>
    </row>
    <row r="323" spans="2:22" ht="15" x14ac:dyDescent="0.2">
      <c r="B323" s="60" t="str">
        <f t="shared" si="53"/>
        <v>Y</v>
      </c>
      <c r="E323" s="199"/>
      <c r="F323" s="165" t="str">
        <f>IF(E316="","",CONCATENATE(VLOOKUP(E316,'Stakeholder Master List'!$B:$D,2,FALSE),"-8"))</f>
        <v/>
      </c>
      <c r="G323" s="165" t="str">
        <f>IF(E316="","",VLOOKUP(E316,'Stakeholder Master List'!$B:$D,3,FALSE))</f>
        <v/>
      </c>
      <c r="H323" s="173"/>
      <c r="I323" s="126" t="str" cm="1">
        <f t="array" ref="I323">IF(ISBLANK(H323),"-",(ROUND(IF(ISBLANK(H323),"",(_xlfn.IFS(G323="High",50,G323="Medium",25,G323="Low",10,G323="",0)+110-(INT(MID(F323,5,2)))*10)),0)))</f>
        <v>-</v>
      </c>
      <c r="M323" s="48"/>
      <c r="N323" s="48"/>
      <c r="O323" s="49"/>
      <c r="P323" s="48"/>
      <c r="V323" s="48"/>
    </row>
    <row r="324" spans="2:22" ht="15" x14ac:dyDescent="0.2">
      <c r="B324" s="60" t="str">
        <f t="shared" si="53"/>
        <v>Y</v>
      </c>
      <c r="E324" s="199"/>
      <c r="F324" s="165" t="str">
        <f>IF(E316="","",CONCATENATE(VLOOKUP(E316,'Stakeholder Master List'!$B:$D,2,FALSE),"-9"))</f>
        <v/>
      </c>
      <c r="G324" s="165" t="str">
        <f>IF(E316="","",VLOOKUP(E316,'Stakeholder Master List'!$B:$D,3,FALSE))</f>
        <v/>
      </c>
      <c r="H324" s="173"/>
      <c r="I324" s="126" t="str" cm="1">
        <f t="array" ref="I324">IF(ISBLANK(H324),"-",(ROUND(IF(ISBLANK(H324),"",(_xlfn.IFS(G324="High",50,G324="Medium",25,G324="Low",10,G324="",0)+110-(INT(MID(F324,5,2)))*10)),0)))</f>
        <v>-</v>
      </c>
      <c r="M324" s="48"/>
      <c r="N324" s="48"/>
      <c r="O324" s="49"/>
      <c r="P324" s="48"/>
      <c r="V324" s="48"/>
    </row>
    <row r="325" spans="2:22" ht="16" thickBot="1" x14ac:dyDescent="0.25">
      <c r="B325" s="60" t="str">
        <f t="shared" si="53"/>
        <v>Y</v>
      </c>
      <c r="E325" s="200"/>
      <c r="F325" s="166" t="str">
        <f>IF(E316="","",CONCATENATE(VLOOKUP(E316,'Stakeholder Master List'!$B:$D,2,FALSE),"-10"))</f>
        <v/>
      </c>
      <c r="G325" s="169" t="str">
        <f>IF(E316="","",VLOOKUP(E316,'Stakeholder Master List'!$B:$D,3,FALSE))</f>
        <v/>
      </c>
      <c r="H325" s="172"/>
      <c r="I325" s="127" t="str" cm="1">
        <f t="array" ref="I325">IF(ISBLANK(H325),"-",(ROUND(IF(ISBLANK(H325),"",(_xlfn.IFS(G325="High",50,G325="Medium",25,G325="Low",10,G325="",0)+110-(INT(MID(F325,5,2)))*10)),0)))</f>
        <v>-</v>
      </c>
      <c r="M325" s="48"/>
      <c r="N325" s="48"/>
      <c r="O325" s="49"/>
      <c r="P325" s="48"/>
      <c r="V325" s="48"/>
    </row>
    <row r="326" spans="2:22" ht="15" x14ac:dyDescent="0.2">
      <c r="B326" s="60" t="str">
        <f>IF(OR(E326="-",E326=""),"Y","N")</f>
        <v>Y</v>
      </c>
      <c r="E326" s="198" t="str">
        <f>IF(ISBLANK('Stakeholder Master List'!B39),"",'Stakeholder Master List'!B39)</f>
        <v/>
      </c>
      <c r="F326" s="164" t="str">
        <f>IF(E326="","",CONCATENATE(VLOOKUP(E326,'Stakeholder Master List'!$B:$D,2,FALSE),"-1"))</f>
        <v/>
      </c>
      <c r="G326" s="164" t="str">
        <f>IF(E326="","",VLOOKUP(E326,'Stakeholder Master List'!$B:$D,3,FALSE))</f>
        <v/>
      </c>
      <c r="H326" s="170"/>
      <c r="I326" s="125" t="str" cm="1">
        <f t="array" ref="I326">IF(ISBLANK(H326),"-",(ROUND(IF(ISBLANK(H326),"",(_xlfn.IFS(G326="High",50,G326="Medium",25,G326="Low",10,G326="",0)+110-(INT(MID(F326,5,2)))*10)),0)))</f>
        <v>-</v>
      </c>
      <c r="M326" s="48"/>
      <c r="N326" s="48"/>
      <c r="O326" s="49"/>
      <c r="P326" s="48"/>
      <c r="V326" s="48"/>
    </row>
    <row r="327" spans="2:22" ht="15" x14ac:dyDescent="0.2">
      <c r="B327" s="60" t="str">
        <f t="shared" si="53"/>
        <v>Y</v>
      </c>
      <c r="E327" s="199"/>
      <c r="F327" s="165" t="str">
        <f>IF(E326="","",CONCATENATE(VLOOKUP(E326,'Stakeholder Master List'!$B:$D,2,FALSE),"-2"))</f>
        <v/>
      </c>
      <c r="G327" s="165" t="str">
        <f>IF(E326="","",VLOOKUP(E326,'Stakeholder Master List'!$B:$D,3,FALSE))</f>
        <v/>
      </c>
      <c r="H327" s="173"/>
      <c r="I327" s="126" t="str" cm="1">
        <f t="array" ref="I327">IF(ISBLANK(H327),"-",(ROUND(IF(ISBLANK(H327),"",(_xlfn.IFS(G327="High",50,G327="Medium",25,G327="Low",10,G327="",0)+110-(INT(MID(F327,5,2)))*10)),0)))</f>
        <v>-</v>
      </c>
      <c r="M327" s="48"/>
      <c r="N327" s="48"/>
      <c r="O327" s="49"/>
      <c r="P327" s="48"/>
      <c r="V327" s="48"/>
    </row>
    <row r="328" spans="2:22" ht="15" x14ac:dyDescent="0.2">
      <c r="B328" s="60" t="str">
        <f t="shared" si="53"/>
        <v>Y</v>
      </c>
      <c r="E328" s="199"/>
      <c r="F328" s="165" t="str">
        <f>IF(E326="","",CONCATENATE(VLOOKUP(E326,'Stakeholder Master List'!$B:$D,2,FALSE),"-3"))</f>
        <v/>
      </c>
      <c r="G328" s="165" t="str">
        <f>IF(E326="","",VLOOKUP(E326,'Stakeholder Master List'!$B:$D,3,FALSE))</f>
        <v/>
      </c>
      <c r="H328" s="173"/>
      <c r="I328" s="126" t="str" cm="1">
        <f t="array" ref="I328">IF(ISBLANK(H328),"-",(ROUND(IF(ISBLANK(H328),"",(_xlfn.IFS(G328="High",50,G328="Medium",25,G328="Low",10,G328="",0)+110-(INT(MID(F328,5,2)))*10)),0)))</f>
        <v>-</v>
      </c>
      <c r="M328" s="48"/>
      <c r="N328" s="48"/>
      <c r="O328" s="49"/>
      <c r="P328" s="48"/>
      <c r="V328" s="48"/>
    </row>
    <row r="329" spans="2:22" ht="15" x14ac:dyDescent="0.2">
      <c r="B329" s="60" t="str">
        <f t="shared" si="53"/>
        <v>Y</v>
      </c>
      <c r="E329" s="199"/>
      <c r="F329" s="165" t="str">
        <f>IF(E326="","",CONCATENATE(VLOOKUP(E326,'Stakeholder Master List'!$B:$D,2,FALSE),"-4"))</f>
        <v/>
      </c>
      <c r="G329" s="165" t="str">
        <f>IF(E326="","",VLOOKUP(E326,'Stakeholder Master List'!$B:$D,3,FALSE))</f>
        <v/>
      </c>
      <c r="H329" s="173"/>
      <c r="I329" s="126" t="str" cm="1">
        <f t="array" ref="I329">IF(ISBLANK(H329),"-",(ROUND(IF(ISBLANK(H329),"",(_xlfn.IFS(G329="High",50,G329="Medium",25,G329="Low",10,G329="",0)+110-(INT(MID(F329,5,2)))*10)),0)))</f>
        <v>-</v>
      </c>
      <c r="M329" s="48"/>
      <c r="N329" s="48"/>
      <c r="O329" s="49"/>
      <c r="P329" s="48"/>
      <c r="V329" s="48"/>
    </row>
    <row r="330" spans="2:22" ht="15" x14ac:dyDescent="0.2">
      <c r="B330" s="60" t="str">
        <f t="shared" si="53"/>
        <v>Y</v>
      </c>
      <c r="E330" s="199"/>
      <c r="F330" s="165" t="str">
        <f>IF(E326="","",CONCATENATE(VLOOKUP(E326,'Stakeholder Master List'!$B:$D,2,FALSE),"-5"))</f>
        <v/>
      </c>
      <c r="G330" s="165" t="str">
        <f>IF(E326="","",VLOOKUP(E326,'Stakeholder Master List'!$B:$D,3,FALSE))</f>
        <v/>
      </c>
      <c r="H330" s="173"/>
      <c r="I330" s="126" t="str" cm="1">
        <f t="array" ref="I330">IF(ISBLANK(H330),"-",(ROUND(IF(ISBLANK(H330),"",(_xlfn.IFS(G330="High",50,G330="Medium",25,G330="Low",10,G330="",0)+110-(INT(MID(F330,5,2)))*10)),0)))</f>
        <v>-</v>
      </c>
      <c r="M330" s="48"/>
      <c r="N330" s="48"/>
      <c r="O330" s="49"/>
      <c r="P330" s="48"/>
      <c r="V330" s="48"/>
    </row>
    <row r="331" spans="2:22" ht="15" x14ac:dyDescent="0.2">
      <c r="B331" s="60" t="str">
        <f t="shared" si="53"/>
        <v>Y</v>
      </c>
      <c r="E331" s="199"/>
      <c r="F331" s="165" t="str">
        <f>IF(E326="","",CONCATENATE(VLOOKUP(E326,'Stakeholder Master List'!$B:$D,2,FALSE),"-6"))</f>
        <v/>
      </c>
      <c r="G331" s="165" t="str">
        <f>IF(E326="","",VLOOKUP(E326,'Stakeholder Master List'!$B:$D,3,FALSE))</f>
        <v/>
      </c>
      <c r="H331" s="173"/>
      <c r="I331" s="126" t="str" cm="1">
        <f t="array" ref="I331">IF(ISBLANK(H331),"-",(ROUND(IF(ISBLANK(H331),"",(_xlfn.IFS(G331="High",50,G331="Medium",25,G331="Low",10,G331="",0)+110-(INT(MID(F331,5,2)))*10)),0)))</f>
        <v>-</v>
      </c>
      <c r="M331" s="48"/>
      <c r="N331" s="48"/>
      <c r="O331" s="49"/>
      <c r="P331" s="48"/>
      <c r="V331" s="48"/>
    </row>
    <row r="332" spans="2:22" ht="15" x14ac:dyDescent="0.2">
      <c r="B332" s="60" t="str">
        <f t="shared" si="53"/>
        <v>Y</v>
      </c>
      <c r="E332" s="199"/>
      <c r="F332" s="165" t="str">
        <f>IF(E326="","",CONCATENATE(VLOOKUP(E326,'Stakeholder Master List'!$B:$D,2,FALSE),"-7"))</f>
        <v/>
      </c>
      <c r="G332" s="165" t="str">
        <f>IF(E326="","",VLOOKUP(E326,'Stakeholder Master List'!$B:$D,3,FALSE))</f>
        <v/>
      </c>
      <c r="H332" s="173"/>
      <c r="I332" s="126" t="str" cm="1">
        <f t="array" ref="I332">IF(ISBLANK(H332),"-",(ROUND(IF(ISBLANK(H332),"",(_xlfn.IFS(G332="High",50,G332="Medium",25,G332="Low",10,G332="",0)+110-(INT(MID(F332,5,2)))*10)),0)))</f>
        <v>-</v>
      </c>
      <c r="M332" s="48"/>
      <c r="N332" s="48"/>
      <c r="O332" s="49"/>
      <c r="P332" s="48"/>
      <c r="V332" s="48"/>
    </row>
    <row r="333" spans="2:22" ht="15" x14ac:dyDescent="0.2">
      <c r="B333" s="60" t="str">
        <f t="shared" si="53"/>
        <v>Y</v>
      </c>
      <c r="E333" s="199"/>
      <c r="F333" s="165" t="str">
        <f>IF(E326="","",CONCATENATE(VLOOKUP(E326,'Stakeholder Master List'!$B:$D,2,FALSE),"-8"))</f>
        <v/>
      </c>
      <c r="G333" s="165" t="str">
        <f>IF(E326="","",VLOOKUP(E326,'Stakeholder Master List'!$B:$D,3,FALSE))</f>
        <v/>
      </c>
      <c r="H333" s="173"/>
      <c r="I333" s="126" t="str" cm="1">
        <f t="array" ref="I333">IF(ISBLANK(H333),"-",(ROUND(IF(ISBLANK(H333),"",(_xlfn.IFS(G333="High",50,G333="Medium",25,G333="Low",10,G333="",0)+110-(INT(MID(F333,5,2)))*10)),0)))</f>
        <v>-</v>
      </c>
      <c r="M333" s="48"/>
      <c r="N333" s="48"/>
      <c r="O333" s="49"/>
      <c r="P333" s="48"/>
      <c r="V333" s="48"/>
    </row>
    <row r="334" spans="2:22" ht="15" x14ac:dyDescent="0.2">
      <c r="B334" s="60" t="str">
        <f t="shared" si="53"/>
        <v>Y</v>
      </c>
      <c r="E334" s="199"/>
      <c r="F334" s="165" t="str">
        <f>IF(E326="","",CONCATENATE(VLOOKUP(E326,'Stakeholder Master List'!$B:$D,2,FALSE),"-9"))</f>
        <v/>
      </c>
      <c r="G334" s="165" t="str">
        <f>IF(E326="","",VLOOKUP(E326,'Stakeholder Master List'!$B:$D,3,FALSE))</f>
        <v/>
      </c>
      <c r="H334" s="173"/>
      <c r="I334" s="126" t="str" cm="1">
        <f t="array" ref="I334">IF(ISBLANK(H334),"-",(ROUND(IF(ISBLANK(H334),"",(_xlfn.IFS(G334="High",50,G334="Medium",25,G334="Low",10,G334="",0)+110-(INT(MID(F334,5,2)))*10)),0)))</f>
        <v>-</v>
      </c>
      <c r="M334" s="48"/>
      <c r="N334" s="48"/>
      <c r="O334" s="49"/>
      <c r="P334" s="48"/>
      <c r="V334" s="48"/>
    </row>
    <row r="335" spans="2:22" ht="16" thickBot="1" x14ac:dyDescent="0.25">
      <c r="B335" s="60" t="str">
        <f t="shared" si="53"/>
        <v>Y</v>
      </c>
      <c r="E335" s="200"/>
      <c r="F335" s="166" t="str">
        <f>IF(E326="","",CONCATENATE(VLOOKUP(E326,'Stakeholder Master List'!$B:$D,2,FALSE),"-10"))</f>
        <v/>
      </c>
      <c r="G335" s="169" t="str">
        <f>IF(E326="","",VLOOKUP(E326,'Stakeholder Master List'!$B:$D,3,FALSE))</f>
        <v/>
      </c>
      <c r="H335" s="172"/>
      <c r="I335" s="127" t="str" cm="1">
        <f t="array" ref="I335">IF(ISBLANK(H335),"-",(ROUND(IF(ISBLANK(H335),"",(_xlfn.IFS(G335="High",50,G335="Medium",25,G335="Low",10,G335="",0)+110-(INT(MID(F335,5,2)))*10)),0)))</f>
        <v>-</v>
      </c>
      <c r="M335" s="48"/>
      <c r="N335" s="48"/>
      <c r="O335" s="49"/>
      <c r="P335" s="48"/>
      <c r="V335" s="48"/>
    </row>
    <row r="336" spans="2:22" ht="15" x14ac:dyDescent="0.2">
      <c r="B336" s="60" t="str">
        <f>IF(OR(E336="-",E336=""),"Y","N")</f>
        <v>Y</v>
      </c>
      <c r="E336" s="198" t="str">
        <f>IF(ISBLANK('Stakeholder Master List'!B40),"",'Stakeholder Master List'!B40)</f>
        <v/>
      </c>
      <c r="F336" s="164" t="str">
        <f>IF(E336="","",CONCATENATE(VLOOKUP(E336,'Stakeholder Master List'!$B:$D,2,FALSE),"-1"))</f>
        <v/>
      </c>
      <c r="G336" s="164" t="str">
        <f>IF(E336="","",VLOOKUP(E336,'Stakeholder Master List'!$B:$D,3,FALSE))</f>
        <v/>
      </c>
      <c r="H336" s="170"/>
      <c r="I336" s="125" t="str" cm="1">
        <f t="array" ref="I336">IF(ISBLANK(H336),"-",(ROUND(IF(ISBLANK(H336),"",(_xlfn.IFS(G336="High",50,G336="Medium",25,G336="Low",10,G336="",0)+110-(INT(MID(F336,5,2)))*10)),0)))</f>
        <v>-</v>
      </c>
      <c r="M336" s="48"/>
      <c r="N336" s="48"/>
      <c r="O336" s="49"/>
      <c r="P336" s="48"/>
      <c r="V336" s="48"/>
    </row>
    <row r="337" spans="2:22" ht="15" x14ac:dyDescent="0.2">
      <c r="B337" s="60" t="str">
        <f t="shared" si="53"/>
        <v>Y</v>
      </c>
      <c r="E337" s="199"/>
      <c r="F337" s="165" t="str">
        <f>IF(E336="","",CONCATENATE(VLOOKUP(E336,'Stakeholder Master List'!$B:$D,2,FALSE),"-2"))</f>
        <v/>
      </c>
      <c r="G337" s="165" t="str">
        <f>IF(E336="","",VLOOKUP(E336,'Stakeholder Master List'!$B:$D,3,FALSE))</f>
        <v/>
      </c>
      <c r="H337" s="173"/>
      <c r="I337" s="126" t="str" cm="1">
        <f t="array" ref="I337">IF(ISBLANK(H337),"-",(ROUND(IF(ISBLANK(H337),"",(_xlfn.IFS(G337="High",50,G337="Medium",25,G337="Low",10,G337="",0)+110-(INT(MID(F337,5,2)))*10)),0)))</f>
        <v>-</v>
      </c>
      <c r="M337" s="48"/>
      <c r="N337" s="48"/>
      <c r="O337" s="49"/>
      <c r="P337" s="48"/>
      <c r="V337" s="48"/>
    </row>
    <row r="338" spans="2:22" ht="15" x14ac:dyDescent="0.2">
      <c r="B338" s="60" t="str">
        <f t="shared" si="53"/>
        <v>Y</v>
      </c>
      <c r="E338" s="199"/>
      <c r="F338" s="165" t="str">
        <f>IF(E336="","",CONCATENATE(VLOOKUP(E336,'Stakeholder Master List'!$B:$D,2,FALSE),"-3"))</f>
        <v/>
      </c>
      <c r="G338" s="165" t="str">
        <f>IF(E336="","",VLOOKUP(E336,'Stakeholder Master List'!$B:$D,3,FALSE))</f>
        <v/>
      </c>
      <c r="H338" s="173"/>
      <c r="I338" s="126" t="str" cm="1">
        <f t="array" ref="I338">IF(ISBLANK(H338),"-",(ROUND(IF(ISBLANK(H338),"",(_xlfn.IFS(G338="High",50,G338="Medium",25,G338="Low",10,G338="",0)+110-(INT(MID(F338,5,2)))*10)),0)))</f>
        <v>-</v>
      </c>
      <c r="M338" s="48"/>
      <c r="N338" s="48"/>
      <c r="O338" s="49"/>
      <c r="P338" s="48"/>
      <c r="V338" s="48"/>
    </row>
    <row r="339" spans="2:22" ht="15" x14ac:dyDescent="0.2">
      <c r="B339" s="60" t="str">
        <f t="shared" si="53"/>
        <v>Y</v>
      </c>
      <c r="E339" s="199"/>
      <c r="F339" s="165" t="str">
        <f>IF(E336="","",CONCATENATE(VLOOKUP(E336,'Stakeholder Master List'!$B:$D,2,FALSE),"-4"))</f>
        <v/>
      </c>
      <c r="G339" s="165" t="str">
        <f>IF(E336="","",VLOOKUP(E336,'Stakeholder Master List'!$B:$D,3,FALSE))</f>
        <v/>
      </c>
      <c r="H339" s="173"/>
      <c r="I339" s="126" t="str" cm="1">
        <f t="array" ref="I339">IF(ISBLANK(H339),"-",(ROUND(IF(ISBLANK(H339),"",(_xlfn.IFS(G339="High",50,G339="Medium",25,G339="Low",10,G339="",0)+110-(INT(MID(F339,5,2)))*10)),0)))</f>
        <v>-</v>
      </c>
      <c r="M339" s="48"/>
      <c r="N339" s="48"/>
      <c r="O339" s="49"/>
      <c r="P339" s="48"/>
      <c r="V339" s="48"/>
    </row>
    <row r="340" spans="2:22" ht="15" x14ac:dyDescent="0.2">
      <c r="B340" s="60" t="str">
        <f t="shared" si="53"/>
        <v>Y</v>
      </c>
      <c r="E340" s="199"/>
      <c r="F340" s="165" t="str">
        <f>IF(E336="","",CONCATENATE(VLOOKUP(E336,'Stakeholder Master List'!$B:$D,2,FALSE),"-5"))</f>
        <v/>
      </c>
      <c r="G340" s="165" t="str">
        <f>IF(E336="","",VLOOKUP(E336,'Stakeholder Master List'!$B:$D,3,FALSE))</f>
        <v/>
      </c>
      <c r="H340" s="173"/>
      <c r="I340" s="126" t="str" cm="1">
        <f t="array" ref="I340">IF(ISBLANK(H340),"-",(ROUND(IF(ISBLANK(H340),"",(_xlfn.IFS(G340="High",50,G340="Medium",25,G340="Low",10,G340="",0)+110-(INT(MID(F340,5,2)))*10)),0)))</f>
        <v>-</v>
      </c>
      <c r="M340" s="48"/>
      <c r="N340" s="48"/>
      <c r="O340" s="49"/>
      <c r="P340" s="48"/>
      <c r="V340" s="48"/>
    </row>
    <row r="341" spans="2:22" ht="15" x14ac:dyDescent="0.2">
      <c r="B341" s="60" t="str">
        <f t="shared" si="53"/>
        <v>Y</v>
      </c>
      <c r="E341" s="199"/>
      <c r="F341" s="165" t="str">
        <f>IF(E336="","",CONCATENATE(VLOOKUP(E336,'Stakeholder Master List'!$B:$D,2,FALSE),"-6"))</f>
        <v/>
      </c>
      <c r="G341" s="165" t="str">
        <f>IF(E336="","",VLOOKUP(E336,'Stakeholder Master List'!$B:$D,3,FALSE))</f>
        <v/>
      </c>
      <c r="H341" s="173"/>
      <c r="I341" s="126" t="str" cm="1">
        <f t="array" ref="I341">IF(ISBLANK(H341),"-",(ROUND(IF(ISBLANK(H341),"",(_xlfn.IFS(G341="High",50,G341="Medium",25,G341="Low",10,G341="",0)+110-(INT(MID(F341,5,2)))*10)),0)))</f>
        <v>-</v>
      </c>
      <c r="M341" s="48"/>
      <c r="N341" s="48"/>
      <c r="O341" s="49"/>
      <c r="P341" s="48"/>
      <c r="V341" s="48"/>
    </row>
    <row r="342" spans="2:22" ht="15" x14ac:dyDescent="0.2">
      <c r="B342" s="60" t="str">
        <f t="shared" si="53"/>
        <v>Y</v>
      </c>
      <c r="E342" s="199"/>
      <c r="F342" s="165" t="str">
        <f>IF(E336="","",CONCATENATE(VLOOKUP(E336,'Stakeholder Master List'!$B:$D,2,FALSE),"-7"))</f>
        <v/>
      </c>
      <c r="G342" s="165" t="str">
        <f>IF(E336="","",VLOOKUP(E336,'Stakeholder Master List'!$B:$D,3,FALSE))</f>
        <v/>
      </c>
      <c r="H342" s="173"/>
      <c r="I342" s="126" t="str" cm="1">
        <f t="array" ref="I342">IF(ISBLANK(H342),"-",(ROUND(IF(ISBLANK(H342),"",(_xlfn.IFS(G342="High",50,G342="Medium",25,G342="Low",10,G342="",0)+110-(INT(MID(F342,5,2)))*10)),0)))</f>
        <v>-</v>
      </c>
      <c r="M342" s="48"/>
      <c r="N342" s="48"/>
      <c r="O342" s="49"/>
      <c r="P342" s="48"/>
      <c r="V342" s="48"/>
    </row>
    <row r="343" spans="2:22" ht="15" x14ac:dyDescent="0.2">
      <c r="B343" s="60" t="str">
        <f t="shared" si="53"/>
        <v>Y</v>
      </c>
      <c r="E343" s="199"/>
      <c r="F343" s="165" t="str">
        <f>IF(E336="","",CONCATENATE(VLOOKUP(E336,'Stakeholder Master List'!$B:$D,2,FALSE),"-8"))</f>
        <v/>
      </c>
      <c r="G343" s="165" t="str">
        <f>IF(E336="","",VLOOKUP(E336,'Stakeholder Master List'!$B:$D,3,FALSE))</f>
        <v/>
      </c>
      <c r="H343" s="173"/>
      <c r="I343" s="126" t="str" cm="1">
        <f t="array" ref="I343">IF(ISBLANK(H343),"-",(ROUND(IF(ISBLANK(H343),"",(_xlfn.IFS(G343="High",50,G343="Medium",25,G343="Low",10,G343="",0)+110-(INT(MID(F343,5,2)))*10)),0)))</f>
        <v>-</v>
      </c>
      <c r="M343" s="48"/>
      <c r="N343" s="48"/>
      <c r="O343" s="49"/>
      <c r="P343" s="48"/>
      <c r="V343" s="48"/>
    </row>
    <row r="344" spans="2:22" ht="15" x14ac:dyDescent="0.2">
      <c r="B344" s="60" t="str">
        <f t="shared" si="53"/>
        <v>Y</v>
      </c>
      <c r="E344" s="199"/>
      <c r="F344" s="165" t="str">
        <f>IF(E336="","",CONCATENATE(VLOOKUP(E336,'Stakeholder Master List'!$B:$D,2,FALSE),"-9"))</f>
        <v/>
      </c>
      <c r="G344" s="165" t="str">
        <f>IF(E336="","",VLOOKUP(E336,'Stakeholder Master List'!$B:$D,3,FALSE))</f>
        <v/>
      </c>
      <c r="H344" s="173"/>
      <c r="I344" s="126" t="str" cm="1">
        <f t="array" ref="I344">IF(ISBLANK(H344),"-",(ROUND(IF(ISBLANK(H344),"",(_xlfn.IFS(G344="High",50,G344="Medium",25,G344="Low",10,G344="",0)+110-(INT(MID(F344,5,2)))*10)),0)))</f>
        <v>-</v>
      </c>
      <c r="M344" s="48"/>
      <c r="N344" s="48"/>
      <c r="O344" s="49"/>
      <c r="P344" s="48"/>
      <c r="V344" s="48"/>
    </row>
    <row r="345" spans="2:22" ht="16" thickBot="1" x14ac:dyDescent="0.25">
      <c r="B345" s="60" t="str">
        <f t="shared" si="53"/>
        <v>Y</v>
      </c>
      <c r="E345" s="200"/>
      <c r="F345" s="166" t="str">
        <f>IF(E336="","",CONCATENATE(VLOOKUP(E336,'Stakeholder Master List'!$B:$D,2,FALSE),"-10"))</f>
        <v/>
      </c>
      <c r="G345" s="169" t="str">
        <f>IF(E336="","",VLOOKUP(E336,'Stakeholder Master List'!$B:$D,3,FALSE))</f>
        <v/>
      </c>
      <c r="H345" s="172"/>
      <c r="I345" s="127" t="str" cm="1">
        <f t="array" ref="I345">IF(ISBLANK(H345),"-",(ROUND(IF(ISBLANK(H345),"",(_xlfn.IFS(G345="High",50,G345="Medium",25,G345="Low",10,G345="",0)+110-(INT(MID(F345,5,2)))*10)),0)))</f>
        <v>-</v>
      </c>
      <c r="M345" s="48"/>
      <c r="N345" s="48"/>
      <c r="O345" s="49"/>
      <c r="P345" s="48"/>
      <c r="V345" s="48"/>
    </row>
    <row r="346" spans="2:22" ht="15" x14ac:dyDescent="0.2">
      <c r="B346" s="60" t="str">
        <f>IF(OR(E346="-",E346=""),"Y","N")</f>
        <v>Y</v>
      </c>
      <c r="E346" s="198" t="str">
        <f>IF(ISBLANK('Stakeholder Master List'!B41),"",'Stakeholder Master List'!B41)</f>
        <v/>
      </c>
      <c r="F346" s="164" t="str">
        <f>IF(E346="","",CONCATENATE(VLOOKUP(E346,'Stakeholder Master List'!$B:$D,2,FALSE),"-1"))</f>
        <v/>
      </c>
      <c r="G346" s="164" t="str">
        <f>IF(E346="","",VLOOKUP(E346,'Stakeholder Master List'!$B:$D,3,FALSE))</f>
        <v/>
      </c>
      <c r="H346" s="170"/>
      <c r="I346" s="125" t="str" cm="1">
        <f t="array" ref="I346">IF(ISBLANK(H346),"-",(ROUND(IF(ISBLANK(H346),"",(_xlfn.IFS(G346="High",50,G346="Medium",25,G346="Low",10,G346="",0)+110-(INT(MID(F346,5,2)))*10)),0)))</f>
        <v>-</v>
      </c>
      <c r="M346" s="48"/>
      <c r="N346" s="48"/>
      <c r="O346" s="49"/>
      <c r="P346" s="48"/>
      <c r="V346" s="48"/>
    </row>
    <row r="347" spans="2:22" ht="15" x14ac:dyDescent="0.2">
      <c r="B347" s="60" t="str">
        <f t="shared" ref="B347:B355" si="54">B346</f>
        <v>Y</v>
      </c>
      <c r="E347" s="199"/>
      <c r="F347" s="165" t="str">
        <f>IF(E346="","",CONCATENATE(VLOOKUP(E346,'Stakeholder Master List'!$B:$D,2,FALSE),"-2"))</f>
        <v/>
      </c>
      <c r="G347" s="165" t="str">
        <f>IF(E346="","",VLOOKUP(E346,'Stakeholder Master List'!$B:$D,3,FALSE))</f>
        <v/>
      </c>
      <c r="H347" s="173"/>
      <c r="I347" s="126" t="str" cm="1">
        <f t="array" ref="I347">IF(ISBLANK(H347),"-",(ROUND(IF(ISBLANK(H347),"",(_xlfn.IFS(G347="High",50,G347="Medium",25,G347="Low",10,G347="",0)+110-(INT(MID(F347,5,2)))*10)),0)))</f>
        <v>-</v>
      </c>
      <c r="M347" s="48"/>
      <c r="N347" s="48"/>
      <c r="O347" s="49"/>
      <c r="P347" s="48"/>
      <c r="V347" s="48"/>
    </row>
    <row r="348" spans="2:22" ht="15" x14ac:dyDescent="0.2">
      <c r="B348" s="60" t="str">
        <f t="shared" si="54"/>
        <v>Y</v>
      </c>
      <c r="E348" s="199"/>
      <c r="F348" s="165" t="str">
        <f>IF(E346="","",CONCATENATE(VLOOKUP(E346,'Stakeholder Master List'!$B:$D,2,FALSE),"-3"))</f>
        <v/>
      </c>
      <c r="G348" s="165" t="str">
        <f>IF(E346="","",VLOOKUP(E346,'Stakeholder Master List'!$B:$D,3,FALSE))</f>
        <v/>
      </c>
      <c r="H348" s="173"/>
      <c r="I348" s="126" t="str" cm="1">
        <f t="array" ref="I348">IF(ISBLANK(H348),"-",(ROUND(IF(ISBLANK(H348),"",(_xlfn.IFS(G348="High",50,G348="Medium",25,G348="Low",10,G348="",0)+110-(INT(MID(F348,5,2)))*10)),0)))</f>
        <v>-</v>
      </c>
      <c r="M348" s="48"/>
      <c r="N348" s="48"/>
      <c r="O348" s="49"/>
      <c r="P348" s="48"/>
      <c r="V348" s="48"/>
    </row>
    <row r="349" spans="2:22" ht="15" x14ac:dyDescent="0.2">
      <c r="B349" s="60" t="str">
        <f t="shared" si="54"/>
        <v>Y</v>
      </c>
      <c r="E349" s="199"/>
      <c r="F349" s="165" t="str">
        <f>IF(E346="","",CONCATENATE(VLOOKUP(E346,'Stakeholder Master List'!$B:$D,2,FALSE),"-4"))</f>
        <v/>
      </c>
      <c r="G349" s="165" t="str">
        <f>IF(E346="","",VLOOKUP(E346,'Stakeholder Master List'!$B:$D,3,FALSE))</f>
        <v/>
      </c>
      <c r="H349" s="173"/>
      <c r="I349" s="126" t="str" cm="1">
        <f t="array" ref="I349">IF(ISBLANK(H349),"-",(ROUND(IF(ISBLANK(H349),"",(_xlfn.IFS(G349="High",50,G349="Medium",25,G349="Low",10,G349="",0)+110-(INT(MID(F349,5,2)))*10)),0)))</f>
        <v>-</v>
      </c>
      <c r="M349" s="48"/>
      <c r="N349" s="48"/>
      <c r="O349" s="49"/>
      <c r="P349" s="48"/>
      <c r="V349" s="48"/>
    </row>
    <row r="350" spans="2:22" ht="15" x14ac:dyDescent="0.2">
      <c r="B350" s="60" t="str">
        <f t="shared" si="54"/>
        <v>Y</v>
      </c>
      <c r="E350" s="199"/>
      <c r="F350" s="165" t="str">
        <f>IF(E346="","",CONCATENATE(VLOOKUP(E346,'Stakeholder Master List'!$B:$D,2,FALSE),"-5"))</f>
        <v/>
      </c>
      <c r="G350" s="165" t="str">
        <f>IF(E346="","",VLOOKUP(E346,'Stakeholder Master List'!$B:$D,3,FALSE))</f>
        <v/>
      </c>
      <c r="H350" s="173"/>
      <c r="I350" s="126" t="str" cm="1">
        <f t="array" ref="I350">IF(ISBLANK(H350),"-",(ROUND(IF(ISBLANK(H350),"",(_xlfn.IFS(G350="High",50,G350="Medium",25,G350="Low",10,G350="",0)+110-(INT(MID(F350,5,2)))*10)),0)))</f>
        <v>-</v>
      </c>
      <c r="M350" s="48"/>
      <c r="N350" s="48"/>
      <c r="O350" s="49"/>
      <c r="P350" s="48"/>
      <c r="V350" s="48"/>
    </row>
    <row r="351" spans="2:22" ht="15" x14ac:dyDescent="0.2">
      <c r="B351" s="60" t="str">
        <f t="shared" si="54"/>
        <v>Y</v>
      </c>
      <c r="E351" s="199"/>
      <c r="F351" s="165" t="str">
        <f>IF(E346="","",CONCATENATE(VLOOKUP(E346,'Stakeholder Master List'!$B:$D,2,FALSE),"-6"))</f>
        <v/>
      </c>
      <c r="G351" s="165" t="str">
        <f>IF(E346="","",VLOOKUP(E346,'Stakeholder Master List'!$B:$D,3,FALSE))</f>
        <v/>
      </c>
      <c r="H351" s="173"/>
      <c r="I351" s="126" t="str" cm="1">
        <f t="array" ref="I351">IF(ISBLANK(H351),"-",(ROUND(IF(ISBLANK(H351),"",(_xlfn.IFS(G351="High",50,G351="Medium",25,G351="Low",10,G351="",0)+110-(INT(MID(F351,5,2)))*10)),0)))</f>
        <v>-</v>
      </c>
      <c r="M351" s="48"/>
      <c r="N351" s="48"/>
      <c r="O351" s="49"/>
      <c r="P351" s="48"/>
      <c r="V351" s="48"/>
    </row>
    <row r="352" spans="2:22" ht="15" x14ac:dyDescent="0.2">
      <c r="B352" s="60" t="str">
        <f t="shared" si="54"/>
        <v>Y</v>
      </c>
      <c r="E352" s="199"/>
      <c r="F352" s="165" t="str">
        <f>IF(E346="","",CONCATENATE(VLOOKUP(E346,'Stakeholder Master List'!$B:$D,2,FALSE),"-7"))</f>
        <v/>
      </c>
      <c r="G352" s="165" t="str">
        <f>IF(E346="","",VLOOKUP(E346,'Stakeholder Master List'!$B:$D,3,FALSE))</f>
        <v/>
      </c>
      <c r="H352" s="173"/>
      <c r="I352" s="126" t="str" cm="1">
        <f t="array" ref="I352">IF(ISBLANK(H352),"-",(ROUND(IF(ISBLANK(H352),"",(_xlfn.IFS(G352="High",50,G352="Medium",25,G352="Low",10,G352="",0)+110-(INT(MID(F352,5,2)))*10)),0)))</f>
        <v>-</v>
      </c>
      <c r="M352" s="48"/>
      <c r="N352" s="48"/>
      <c r="O352" s="49"/>
      <c r="P352" s="48"/>
      <c r="V352" s="48"/>
    </row>
    <row r="353" spans="2:22" ht="15" x14ac:dyDescent="0.2">
      <c r="B353" s="60" t="str">
        <f t="shared" si="54"/>
        <v>Y</v>
      </c>
      <c r="E353" s="199"/>
      <c r="F353" s="165" t="str">
        <f>IF(E346="","",CONCATENATE(VLOOKUP(E346,'Stakeholder Master List'!$B:$D,2,FALSE),"-8"))</f>
        <v/>
      </c>
      <c r="G353" s="165" t="str">
        <f>IF(E346="","",VLOOKUP(E346,'Stakeholder Master List'!$B:$D,3,FALSE))</f>
        <v/>
      </c>
      <c r="H353" s="173"/>
      <c r="I353" s="126" t="str" cm="1">
        <f t="array" ref="I353">IF(ISBLANK(H353),"-",(ROUND(IF(ISBLANK(H353),"",(_xlfn.IFS(G353="High",50,G353="Medium",25,G353="Low",10,G353="",0)+110-(INT(MID(F353,5,2)))*10)),0)))</f>
        <v>-</v>
      </c>
      <c r="M353" s="48"/>
      <c r="N353" s="48"/>
      <c r="O353" s="49"/>
      <c r="P353" s="48"/>
      <c r="V353" s="48"/>
    </row>
    <row r="354" spans="2:22" ht="15" x14ac:dyDescent="0.2">
      <c r="B354" s="60" t="str">
        <f t="shared" si="54"/>
        <v>Y</v>
      </c>
      <c r="E354" s="199"/>
      <c r="F354" s="165" t="str">
        <f>IF(E346="","",CONCATENATE(VLOOKUP(E346,'Stakeholder Master List'!$B:$D,2,FALSE),"-9"))</f>
        <v/>
      </c>
      <c r="G354" s="165" t="str">
        <f>IF(E346="","",VLOOKUP(E346,'Stakeholder Master List'!$B:$D,3,FALSE))</f>
        <v/>
      </c>
      <c r="H354" s="173"/>
      <c r="I354" s="126" t="str" cm="1">
        <f t="array" ref="I354">IF(ISBLANK(H354),"-",(ROUND(IF(ISBLANK(H354),"",(_xlfn.IFS(G354="High",50,G354="Medium",25,G354="Low",10,G354="",0)+110-(INT(MID(F354,5,2)))*10)),0)))</f>
        <v>-</v>
      </c>
      <c r="M354" s="48"/>
      <c r="N354" s="48"/>
      <c r="O354" s="49"/>
      <c r="P354" s="48"/>
      <c r="V354" s="48"/>
    </row>
    <row r="355" spans="2:22" ht="16" thickBot="1" x14ac:dyDescent="0.25">
      <c r="B355" s="60" t="str">
        <f t="shared" si="54"/>
        <v>Y</v>
      </c>
      <c r="E355" s="200"/>
      <c r="F355" s="166" t="str">
        <f>IF(E346="","",CONCATENATE(VLOOKUP(E346,'Stakeholder Master List'!$B:$D,2,FALSE),"-10"))</f>
        <v/>
      </c>
      <c r="G355" s="169" t="str">
        <f>IF(E346="","",VLOOKUP(E346,'Stakeholder Master List'!$B:$D,3,FALSE))</f>
        <v/>
      </c>
      <c r="H355" s="172"/>
      <c r="I355" s="127" t="str" cm="1">
        <f t="array" ref="I355">IF(ISBLANK(H355),"-",(ROUND(IF(ISBLANK(H355),"",(_xlfn.IFS(G355="High",50,G355="Medium",25,G355="Low",10,G355="",0)+110-(INT(MID(F355,5,2)))*10)),0)))</f>
        <v>-</v>
      </c>
      <c r="M355" s="48"/>
      <c r="N355" s="48"/>
      <c r="O355" s="49"/>
      <c r="P355" s="48"/>
      <c r="V355" s="48"/>
    </row>
    <row r="356" spans="2:22" ht="15" x14ac:dyDescent="0.2">
      <c r="B356" s="60" t="str">
        <f>IF(OR(E356="-",E356=""),"Y","N")</f>
        <v>Y</v>
      </c>
      <c r="E356" s="198" t="str">
        <f>IF(ISBLANK('Stakeholder Master List'!B42),"",'Stakeholder Master List'!B42)</f>
        <v/>
      </c>
      <c r="F356" s="164" t="str">
        <f>IF(E356="","",CONCATENATE(VLOOKUP(E356,'Stakeholder Master List'!$B:$D,2,FALSE),"-1"))</f>
        <v/>
      </c>
      <c r="G356" s="164" t="str">
        <f>IF(E356="","",VLOOKUP(E356,'Stakeholder Master List'!$B:$D,3,FALSE))</f>
        <v/>
      </c>
      <c r="H356" s="170"/>
      <c r="I356" s="125" t="str" cm="1">
        <f t="array" ref="I356">IF(ISBLANK(H356),"-",(ROUND(IF(ISBLANK(H356),"",(_xlfn.IFS(G356="High",50,G356="Medium",25,G356="Low",10,G356="",0)+110-(INT(MID(F356,5,2)))*10)),0)))</f>
        <v>-</v>
      </c>
      <c r="M356" s="48"/>
      <c r="N356" s="48"/>
      <c r="O356" s="49"/>
      <c r="P356" s="48"/>
      <c r="V356" s="48"/>
    </row>
    <row r="357" spans="2:22" ht="15" x14ac:dyDescent="0.2">
      <c r="B357" s="60" t="str">
        <f t="shared" ref="B357:B365" si="55">B356</f>
        <v>Y</v>
      </c>
      <c r="E357" s="199"/>
      <c r="F357" s="165" t="str">
        <f>IF(E356="","",CONCATENATE(VLOOKUP(E356,'Stakeholder Master List'!$B:$D,2,FALSE),"-2"))</f>
        <v/>
      </c>
      <c r="G357" s="165" t="str">
        <f>IF(E356="","",VLOOKUP(E356,'Stakeholder Master List'!$B:$D,3,FALSE))</f>
        <v/>
      </c>
      <c r="H357" s="173"/>
      <c r="I357" s="126" t="str" cm="1">
        <f t="array" ref="I357">IF(ISBLANK(H357),"-",(ROUND(IF(ISBLANK(H357),"",(_xlfn.IFS(G357="High",50,G357="Medium",25,G357="Low",10,G357="",0)+110-(INT(MID(F357,5,2)))*10)),0)))</f>
        <v>-</v>
      </c>
      <c r="M357" s="48"/>
      <c r="N357" s="48"/>
      <c r="O357" s="49"/>
      <c r="P357" s="48"/>
      <c r="V357" s="48"/>
    </row>
    <row r="358" spans="2:22" ht="15" x14ac:dyDescent="0.2">
      <c r="B358" s="60" t="str">
        <f t="shared" si="55"/>
        <v>Y</v>
      </c>
      <c r="E358" s="199"/>
      <c r="F358" s="165" t="str">
        <f>IF(E356="","",CONCATENATE(VLOOKUP(E356,'Stakeholder Master List'!$B:$D,2,FALSE),"-3"))</f>
        <v/>
      </c>
      <c r="G358" s="165" t="str">
        <f>IF(E356="","",VLOOKUP(E356,'Stakeholder Master List'!$B:$D,3,FALSE))</f>
        <v/>
      </c>
      <c r="H358" s="173"/>
      <c r="I358" s="126" t="str" cm="1">
        <f t="array" ref="I358">IF(ISBLANK(H358),"-",(ROUND(IF(ISBLANK(H358),"",(_xlfn.IFS(G358="High",50,G358="Medium",25,G358="Low",10,G358="",0)+110-(INT(MID(F358,5,2)))*10)),0)))</f>
        <v>-</v>
      </c>
      <c r="M358" s="48"/>
      <c r="N358" s="48"/>
      <c r="O358" s="49"/>
      <c r="P358" s="48"/>
      <c r="V358" s="48"/>
    </row>
    <row r="359" spans="2:22" ht="15" x14ac:dyDescent="0.2">
      <c r="B359" s="60" t="str">
        <f t="shared" si="55"/>
        <v>Y</v>
      </c>
      <c r="E359" s="199"/>
      <c r="F359" s="165" t="str">
        <f>IF(E356="","",CONCATENATE(VLOOKUP(E356,'Stakeholder Master List'!$B:$D,2,FALSE),"-4"))</f>
        <v/>
      </c>
      <c r="G359" s="165" t="str">
        <f>IF(E356="","",VLOOKUP(E356,'Stakeholder Master List'!$B:$D,3,FALSE))</f>
        <v/>
      </c>
      <c r="H359" s="173"/>
      <c r="I359" s="126" t="str" cm="1">
        <f t="array" ref="I359">IF(ISBLANK(H359),"-",(ROUND(IF(ISBLANK(H359),"",(_xlfn.IFS(G359="High",50,G359="Medium",25,G359="Low",10,G359="",0)+110-(INT(MID(F359,5,2)))*10)),0)))</f>
        <v>-</v>
      </c>
      <c r="M359" s="48"/>
      <c r="N359" s="48"/>
      <c r="O359" s="49"/>
      <c r="P359" s="48"/>
      <c r="V359" s="48"/>
    </row>
    <row r="360" spans="2:22" ht="15" x14ac:dyDescent="0.2">
      <c r="B360" s="60" t="str">
        <f t="shared" si="55"/>
        <v>Y</v>
      </c>
      <c r="E360" s="199"/>
      <c r="F360" s="165" t="str">
        <f>IF(E356="","",CONCATENATE(VLOOKUP(E356,'Stakeholder Master List'!$B:$D,2,FALSE),"-5"))</f>
        <v/>
      </c>
      <c r="G360" s="165" t="str">
        <f>IF(E356="","",VLOOKUP(E356,'Stakeholder Master List'!$B:$D,3,FALSE))</f>
        <v/>
      </c>
      <c r="H360" s="173"/>
      <c r="I360" s="126" t="str" cm="1">
        <f t="array" ref="I360">IF(ISBLANK(H360),"-",(ROUND(IF(ISBLANK(H360),"",(_xlfn.IFS(G360="High",50,G360="Medium",25,G360="Low",10,G360="",0)+110-(INT(MID(F360,5,2)))*10)),0)))</f>
        <v>-</v>
      </c>
      <c r="M360" s="48"/>
      <c r="N360" s="48"/>
      <c r="O360" s="49"/>
      <c r="P360" s="48"/>
      <c r="V360" s="48"/>
    </row>
    <row r="361" spans="2:22" ht="15" x14ac:dyDescent="0.2">
      <c r="B361" s="60" t="str">
        <f t="shared" si="55"/>
        <v>Y</v>
      </c>
      <c r="E361" s="199"/>
      <c r="F361" s="165" t="str">
        <f>IF(E356="","",CONCATENATE(VLOOKUP(E356,'Stakeholder Master List'!$B:$D,2,FALSE),"-6"))</f>
        <v/>
      </c>
      <c r="G361" s="165" t="str">
        <f>IF(E356="","",VLOOKUP(E356,'Stakeholder Master List'!$B:$D,3,FALSE))</f>
        <v/>
      </c>
      <c r="H361" s="173"/>
      <c r="I361" s="126" t="str" cm="1">
        <f t="array" ref="I361">IF(ISBLANK(H361),"-",(ROUND(IF(ISBLANK(H361),"",(_xlfn.IFS(G361="High",50,G361="Medium",25,G361="Low",10,G361="",0)+110-(INT(MID(F361,5,2)))*10)),0)))</f>
        <v>-</v>
      </c>
      <c r="M361" s="48"/>
      <c r="N361" s="48"/>
      <c r="O361" s="49"/>
      <c r="P361" s="48"/>
      <c r="V361" s="48"/>
    </row>
    <row r="362" spans="2:22" ht="15" x14ac:dyDescent="0.2">
      <c r="B362" s="60" t="str">
        <f t="shared" si="55"/>
        <v>Y</v>
      </c>
      <c r="E362" s="199"/>
      <c r="F362" s="165" t="str">
        <f>IF(E356="","",CONCATENATE(VLOOKUP(E356,'Stakeholder Master List'!$B:$D,2,FALSE),"-7"))</f>
        <v/>
      </c>
      <c r="G362" s="165" t="str">
        <f>IF(E356="","",VLOOKUP(E356,'Stakeholder Master List'!$B:$D,3,FALSE))</f>
        <v/>
      </c>
      <c r="H362" s="173"/>
      <c r="I362" s="126" t="str" cm="1">
        <f t="array" ref="I362">IF(ISBLANK(H362),"-",(ROUND(IF(ISBLANK(H362),"",(_xlfn.IFS(G362="High",50,G362="Medium",25,G362="Low",10,G362="",0)+110-(INT(MID(F362,5,2)))*10)),0)))</f>
        <v>-</v>
      </c>
      <c r="M362" s="48"/>
      <c r="N362" s="48"/>
      <c r="O362" s="49"/>
      <c r="P362" s="48"/>
      <c r="V362" s="48"/>
    </row>
    <row r="363" spans="2:22" ht="15" x14ac:dyDescent="0.2">
      <c r="B363" s="60" t="str">
        <f t="shared" si="55"/>
        <v>Y</v>
      </c>
      <c r="E363" s="199"/>
      <c r="F363" s="165" t="str">
        <f>IF(E356="","",CONCATENATE(VLOOKUP(E356,'Stakeholder Master List'!$B:$D,2,FALSE),"-8"))</f>
        <v/>
      </c>
      <c r="G363" s="165" t="str">
        <f>IF(E356="","",VLOOKUP(E356,'Stakeholder Master List'!$B:$D,3,FALSE))</f>
        <v/>
      </c>
      <c r="H363" s="173"/>
      <c r="I363" s="126" t="str" cm="1">
        <f t="array" ref="I363">IF(ISBLANK(H363),"-",(ROUND(IF(ISBLANK(H363),"",(_xlfn.IFS(G363="High",50,G363="Medium",25,G363="Low",10,G363="",0)+110-(INT(MID(F363,5,2)))*10)),0)))</f>
        <v>-</v>
      </c>
      <c r="M363" s="48"/>
      <c r="N363" s="48"/>
      <c r="O363" s="49"/>
      <c r="P363" s="48"/>
      <c r="V363" s="48"/>
    </row>
    <row r="364" spans="2:22" ht="15" x14ac:dyDescent="0.2">
      <c r="B364" s="60" t="str">
        <f t="shared" si="55"/>
        <v>Y</v>
      </c>
      <c r="E364" s="199"/>
      <c r="F364" s="165" t="str">
        <f>IF(E356="","",CONCATENATE(VLOOKUP(E356,'Stakeholder Master List'!$B:$D,2,FALSE),"-9"))</f>
        <v/>
      </c>
      <c r="G364" s="165" t="str">
        <f>IF(E356="","",VLOOKUP(E356,'Stakeholder Master List'!$B:$D,3,FALSE))</f>
        <v/>
      </c>
      <c r="H364" s="173"/>
      <c r="I364" s="126" t="str" cm="1">
        <f t="array" ref="I364">IF(ISBLANK(H364),"-",(ROUND(IF(ISBLANK(H364),"",(_xlfn.IFS(G364="High",50,G364="Medium",25,G364="Low",10,G364="",0)+110-(INT(MID(F364,5,2)))*10)),0)))</f>
        <v>-</v>
      </c>
      <c r="M364" s="48"/>
      <c r="N364" s="48"/>
      <c r="O364" s="49"/>
      <c r="P364" s="48"/>
      <c r="V364" s="48"/>
    </row>
    <row r="365" spans="2:22" ht="16" thickBot="1" x14ac:dyDescent="0.25">
      <c r="B365" s="60" t="str">
        <f t="shared" si="55"/>
        <v>Y</v>
      </c>
      <c r="E365" s="200"/>
      <c r="F365" s="166" t="str">
        <f>IF(E356="","",CONCATENATE(VLOOKUP(E356,'Stakeholder Master List'!$B:$D,2,FALSE),"-10"))</f>
        <v/>
      </c>
      <c r="G365" s="169" t="str">
        <f>IF(E356="","",VLOOKUP(E356,'Stakeholder Master List'!$B:$D,3,FALSE))</f>
        <v/>
      </c>
      <c r="H365" s="172"/>
      <c r="I365" s="127" t="str" cm="1">
        <f t="array" ref="I365">IF(ISBLANK(H365),"-",(ROUND(IF(ISBLANK(H365),"",(_xlfn.IFS(G365="High",50,G365="Medium",25,G365="Low",10,G365="",0)+110-(INT(MID(F365,5,2)))*10)),0)))</f>
        <v>-</v>
      </c>
      <c r="M365" s="48"/>
      <c r="N365" s="48"/>
      <c r="O365" s="49"/>
      <c r="P365" s="48"/>
      <c r="V365" s="48"/>
    </row>
    <row r="366" spans="2:22" ht="15" x14ac:dyDescent="0.2">
      <c r="B366" s="60" t="str">
        <f>IF(OR(E366="-",E366=""),"Y","N")</f>
        <v>Y</v>
      </c>
      <c r="E366" s="198" t="str">
        <f>IF(ISBLANK('Stakeholder Master List'!B43),"",'Stakeholder Master List'!B43)</f>
        <v/>
      </c>
      <c r="F366" s="164" t="str">
        <f>IF(E366="","",CONCATENATE(VLOOKUP(E366,'Stakeholder Master List'!$B:$D,2,FALSE),"-1"))</f>
        <v/>
      </c>
      <c r="G366" s="164" t="str">
        <f>IF(E366="","",VLOOKUP(E366,'Stakeholder Master List'!$B:$D,3,FALSE))</f>
        <v/>
      </c>
      <c r="H366" s="170"/>
      <c r="I366" s="125" t="str" cm="1">
        <f t="array" ref="I366">IF(ISBLANK(H366),"-",(ROUND(IF(ISBLANK(H366),"",(_xlfn.IFS(G366="High",50,G366="Medium",25,G366="Low",10,G366="",0)+110-(INT(MID(F366,5,2)))*10)),0)))</f>
        <v>-</v>
      </c>
      <c r="M366" s="48"/>
      <c r="N366" s="48"/>
      <c r="O366" s="49"/>
      <c r="P366" s="48"/>
      <c r="V366" s="48"/>
    </row>
    <row r="367" spans="2:22" ht="15" x14ac:dyDescent="0.2">
      <c r="B367" s="60" t="str">
        <f t="shared" ref="B367:B375" si="56">B366</f>
        <v>Y</v>
      </c>
      <c r="E367" s="199"/>
      <c r="F367" s="165" t="str">
        <f>IF(E366="","",CONCATENATE(VLOOKUP(E366,'Stakeholder Master List'!$B:$D,2,FALSE),"-2"))</f>
        <v/>
      </c>
      <c r="G367" s="165" t="str">
        <f>IF(E366="","",VLOOKUP(E366,'Stakeholder Master List'!$B:$D,3,FALSE))</f>
        <v/>
      </c>
      <c r="H367" s="173"/>
      <c r="I367" s="126" t="str" cm="1">
        <f t="array" ref="I367">IF(ISBLANK(H367),"-",(ROUND(IF(ISBLANK(H367),"",(_xlfn.IFS(G367="High",50,G367="Medium",25,G367="Low",10,G367="",0)+110-(INT(MID(F367,5,2)))*10)),0)))</f>
        <v>-</v>
      </c>
      <c r="M367" s="48"/>
      <c r="N367" s="48"/>
      <c r="O367" s="49"/>
      <c r="P367" s="48"/>
      <c r="V367" s="48"/>
    </row>
    <row r="368" spans="2:22" ht="15" x14ac:dyDescent="0.2">
      <c r="B368" s="60" t="str">
        <f t="shared" si="56"/>
        <v>Y</v>
      </c>
      <c r="E368" s="199"/>
      <c r="F368" s="165" t="str">
        <f>IF(E366="","",CONCATENATE(VLOOKUP(E366,'Stakeholder Master List'!$B:$D,2,FALSE),"-3"))</f>
        <v/>
      </c>
      <c r="G368" s="165" t="str">
        <f>IF(E366="","",VLOOKUP(E366,'Stakeholder Master List'!$B:$D,3,FALSE))</f>
        <v/>
      </c>
      <c r="H368" s="173"/>
      <c r="I368" s="126" t="str" cm="1">
        <f t="array" ref="I368">IF(ISBLANK(H368),"-",(ROUND(IF(ISBLANK(H368),"",(_xlfn.IFS(G368="High",50,G368="Medium",25,G368="Low",10,G368="",0)+110-(INT(MID(F368,5,2)))*10)),0)))</f>
        <v>-</v>
      </c>
      <c r="M368" s="48"/>
      <c r="N368" s="48"/>
      <c r="O368" s="49"/>
      <c r="P368" s="48"/>
      <c r="V368" s="48"/>
    </row>
    <row r="369" spans="2:22" ht="15" x14ac:dyDescent="0.2">
      <c r="B369" s="60" t="str">
        <f t="shared" si="56"/>
        <v>Y</v>
      </c>
      <c r="E369" s="199"/>
      <c r="F369" s="165" t="str">
        <f>IF(E366="","",CONCATENATE(VLOOKUP(E366,'Stakeholder Master List'!$B:$D,2,FALSE),"-4"))</f>
        <v/>
      </c>
      <c r="G369" s="165" t="str">
        <f>IF(E366="","",VLOOKUP(E366,'Stakeholder Master List'!$B:$D,3,FALSE))</f>
        <v/>
      </c>
      <c r="H369" s="173"/>
      <c r="I369" s="126" t="str" cm="1">
        <f t="array" ref="I369">IF(ISBLANK(H369),"-",(ROUND(IF(ISBLANK(H369),"",(_xlfn.IFS(G369="High",50,G369="Medium",25,G369="Low",10,G369="",0)+110-(INT(MID(F369,5,2)))*10)),0)))</f>
        <v>-</v>
      </c>
      <c r="M369" s="48"/>
      <c r="N369" s="48"/>
      <c r="O369" s="49"/>
      <c r="P369" s="48"/>
      <c r="V369" s="48"/>
    </row>
    <row r="370" spans="2:22" ht="15" x14ac:dyDescent="0.2">
      <c r="B370" s="60" t="str">
        <f t="shared" si="56"/>
        <v>Y</v>
      </c>
      <c r="E370" s="199"/>
      <c r="F370" s="165" t="str">
        <f>IF(E366="","",CONCATENATE(VLOOKUP(E366,'Stakeholder Master List'!$B:$D,2,FALSE),"-5"))</f>
        <v/>
      </c>
      <c r="G370" s="165" t="str">
        <f>IF(E366="","",VLOOKUP(E366,'Stakeholder Master List'!$B:$D,3,FALSE))</f>
        <v/>
      </c>
      <c r="H370" s="173"/>
      <c r="I370" s="126" t="str" cm="1">
        <f t="array" ref="I370">IF(ISBLANK(H370),"-",(ROUND(IF(ISBLANK(H370),"",(_xlfn.IFS(G370="High",50,G370="Medium",25,G370="Low",10,G370="",0)+110-(INT(MID(F370,5,2)))*10)),0)))</f>
        <v>-</v>
      </c>
      <c r="M370" s="48"/>
      <c r="N370" s="48"/>
      <c r="O370" s="49"/>
      <c r="P370" s="48"/>
      <c r="V370" s="48"/>
    </row>
    <row r="371" spans="2:22" ht="15" x14ac:dyDescent="0.2">
      <c r="B371" s="60" t="str">
        <f t="shared" si="56"/>
        <v>Y</v>
      </c>
      <c r="E371" s="199"/>
      <c r="F371" s="165" t="str">
        <f>IF(E366="","",CONCATENATE(VLOOKUP(E366,'Stakeholder Master List'!$B:$D,2,FALSE),"-6"))</f>
        <v/>
      </c>
      <c r="G371" s="165" t="str">
        <f>IF(E366="","",VLOOKUP(E366,'Stakeholder Master List'!$B:$D,3,FALSE))</f>
        <v/>
      </c>
      <c r="H371" s="173"/>
      <c r="I371" s="126" t="str" cm="1">
        <f t="array" ref="I371">IF(ISBLANK(H371),"-",(ROUND(IF(ISBLANK(H371),"",(_xlfn.IFS(G371="High",50,G371="Medium",25,G371="Low",10,G371="",0)+110-(INT(MID(F371,5,2)))*10)),0)))</f>
        <v>-</v>
      </c>
      <c r="M371" s="48"/>
      <c r="N371" s="48"/>
      <c r="O371" s="49"/>
      <c r="P371" s="48"/>
      <c r="V371" s="48"/>
    </row>
    <row r="372" spans="2:22" ht="15" x14ac:dyDescent="0.2">
      <c r="B372" s="60" t="str">
        <f t="shared" si="56"/>
        <v>Y</v>
      </c>
      <c r="E372" s="199"/>
      <c r="F372" s="165" t="str">
        <f>IF(E366="","",CONCATENATE(VLOOKUP(E366,'Stakeholder Master List'!$B:$D,2,FALSE),"-7"))</f>
        <v/>
      </c>
      <c r="G372" s="165" t="str">
        <f>IF(E366="","",VLOOKUP(E366,'Stakeholder Master List'!$B:$D,3,FALSE))</f>
        <v/>
      </c>
      <c r="H372" s="173"/>
      <c r="I372" s="126" t="str" cm="1">
        <f t="array" ref="I372">IF(ISBLANK(H372),"-",(ROUND(IF(ISBLANK(H372),"",(_xlfn.IFS(G372="High",50,G372="Medium",25,G372="Low",10,G372="",0)+110-(INT(MID(F372,5,2)))*10)),0)))</f>
        <v>-</v>
      </c>
      <c r="M372" s="48"/>
      <c r="N372" s="48"/>
      <c r="O372" s="49"/>
      <c r="P372" s="48"/>
      <c r="V372" s="48"/>
    </row>
    <row r="373" spans="2:22" ht="15" x14ac:dyDescent="0.2">
      <c r="B373" s="60" t="str">
        <f t="shared" si="56"/>
        <v>Y</v>
      </c>
      <c r="E373" s="199"/>
      <c r="F373" s="165" t="str">
        <f>IF(E366="","",CONCATENATE(VLOOKUP(E366,'Stakeholder Master List'!$B:$D,2,FALSE),"-8"))</f>
        <v/>
      </c>
      <c r="G373" s="165" t="str">
        <f>IF(E366="","",VLOOKUP(E366,'Stakeholder Master List'!$B:$D,3,FALSE))</f>
        <v/>
      </c>
      <c r="H373" s="173"/>
      <c r="I373" s="126" t="str" cm="1">
        <f t="array" ref="I373">IF(ISBLANK(H373),"-",(ROUND(IF(ISBLANK(H373),"",(_xlfn.IFS(G373="High",50,G373="Medium",25,G373="Low",10,G373="",0)+110-(INT(MID(F373,5,2)))*10)),0)))</f>
        <v>-</v>
      </c>
      <c r="M373" s="48"/>
      <c r="N373" s="48"/>
      <c r="O373" s="49"/>
      <c r="P373" s="48"/>
      <c r="V373" s="48"/>
    </row>
    <row r="374" spans="2:22" ht="15" x14ac:dyDescent="0.2">
      <c r="B374" s="60" t="str">
        <f t="shared" si="56"/>
        <v>Y</v>
      </c>
      <c r="E374" s="199"/>
      <c r="F374" s="165" t="str">
        <f>IF(E366="","",CONCATENATE(VLOOKUP(E366,'Stakeholder Master List'!$B:$D,2,FALSE),"-9"))</f>
        <v/>
      </c>
      <c r="G374" s="165" t="str">
        <f>IF(E366="","",VLOOKUP(E366,'Stakeholder Master List'!$B:$D,3,FALSE))</f>
        <v/>
      </c>
      <c r="H374" s="173"/>
      <c r="I374" s="126" t="str" cm="1">
        <f t="array" ref="I374">IF(ISBLANK(H374),"-",(ROUND(IF(ISBLANK(H374),"",(_xlfn.IFS(G374="High",50,G374="Medium",25,G374="Low",10,G374="",0)+110-(INT(MID(F374,5,2)))*10)),0)))</f>
        <v>-</v>
      </c>
      <c r="M374" s="48"/>
      <c r="N374" s="48"/>
      <c r="O374" s="49"/>
      <c r="P374" s="48"/>
      <c r="V374" s="48"/>
    </row>
    <row r="375" spans="2:22" ht="16" thickBot="1" x14ac:dyDescent="0.25">
      <c r="B375" s="60" t="str">
        <f t="shared" si="56"/>
        <v>Y</v>
      </c>
      <c r="E375" s="200"/>
      <c r="F375" s="166" t="str">
        <f>IF(E366="","",CONCATENATE(VLOOKUP(E366,'Stakeholder Master List'!$B:$D,2,FALSE),"-10"))</f>
        <v/>
      </c>
      <c r="G375" s="169" t="str">
        <f>IF(E366="","",VLOOKUP(E366,'Stakeholder Master List'!$B:$D,3,FALSE))</f>
        <v/>
      </c>
      <c r="H375" s="172"/>
      <c r="I375" s="127" t="str" cm="1">
        <f t="array" ref="I375">IF(ISBLANK(H375),"-",(ROUND(IF(ISBLANK(H375),"",(_xlfn.IFS(G375="High",50,G375="Medium",25,G375="Low",10,G375="",0)+110-(INT(MID(F375,5,2)))*10)),0)))</f>
        <v>-</v>
      </c>
      <c r="M375" s="48"/>
      <c r="N375" s="48"/>
      <c r="O375" s="49"/>
      <c r="P375" s="48"/>
      <c r="V375" s="48"/>
    </row>
    <row r="376" spans="2:22" ht="15" x14ac:dyDescent="0.2">
      <c r="B376" s="60" t="str">
        <f>IF(OR(E376="-",E376=""),"Y","N")</f>
        <v>Y</v>
      </c>
      <c r="E376" s="198" t="str">
        <f>IF(ISBLANK('Stakeholder Master List'!B44),"",'Stakeholder Master List'!B44)</f>
        <v/>
      </c>
      <c r="F376" s="164" t="str">
        <f>IF(E376="","",CONCATENATE(VLOOKUP(E376,'Stakeholder Master List'!$B:$D,2,FALSE),"-1"))</f>
        <v/>
      </c>
      <c r="G376" s="164" t="str">
        <f>IF(E376="","",VLOOKUP(E376,'Stakeholder Master List'!$B:$D,3,FALSE))</f>
        <v/>
      </c>
      <c r="H376" s="170"/>
      <c r="I376" s="125" t="str" cm="1">
        <f t="array" ref="I376">IF(ISBLANK(H376),"-",(ROUND(IF(ISBLANK(H376),"",(_xlfn.IFS(G376="High",50,G376="Medium",25,G376="Low",10,G376="",0)+110-(INT(MID(F376,5,2)))*10)),0)))</f>
        <v>-</v>
      </c>
      <c r="M376" s="48"/>
      <c r="N376" s="48"/>
      <c r="O376" s="49"/>
      <c r="P376" s="48"/>
      <c r="V376" s="48"/>
    </row>
    <row r="377" spans="2:22" ht="15" x14ac:dyDescent="0.2">
      <c r="B377" s="60" t="str">
        <f t="shared" ref="B377:B385" si="57">B376</f>
        <v>Y</v>
      </c>
      <c r="E377" s="199"/>
      <c r="F377" s="165" t="str">
        <f>IF(E376="","",CONCATENATE(VLOOKUP(E376,'Stakeholder Master List'!$B:$D,2,FALSE),"-2"))</f>
        <v/>
      </c>
      <c r="G377" s="165" t="str">
        <f>IF(E376="","",VLOOKUP(E376,'Stakeholder Master List'!$B:$D,3,FALSE))</f>
        <v/>
      </c>
      <c r="H377" s="173"/>
      <c r="I377" s="126" t="str" cm="1">
        <f t="array" ref="I377">IF(ISBLANK(H377),"-",(ROUND(IF(ISBLANK(H377),"",(_xlfn.IFS(G377="High",50,G377="Medium",25,G377="Low",10,G377="",0)+110-(INT(MID(F377,5,2)))*10)),0)))</f>
        <v>-</v>
      </c>
      <c r="M377" s="48"/>
      <c r="N377" s="48"/>
      <c r="O377" s="49"/>
      <c r="P377" s="48"/>
      <c r="V377" s="48"/>
    </row>
    <row r="378" spans="2:22" ht="15" x14ac:dyDescent="0.2">
      <c r="B378" s="60" t="str">
        <f t="shared" si="57"/>
        <v>Y</v>
      </c>
      <c r="E378" s="199"/>
      <c r="F378" s="165" t="str">
        <f>IF(E376="","",CONCATENATE(VLOOKUP(E376,'Stakeholder Master List'!$B:$D,2,FALSE),"-3"))</f>
        <v/>
      </c>
      <c r="G378" s="165" t="str">
        <f>IF(E376="","",VLOOKUP(E376,'Stakeholder Master List'!$B:$D,3,FALSE))</f>
        <v/>
      </c>
      <c r="H378" s="173"/>
      <c r="I378" s="126" t="str" cm="1">
        <f t="array" ref="I378">IF(ISBLANK(H378),"-",(ROUND(IF(ISBLANK(H378),"",(_xlfn.IFS(G378="High",50,G378="Medium",25,G378="Low",10,G378="",0)+110-(INT(MID(F378,5,2)))*10)),0)))</f>
        <v>-</v>
      </c>
      <c r="M378" s="48"/>
      <c r="N378" s="48"/>
      <c r="O378" s="49"/>
      <c r="P378" s="48"/>
      <c r="V378" s="48"/>
    </row>
    <row r="379" spans="2:22" ht="15" x14ac:dyDescent="0.2">
      <c r="B379" s="60" t="str">
        <f t="shared" si="57"/>
        <v>Y</v>
      </c>
      <c r="E379" s="199"/>
      <c r="F379" s="165" t="str">
        <f>IF(E376="","",CONCATENATE(VLOOKUP(E376,'Stakeholder Master List'!$B:$D,2,FALSE),"-4"))</f>
        <v/>
      </c>
      <c r="G379" s="165" t="str">
        <f>IF(E376="","",VLOOKUP(E376,'Stakeholder Master List'!$B:$D,3,FALSE))</f>
        <v/>
      </c>
      <c r="H379" s="173"/>
      <c r="I379" s="126" t="str" cm="1">
        <f t="array" ref="I379">IF(ISBLANK(H379),"-",(ROUND(IF(ISBLANK(H379),"",(_xlfn.IFS(G379="High",50,G379="Medium",25,G379="Low",10,G379="",0)+110-(INT(MID(F379,5,2)))*10)),0)))</f>
        <v>-</v>
      </c>
      <c r="M379" s="48"/>
      <c r="N379" s="48"/>
      <c r="O379" s="49"/>
      <c r="P379" s="48"/>
      <c r="V379" s="48"/>
    </row>
    <row r="380" spans="2:22" ht="15" x14ac:dyDescent="0.2">
      <c r="B380" s="60" t="str">
        <f t="shared" si="57"/>
        <v>Y</v>
      </c>
      <c r="E380" s="199"/>
      <c r="F380" s="165" t="str">
        <f>IF(E376="","",CONCATENATE(VLOOKUP(E376,'Stakeholder Master List'!$B:$D,2,FALSE),"-5"))</f>
        <v/>
      </c>
      <c r="G380" s="165" t="str">
        <f>IF(E376="","",VLOOKUP(E376,'Stakeholder Master List'!$B:$D,3,FALSE))</f>
        <v/>
      </c>
      <c r="H380" s="173"/>
      <c r="I380" s="126" t="str" cm="1">
        <f t="array" ref="I380">IF(ISBLANK(H380),"-",(ROUND(IF(ISBLANK(H380),"",(_xlfn.IFS(G380="High",50,G380="Medium",25,G380="Low",10,G380="",0)+110-(INT(MID(F380,5,2)))*10)),0)))</f>
        <v>-</v>
      </c>
      <c r="M380" s="48"/>
      <c r="N380" s="48"/>
      <c r="O380" s="49"/>
      <c r="P380" s="48"/>
      <c r="V380" s="48"/>
    </row>
    <row r="381" spans="2:22" ht="15" x14ac:dyDescent="0.2">
      <c r="B381" s="60" t="str">
        <f t="shared" si="57"/>
        <v>Y</v>
      </c>
      <c r="E381" s="199"/>
      <c r="F381" s="165" t="str">
        <f>IF(E376="","",CONCATENATE(VLOOKUP(E376,'Stakeholder Master List'!$B:$D,2,FALSE),"-6"))</f>
        <v/>
      </c>
      <c r="G381" s="165" t="str">
        <f>IF(E376="","",VLOOKUP(E376,'Stakeholder Master List'!$B:$D,3,FALSE))</f>
        <v/>
      </c>
      <c r="H381" s="173"/>
      <c r="I381" s="126" t="str" cm="1">
        <f t="array" ref="I381">IF(ISBLANK(H381),"-",(ROUND(IF(ISBLANK(H381),"",(_xlfn.IFS(G381="High",50,G381="Medium",25,G381="Low",10,G381="",0)+110-(INT(MID(F381,5,2)))*10)),0)))</f>
        <v>-</v>
      </c>
      <c r="M381" s="48"/>
      <c r="N381" s="48"/>
      <c r="O381" s="49"/>
      <c r="P381" s="48"/>
      <c r="V381" s="48"/>
    </row>
    <row r="382" spans="2:22" ht="15" x14ac:dyDescent="0.2">
      <c r="B382" s="60" t="str">
        <f t="shared" si="57"/>
        <v>Y</v>
      </c>
      <c r="E382" s="199"/>
      <c r="F382" s="165" t="str">
        <f>IF(E376="","",CONCATENATE(VLOOKUP(E376,'Stakeholder Master List'!$B:$D,2,FALSE),"-7"))</f>
        <v/>
      </c>
      <c r="G382" s="165" t="str">
        <f>IF(E376="","",VLOOKUP(E376,'Stakeholder Master List'!$B:$D,3,FALSE))</f>
        <v/>
      </c>
      <c r="H382" s="173"/>
      <c r="I382" s="126" t="str" cm="1">
        <f t="array" ref="I382">IF(ISBLANK(H382),"-",(ROUND(IF(ISBLANK(H382),"",(_xlfn.IFS(G382="High",50,G382="Medium",25,G382="Low",10,G382="",0)+110-(INT(MID(F382,5,2)))*10)),0)))</f>
        <v>-</v>
      </c>
      <c r="M382" s="48"/>
      <c r="N382" s="48"/>
      <c r="O382" s="49"/>
      <c r="P382" s="48"/>
      <c r="V382" s="48"/>
    </row>
    <row r="383" spans="2:22" ht="15" x14ac:dyDescent="0.2">
      <c r="B383" s="60" t="str">
        <f t="shared" si="57"/>
        <v>Y</v>
      </c>
      <c r="E383" s="199"/>
      <c r="F383" s="165" t="str">
        <f>IF(E376="","",CONCATENATE(VLOOKUP(E376,'Stakeholder Master List'!$B:$D,2,FALSE),"-8"))</f>
        <v/>
      </c>
      <c r="G383" s="165" t="str">
        <f>IF(E376="","",VLOOKUP(E376,'Stakeholder Master List'!$B:$D,3,FALSE))</f>
        <v/>
      </c>
      <c r="H383" s="173"/>
      <c r="I383" s="126" t="str" cm="1">
        <f t="array" ref="I383">IF(ISBLANK(H383),"-",(ROUND(IF(ISBLANK(H383),"",(_xlfn.IFS(G383="High",50,G383="Medium",25,G383="Low",10,G383="",0)+110-(INT(MID(F383,5,2)))*10)),0)))</f>
        <v>-</v>
      </c>
      <c r="M383" s="48"/>
      <c r="N383" s="48"/>
      <c r="O383" s="49"/>
      <c r="P383" s="48"/>
      <c r="V383" s="48"/>
    </row>
    <row r="384" spans="2:22" ht="15" x14ac:dyDescent="0.2">
      <c r="B384" s="60" t="str">
        <f t="shared" si="57"/>
        <v>Y</v>
      </c>
      <c r="E384" s="199"/>
      <c r="F384" s="165" t="str">
        <f>IF(E376="","",CONCATENATE(VLOOKUP(E376,'Stakeholder Master List'!$B:$D,2,FALSE),"-9"))</f>
        <v/>
      </c>
      <c r="G384" s="165" t="str">
        <f>IF(E376="","",VLOOKUP(E376,'Stakeholder Master List'!$B:$D,3,FALSE))</f>
        <v/>
      </c>
      <c r="H384" s="173"/>
      <c r="I384" s="126" t="str" cm="1">
        <f t="array" ref="I384">IF(ISBLANK(H384),"-",(ROUND(IF(ISBLANK(H384),"",(_xlfn.IFS(G384="High",50,G384="Medium",25,G384="Low",10,G384="",0)+110-(INT(MID(F384,5,2)))*10)),0)))</f>
        <v>-</v>
      </c>
      <c r="M384" s="48"/>
      <c r="N384" s="48"/>
      <c r="O384" s="49"/>
      <c r="P384" s="48"/>
      <c r="V384" s="48"/>
    </row>
    <row r="385" spans="2:22" ht="16" thickBot="1" x14ac:dyDescent="0.25">
      <c r="B385" s="60" t="str">
        <f t="shared" si="57"/>
        <v>Y</v>
      </c>
      <c r="E385" s="200"/>
      <c r="F385" s="166" t="str">
        <f>IF(E376="","",CONCATENATE(VLOOKUP(E376,'Stakeholder Master List'!$B:$D,2,FALSE),"-10"))</f>
        <v/>
      </c>
      <c r="G385" s="169" t="str">
        <f>IF(E376="","",VLOOKUP(E376,'Stakeholder Master List'!$B:$D,3,FALSE))</f>
        <v/>
      </c>
      <c r="H385" s="172"/>
      <c r="I385" s="127" t="str" cm="1">
        <f t="array" ref="I385">IF(ISBLANK(H385),"-",(ROUND(IF(ISBLANK(H385),"",(_xlfn.IFS(G385="High",50,G385="Medium",25,G385="Low",10,G385="",0)+110-(INT(MID(F385,5,2)))*10)),0)))</f>
        <v>-</v>
      </c>
      <c r="M385" s="48"/>
      <c r="N385" s="48"/>
      <c r="O385" s="49"/>
      <c r="P385" s="48"/>
      <c r="V385" s="48"/>
    </row>
    <row r="386" spans="2:22" ht="15" x14ac:dyDescent="0.2">
      <c r="B386" s="60" t="str">
        <f>IF(OR(E386="-",E386=""),"Y","N")</f>
        <v>Y</v>
      </c>
      <c r="E386" s="198" t="str">
        <f>IF(ISBLANK('Stakeholder Master List'!B45),"",'Stakeholder Master List'!B45)</f>
        <v/>
      </c>
      <c r="F386" s="164" t="str">
        <f>IF(E386="","",CONCATENATE(VLOOKUP(E386,'Stakeholder Master List'!$B:$D,2,FALSE),"-1"))</f>
        <v/>
      </c>
      <c r="G386" s="164" t="str">
        <f>IF(E386="","",VLOOKUP(E386,'Stakeholder Master List'!$B:$D,3,FALSE))</f>
        <v/>
      </c>
      <c r="H386" s="170"/>
      <c r="I386" s="125" t="str" cm="1">
        <f t="array" ref="I386">IF(ISBLANK(H386),"-",(ROUND(IF(ISBLANK(H386),"",(_xlfn.IFS(G386="High",50,G386="Medium",25,G386="Low",10,G386="",0)+110-(INT(MID(F386,5,2)))*10)),0)))</f>
        <v>-</v>
      </c>
      <c r="M386" s="48"/>
      <c r="N386" s="48"/>
      <c r="O386" s="49"/>
      <c r="P386" s="48"/>
      <c r="V386" s="48"/>
    </row>
    <row r="387" spans="2:22" ht="15" x14ac:dyDescent="0.2">
      <c r="B387" s="60" t="str">
        <f t="shared" ref="B387:B395" si="58">B386</f>
        <v>Y</v>
      </c>
      <c r="E387" s="199"/>
      <c r="F387" s="165" t="str">
        <f>IF(E386="","",CONCATENATE(VLOOKUP(E386,'Stakeholder Master List'!$B:$D,2,FALSE),"-2"))</f>
        <v/>
      </c>
      <c r="G387" s="165" t="str">
        <f>IF(E386="","",VLOOKUP(E386,'Stakeholder Master List'!$B:$D,3,FALSE))</f>
        <v/>
      </c>
      <c r="H387" s="173"/>
      <c r="I387" s="126" t="str" cm="1">
        <f t="array" ref="I387">IF(ISBLANK(H387),"-",(ROUND(IF(ISBLANK(H387),"",(_xlfn.IFS(G387="High",50,G387="Medium",25,G387="Low",10,G387="",0)+110-(INT(MID(F387,5,2)))*10)),0)))</f>
        <v>-</v>
      </c>
      <c r="M387" s="48"/>
      <c r="N387" s="48"/>
      <c r="O387" s="49"/>
      <c r="P387" s="48"/>
      <c r="V387" s="48"/>
    </row>
    <row r="388" spans="2:22" ht="15" x14ac:dyDescent="0.2">
      <c r="B388" s="60" t="str">
        <f t="shared" si="58"/>
        <v>Y</v>
      </c>
      <c r="E388" s="199"/>
      <c r="F388" s="165" t="str">
        <f>IF(E386="","",CONCATENATE(VLOOKUP(E386,'Stakeholder Master List'!$B:$D,2,FALSE),"-3"))</f>
        <v/>
      </c>
      <c r="G388" s="165" t="str">
        <f>IF(E386="","",VLOOKUP(E386,'Stakeholder Master List'!$B:$D,3,FALSE))</f>
        <v/>
      </c>
      <c r="H388" s="173"/>
      <c r="I388" s="126" t="str" cm="1">
        <f t="array" ref="I388">IF(ISBLANK(H388),"-",(ROUND(IF(ISBLANK(H388),"",(_xlfn.IFS(G388="High",50,G388="Medium",25,G388="Low",10,G388="",0)+110-(INT(MID(F388,5,2)))*10)),0)))</f>
        <v>-</v>
      </c>
      <c r="M388" s="48"/>
      <c r="N388" s="48"/>
      <c r="O388" s="49"/>
      <c r="P388" s="48"/>
      <c r="V388" s="48"/>
    </row>
    <row r="389" spans="2:22" ht="15" x14ac:dyDescent="0.2">
      <c r="B389" s="60" t="str">
        <f t="shared" si="58"/>
        <v>Y</v>
      </c>
      <c r="E389" s="199"/>
      <c r="F389" s="165" t="str">
        <f>IF(E386="","",CONCATENATE(VLOOKUP(E386,'Stakeholder Master List'!$B:$D,2,FALSE),"-4"))</f>
        <v/>
      </c>
      <c r="G389" s="165" t="str">
        <f>IF(E386="","",VLOOKUP(E386,'Stakeholder Master List'!$B:$D,3,FALSE))</f>
        <v/>
      </c>
      <c r="H389" s="173"/>
      <c r="I389" s="126" t="str" cm="1">
        <f t="array" ref="I389">IF(ISBLANK(H389),"-",(ROUND(IF(ISBLANK(H389),"",(_xlfn.IFS(G389="High",50,G389="Medium",25,G389="Low",10,G389="",0)+110-(INT(MID(F389,5,2)))*10)),0)))</f>
        <v>-</v>
      </c>
      <c r="M389" s="48"/>
      <c r="N389" s="48"/>
      <c r="O389" s="49"/>
      <c r="P389" s="48"/>
      <c r="V389" s="48"/>
    </row>
    <row r="390" spans="2:22" ht="15" x14ac:dyDescent="0.2">
      <c r="B390" s="60" t="str">
        <f t="shared" si="58"/>
        <v>Y</v>
      </c>
      <c r="E390" s="199"/>
      <c r="F390" s="165" t="str">
        <f>IF(E386="","",CONCATENATE(VLOOKUP(E386,'Stakeholder Master List'!$B:$D,2,FALSE),"-5"))</f>
        <v/>
      </c>
      <c r="G390" s="165" t="str">
        <f>IF(E386="","",VLOOKUP(E386,'Stakeholder Master List'!$B:$D,3,FALSE))</f>
        <v/>
      </c>
      <c r="H390" s="173"/>
      <c r="I390" s="126" t="str" cm="1">
        <f t="array" ref="I390">IF(ISBLANK(H390),"-",(ROUND(IF(ISBLANK(H390),"",(_xlfn.IFS(G390="High",50,G390="Medium",25,G390="Low",10,G390="",0)+110-(INT(MID(F390,5,2)))*10)),0)))</f>
        <v>-</v>
      </c>
      <c r="M390" s="48"/>
      <c r="N390" s="48"/>
      <c r="O390" s="49"/>
      <c r="P390" s="48"/>
      <c r="V390" s="48"/>
    </row>
    <row r="391" spans="2:22" ht="15" x14ac:dyDescent="0.2">
      <c r="B391" s="60" t="str">
        <f t="shared" si="58"/>
        <v>Y</v>
      </c>
      <c r="E391" s="199"/>
      <c r="F391" s="165" t="str">
        <f>IF(E386="","",CONCATENATE(VLOOKUP(E386,'Stakeholder Master List'!$B:$D,2,FALSE),"-6"))</f>
        <v/>
      </c>
      <c r="G391" s="165" t="str">
        <f>IF(E386="","",VLOOKUP(E386,'Stakeholder Master List'!$B:$D,3,FALSE))</f>
        <v/>
      </c>
      <c r="H391" s="173"/>
      <c r="I391" s="126" t="str" cm="1">
        <f t="array" ref="I391">IF(ISBLANK(H391),"-",(ROUND(IF(ISBLANK(H391),"",(_xlfn.IFS(G391="High",50,G391="Medium",25,G391="Low",10,G391="",0)+110-(INT(MID(F391,5,2)))*10)),0)))</f>
        <v>-</v>
      </c>
      <c r="M391" s="48"/>
      <c r="N391" s="48"/>
      <c r="O391" s="49"/>
      <c r="P391" s="48"/>
      <c r="V391" s="48"/>
    </row>
    <row r="392" spans="2:22" ht="15" x14ac:dyDescent="0.2">
      <c r="B392" s="60" t="str">
        <f t="shared" si="58"/>
        <v>Y</v>
      </c>
      <c r="E392" s="199"/>
      <c r="F392" s="165" t="str">
        <f>IF(E386="","",CONCATENATE(VLOOKUP(E386,'Stakeholder Master List'!$B:$D,2,FALSE),"-7"))</f>
        <v/>
      </c>
      <c r="G392" s="165" t="str">
        <f>IF(E386="","",VLOOKUP(E386,'Stakeholder Master List'!$B:$D,3,FALSE))</f>
        <v/>
      </c>
      <c r="H392" s="173"/>
      <c r="I392" s="126" t="str" cm="1">
        <f t="array" ref="I392">IF(ISBLANK(H392),"-",(ROUND(IF(ISBLANK(H392),"",(_xlfn.IFS(G392="High",50,G392="Medium",25,G392="Low",10,G392="",0)+110-(INT(MID(F392,5,2)))*10)),0)))</f>
        <v>-</v>
      </c>
      <c r="M392" s="48"/>
      <c r="N392" s="48"/>
      <c r="O392" s="49"/>
      <c r="P392" s="48"/>
      <c r="V392" s="48"/>
    </row>
    <row r="393" spans="2:22" ht="15" x14ac:dyDescent="0.2">
      <c r="B393" s="60" t="str">
        <f t="shared" si="58"/>
        <v>Y</v>
      </c>
      <c r="E393" s="199"/>
      <c r="F393" s="165" t="str">
        <f>IF(E386="","",CONCATENATE(VLOOKUP(E386,'Stakeholder Master List'!$B:$D,2,FALSE),"-8"))</f>
        <v/>
      </c>
      <c r="G393" s="165" t="str">
        <f>IF(E386="","",VLOOKUP(E386,'Stakeholder Master List'!$B:$D,3,FALSE))</f>
        <v/>
      </c>
      <c r="H393" s="173"/>
      <c r="I393" s="126" t="str" cm="1">
        <f t="array" ref="I393">IF(ISBLANK(H393),"-",(ROUND(IF(ISBLANK(H393),"",(_xlfn.IFS(G393="High",50,G393="Medium",25,G393="Low",10,G393="",0)+110-(INT(MID(F393,5,2)))*10)),0)))</f>
        <v>-</v>
      </c>
      <c r="M393" s="48"/>
      <c r="N393" s="48"/>
      <c r="O393" s="49"/>
      <c r="P393" s="48"/>
      <c r="V393" s="48"/>
    </row>
    <row r="394" spans="2:22" ht="15" x14ac:dyDescent="0.2">
      <c r="B394" s="60" t="str">
        <f t="shared" si="58"/>
        <v>Y</v>
      </c>
      <c r="E394" s="199"/>
      <c r="F394" s="165" t="str">
        <f>IF(E386="","",CONCATENATE(VLOOKUP(E386,'Stakeholder Master List'!$B:$D,2,FALSE),"-9"))</f>
        <v/>
      </c>
      <c r="G394" s="165" t="str">
        <f>IF(E386="","",VLOOKUP(E386,'Stakeholder Master List'!$B:$D,3,FALSE))</f>
        <v/>
      </c>
      <c r="H394" s="173"/>
      <c r="I394" s="126" t="str" cm="1">
        <f t="array" ref="I394">IF(ISBLANK(H394),"-",(ROUND(IF(ISBLANK(H394),"",(_xlfn.IFS(G394="High",50,G394="Medium",25,G394="Low",10,G394="",0)+110-(INT(MID(F394,5,2)))*10)),0)))</f>
        <v>-</v>
      </c>
      <c r="M394" s="48"/>
      <c r="N394" s="48"/>
      <c r="O394" s="49"/>
      <c r="P394" s="48"/>
      <c r="V394" s="48"/>
    </row>
    <row r="395" spans="2:22" ht="16" thickBot="1" x14ac:dyDescent="0.25">
      <c r="B395" s="60" t="str">
        <f t="shared" si="58"/>
        <v>Y</v>
      </c>
      <c r="E395" s="200"/>
      <c r="F395" s="166" t="str">
        <f>IF(E386="","",CONCATENATE(VLOOKUP(E386,'Stakeholder Master List'!$B:$D,2,FALSE),"-10"))</f>
        <v/>
      </c>
      <c r="G395" s="169" t="str">
        <f>IF(E386="","",VLOOKUP(E386,'Stakeholder Master List'!$B:$D,3,FALSE))</f>
        <v/>
      </c>
      <c r="H395" s="172"/>
      <c r="I395" s="127" t="str" cm="1">
        <f t="array" ref="I395">IF(ISBLANK(H395),"-",(ROUND(IF(ISBLANK(H395),"",(_xlfn.IFS(G395="High",50,G395="Medium",25,G395="Low",10,G395="",0)+110-(INT(MID(F395,5,2)))*10)),0)))</f>
        <v>-</v>
      </c>
      <c r="M395" s="48"/>
      <c r="N395" s="48"/>
      <c r="O395" s="49"/>
      <c r="P395" s="48"/>
      <c r="V395" s="48"/>
    </row>
    <row r="396" spans="2:22" ht="15" x14ac:dyDescent="0.2">
      <c r="B396" s="60" t="str">
        <f>IF(OR(E396="-",E396=""),"Y","N")</f>
        <v>Y</v>
      </c>
      <c r="E396" s="198" t="str">
        <f>IF(ISBLANK('Stakeholder Master List'!B46),"",'Stakeholder Master List'!B46)</f>
        <v/>
      </c>
      <c r="F396" s="164" t="str">
        <f>IF(E396="","",CONCATENATE(VLOOKUP(E396,'Stakeholder Master List'!$B:$D,2,FALSE),"-1"))</f>
        <v/>
      </c>
      <c r="G396" s="164" t="str">
        <f>IF(E396="","",VLOOKUP(E396,'Stakeholder Master List'!$B:$D,3,FALSE))</f>
        <v/>
      </c>
      <c r="H396" s="170"/>
      <c r="I396" s="125" t="str" cm="1">
        <f t="array" ref="I396">IF(ISBLANK(H396),"-",(ROUND(IF(ISBLANK(H396),"",(_xlfn.IFS(G396="High",50,G396="Medium",25,G396="Low",10,G396="",0)+110-(INT(MID(F396,5,2)))*10)),0)))</f>
        <v>-</v>
      </c>
      <c r="M396" s="48"/>
      <c r="N396" s="48"/>
      <c r="O396" s="49"/>
      <c r="P396" s="48"/>
      <c r="V396" s="48"/>
    </row>
    <row r="397" spans="2:22" ht="15" x14ac:dyDescent="0.2">
      <c r="B397" s="60" t="str">
        <f t="shared" ref="B397:B405" si="59">B396</f>
        <v>Y</v>
      </c>
      <c r="E397" s="199"/>
      <c r="F397" s="165" t="str">
        <f>IF(E396="","",CONCATENATE(VLOOKUP(E396,'Stakeholder Master List'!$B:$D,2,FALSE),"-2"))</f>
        <v/>
      </c>
      <c r="G397" s="165" t="str">
        <f>IF(E396="","",VLOOKUP(E396,'Stakeholder Master List'!$B:$D,3,FALSE))</f>
        <v/>
      </c>
      <c r="H397" s="173"/>
      <c r="I397" s="126" t="str" cm="1">
        <f t="array" ref="I397">IF(ISBLANK(H397),"-",(ROUND(IF(ISBLANK(H397),"",(_xlfn.IFS(G397="High",50,G397="Medium",25,G397="Low",10,G397="",0)+110-(INT(MID(F397,5,2)))*10)),0)))</f>
        <v>-</v>
      </c>
      <c r="M397" s="48"/>
      <c r="N397" s="48"/>
      <c r="O397" s="49"/>
      <c r="P397" s="48"/>
      <c r="V397" s="48"/>
    </row>
    <row r="398" spans="2:22" ht="15" x14ac:dyDescent="0.2">
      <c r="B398" s="60" t="str">
        <f t="shared" si="59"/>
        <v>Y</v>
      </c>
      <c r="E398" s="199"/>
      <c r="F398" s="165" t="str">
        <f>IF(E396="","",CONCATENATE(VLOOKUP(E396,'Stakeholder Master List'!$B:$D,2,FALSE),"-3"))</f>
        <v/>
      </c>
      <c r="G398" s="165" t="str">
        <f>IF(E396="","",VLOOKUP(E396,'Stakeholder Master List'!$B:$D,3,FALSE))</f>
        <v/>
      </c>
      <c r="H398" s="173"/>
      <c r="I398" s="126" t="str" cm="1">
        <f t="array" ref="I398">IF(ISBLANK(H398),"-",(ROUND(IF(ISBLANK(H398),"",(_xlfn.IFS(G398="High",50,G398="Medium",25,G398="Low",10,G398="",0)+110-(INT(MID(F398,5,2)))*10)),0)))</f>
        <v>-</v>
      </c>
      <c r="M398" s="48"/>
      <c r="N398" s="48"/>
      <c r="O398" s="49"/>
      <c r="P398" s="48"/>
      <c r="V398" s="48"/>
    </row>
    <row r="399" spans="2:22" ht="15" x14ac:dyDescent="0.2">
      <c r="B399" s="60" t="str">
        <f t="shared" si="59"/>
        <v>Y</v>
      </c>
      <c r="E399" s="199"/>
      <c r="F399" s="165" t="str">
        <f>IF(E396="","",CONCATENATE(VLOOKUP(E396,'Stakeholder Master List'!$B:$D,2,FALSE),"-4"))</f>
        <v/>
      </c>
      <c r="G399" s="165" t="str">
        <f>IF(E396="","",VLOOKUP(E396,'Stakeholder Master List'!$B:$D,3,FALSE))</f>
        <v/>
      </c>
      <c r="H399" s="173"/>
      <c r="I399" s="126" t="str" cm="1">
        <f t="array" ref="I399">IF(ISBLANK(H399),"-",(ROUND(IF(ISBLANK(H399),"",(_xlfn.IFS(G399="High",50,G399="Medium",25,G399="Low",10,G399="",0)+110-(INT(MID(F399,5,2)))*10)),0)))</f>
        <v>-</v>
      </c>
      <c r="M399" s="48"/>
      <c r="N399" s="48"/>
      <c r="O399" s="49"/>
      <c r="P399" s="48"/>
      <c r="V399" s="48"/>
    </row>
    <row r="400" spans="2:22" ht="15" x14ac:dyDescent="0.2">
      <c r="B400" s="60" t="str">
        <f t="shared" si="59"/>
        <v>Y</v>
      </c>
      <c r="E400" s="199"/>
      <c r="F400" s="165" t="str">
        <f>IF(E396="","",CONCATENATE(VLOOKUP(E396,'Stakeholder Master List'!$B:$D,2,FALSE),"-5"))</f>
        <v/>
      </c>
      <c r="G400" s="165" t="str">
        <f>IF(E396="","",VLOOKUP(E396,'Stakeholder Master List'!$B:$D,3,FALSE))</f>
        <v/>
      </c>
      <c r="H400" s="173"/>
      <c r="I400" s="126" t="str" cm="1">
        <f t="array" ref="I400">IF(ISBLANK(H400),"-",(ROUND(IF(ISBLANK(H400),"",(_xlfn.IFS(G400="High",50,G400="Medium",25,G400="Low",10,G400="",0)+110-(INT(MID(F400,5,2)))*10)),0)))</f>
        <v>-</v>
      </c>
      <c r="M400" s="48"/>
      <c r="N400" s="48"/>
      <c r="O400" s="49"/>
      <c r="P400" s="48"/>
      <c r="V400" s="48"/>
    </row>
    <row r="401" spans="2:22" ht="15" x14ac:dyDescent="0.2">
      <c r="B401" s="60" t="str">
        <f t="shared" si="59"/>
        <v>Y</v>
      </c>
      <c r="E401" s="199"/>
      <c r="F401" s="165" t="str">
        <f>IF(E396="","",CONCATENATE(VLOOKUP(E396,'Stakeholder Master List'!$B:$D,2,FALSE),"-6"))</f>
        <v/>
      </c>
      <c r="G401" s="165" t="str">
        <f>IF(E396="","",VLOOKUP(E396,'Stakeholder Master List'!$B:$D,3,FALSE))</f>
        <v/>
      </c>
      <c r="H401" s="173"/>
      <c r="I401" s="126" t="str" cm="1">
        <f t="array" ref="I401">IF(ISBLANK(H401),"-",(ROUND(IF(ISBLANK(H401),"",(_xlfn.IFS(G401="High",50,G401="Medium",25,G401="Low",10,G401="",0)+110-(INT(MID(F401,5,2)))*10)),0)))</f>
        <v>-</v>
      </c>
      <c r="M401" s="48"/>
      <c r="N401" s="48"/>
      <c r="O401" s="49"/>
      <c r="P401" s="48"/>
      <c r="V401" s="48"/>
    </row>
    <row r="402" spans="2:22" ht="15" x14ac:dyDescent="0.2">
      <c r="B402" s="60" t="str">
        <f t="shared" si="59"/>
        <v>Y</v>
      </c>
      <c r="E402" s="199"/>
      <c r="F402" s="165" t="str">
        <f>IF(E396="","",CONCATENATE(VLOOKUP(E396,'Stakeholder Master List'!$B:$D,2,FALSE),"-7"))</f>
        <v/>
      </c>
      <c r="G402" s="165" t="str">
        <f>IF(E396="","",VLOOKUP(E396,'Stakeholder Master List'!$B:$D,3,FALSE))</f>
        <v/>
      </c>
      <c r="H402" s="173"/>
      <c r="I402" s="126" t="str" cm="1">
        <f t="array" ref="I402">IF(ISBLANK(H402),"-",(ROUND(IF(ISBLANK(H402),"",(_xlfn.IFS(G402="High",50,G402="Medium",25,G402="Low",10,G402="",0)+110-(INT(MID(F402,5,2)))*10)),0)))</f>
        <v>-</v>
      </c>
      <c r="M402" s="48"/>
      <c r="N402" s="48"/>
      <c r="O402" s="49"/>
      <c r="P402" s="48"/>
      <c r="V402" s="48"/>
    </row>
    <row r="403" spans="2:22" ht="15" x14ac:dyDescent="0.2">
      <c r="B403" s="60" t="str">
        <f t="shared" si="59"/>
        <v>Y</v>
      </c>
      <c r="E403" s="199"/>
      <c r="F403" s="165" t="str">
        <f>IF(E396="","",CONCATENATE(VLOOKUP(E396,'Stakeholder Master List'!$B:$D,2,FALSE),"-8"))</f>
        <v/>
      </c>
      <c r="G403" s="165" t="str">
        <f>IF(E396="","",VLOOKUP(E396,'Stakeholder Master List'!$B:$D,3,FALSE))</f>
        <v/>
      </c>
      <c r="H403" s="173"/>
      <c r="I403" s="126" t="str" cm="1">
        <f t="array" ref="I403">IF(ISBLANK(H403),"-",(ROUND(IF(ISBLANK(H403),"",(_xlfn.IFS(G403="High",50,G403="Medium",25,G403="Low",10,G403="",0)+110-(INT(MID(F403,5,2)))*10)),0)))</f>
        <v>-</v>
      </c>
      <c r="M403" s="48"/>
      <c r="N403" s="48"/>
      <c r="O403" s="49"/>
      <c r="P403" s="48"/>
      <c r="V403" s="48"/>
    </row>
    <row r="404" spans="2:22" ht="15" x14ac:dyDescent="0.2">
      <c r="B404" s="60" t="str">
        <f t="shared" si="59"/>
        <v>Y</v>
      </c>
      <c r="E404" s="199"/>
      <c r="F404" s="165" t="str">
        <f>IF(E396="","",CONCATENATE(VLOOKUP(E396,'Stakeholder Master List'!$B:$D,2,FALSE),"-9"))</f>
        <v/>
      </c>
      <c r="G404" s="165" t="str">
        <f>IF(E396="","",VLOOKUP(E396,'Stakeholder Master List'!$B:$D,3,FALSE))</f>
        <v/>
      </c>
      <c r="H404" s="173"/>
      <c r="I404" s="126" t="str" cm="1">
        <f t="array" ref="I404">IF(ISBLANK(H404),"-",(ROUND(IF(ISBLANK(H404),"",(_xlfn.IFS(G404="High",50,G404="Medium",25,G404="Low",10,G404="",0)+110-(INT(MID(F404,5,2)))*10)),0)))</f>
        <v>-</v>
      </c>
      <c r="M404" s="48"/>
      <c r="N404" s="48"/>
      <c r="O404" s="49"/>
      <c r="P404" s="48"/>
      <c r="V404" s="48"/>
    </row>
    <row r="405" spans="2:22" ht="16" thickBot="1" x14ac:dyDescent="0.25">
      <c r="B405" s="60" t="str">
        <f t="shared" si="59"/>
        <v>Y</v>
      </c>
      <c r="E405" s="200"/>
      <c r="F405" s="166" t="str">
        <f>IF(E396="","",CONCATENATE(VLOOKUP(E396,'Stakeholder Master List'!$B:$D,2,FALSE),"-10"))</f>
        <v/>
      </c>
      <c r="G405" s="169" t="str">
        <f>IF(E396="","",VLOOKUP(E396,'Stakeholder Master List'!$B:$D,3,FALSE))</f>
        <v/>
      </c>
      <c r="H405" s="172"/>
      <c r="I405" s="127" t="str" cm="1">
        <f t="array" ref="I405">IF(ISBLANK(H405),"-",(ROUND(IF(ISBLANK(H405),"",(_xlfn.IFS(G405="High",50,G405="Medium",25,G405="Low",10,G405="",0)+110-(INT(MID(F405,5,2)))*10)),0)))</f>
        <v>-</v>
      </c>
      <c r="M405" s="48"/>
      <c r="N405" s="48"/>
      <c r="O405" s="49"/>
      <c r="P405" s="48"/>
      <c r="V405" s="48"/>
    </row>
    <row r="406" spans="2:22" ht="15" x14ac:dyDescent="0.2">
      <c r="B406" s="60" t="str">
        <f>IF(OR(E406="-",E406=""),"Y","N")</f>
        <v>Y</v>
      </c>
      <c r="E406" s="198" t="str">
        <f>IF(ISBLANK('Stakeholder Master List'!B47),"",'Stakeholder Master List'!B47)</f>
        <v/>
      </c>
      <c r="F406" s="164" t="str">
        <f>IF(E406="","",CONCATENATE(VLOOKUP(E406,'Stakeholder Master List'!$B:$D,2,FALSE),"-1"))</f>
        <v/>
      </c>
      <c r="G406" s="164" t="str">
        <f>IF(E406="","",VLOOKUP(E406,'Stakeholder Master List'!$B:$D,3,FALSE))</f>
        <v/>
      </c>
      <c r="H406" s="170"/>
      <c r="I406" s="125" t="str" cm="1">
        <f t="array" ref="I406">IF(ISBLANK(H406),"-",(ROUND(IF(ISBLANK(H406),"",(_xlfn.IFS(G406="High",50,G406="Medium",25,G406="Low",10,G406="",0)+110-(INT(MID(F406,5,2)))*10)),0)))</f>
        <v>-</v>
      </c>
      <c r="M406" s="48"/>
      <c r="N406" s="48"/>
      <c r="O406" s="49"/>
      <c r="P406" s="48"/>
      <c r="V406" s="48"/>
    </row>
    <row r="407" spans="2:22" ht="15" x14ac:dyDescent="0.2">
      <c r="B407" s="60" t="str">
        <f t="shared" ref="B407:B415" si="60">B406</f>
        <v>Y</v>
      </c>
      <c r="E407" s="199"/>
      <c r="F407" s="165" t="str">
        <f>IF(E406="","",CONCATENATE(VLOOKUP(E406,'Stakeholder Master List'!$B:$D,2,FALSE),"-2"))</f>
        <v/>
      </c>
      <c r="G407" s="165" t="str">
        <f>IF(E406="","",VLOOKUP(E406,'Stakeholder Master List'!$B:$D,3,FALSE))</f>
        <v/>
      </c>
      <c r="H407" s="173"/>
      <c r="I407" s="126" t="str" cm="1">
        <f t="array" ref="I407">IF(ISBLANK(H407),"-",(ROUND(IF(ISBLANK(H407),"",(_xlfn.IFS(G407="High",50,G407="Medium",25,G407="Low",10,G407="",0)+110-(INT(MID(F407,5,2)))*10)),0)))</f>
        <v>-</v>
      </c>
      <c r="M407" s="48"/>
      <c r="N407" s="48"/>
      <c r="O407" s="49"/>
      <c r="P407" s="48"/>
      <c r="V407" s="48"/>
    </row>
    <row r="408" spans="2:22" ht="15" x14ac:dyDescent="0.2">
      <c r="B408" s="60" t="str">
        <f t="shared" si="60"/>
        <v>Y</v>
      </c>
      <c r="E408" s="199"/>
      <c r="F408" s="165" t="str">
        <f>IF(E406="","",CONCATENATE(VLOOKUP(E406,'Stakeholder Master List'!$B:$D,2,FALSE),"-3"))</f>
        <v/>
      </c>
      <c r="G408" s="165" t="str">
        <f>IF(E406="","",VLOOKUP(E406,'Stakeholder Master List'!$B:$D,3,FALSE))</f>
        <v/>
      </c>
      <c r="H408" s="173"/>
      <c r="I408" s="126" t="str" cm="1">
        <f t="array" ref="I408">IF(ISBLANK(H408),"-",(ROUND(IF(ISBLANK(H408),"",(_xlfn.IFS(G408="High",50,G408="Medium",25,G408="Low",10,G408="",0)+110-(INT(MID(F408,5,2)))*10)),0)))</f>
        <v>-</v>
      </c>
      <c r="M408" s="48"/>
      <c r="N408" s="48"/>
      <c r="O408" s="49"/>
      <c r="P408" s="48"/>
      <c r="V408" s="48"/>
    </row>
    <row r="409" spans="2:22" ht="15" x14ac:dyDescent="0.2">
      <c r="B409" s="60" t="str">
        <f t="shared" si="60"/>
        <v>Y</v>
      </c>
      <c r="E409" s="199"/>
      <c r="F409" s="165" t="str">
        <f>IF(E406="","",CONCATENATE(VLOOKUP(E406,'Stakeholder Master List'!$B:$D,2,FALSE),"-4"))</f>
        <v/>
      </c>
      <c r="G409" s="165" t="str">
        <f>IF(E406="","",VLOOKUP(E406,'Stakeholder Master List'!$B:$D,3,FALSE))</f>
        <v/>
      </c>
      <c r="H409" s="173"/>
      <c r="I409" s="126" t="str" cm="1">
        <f t="array" ref="I409">IF(ISBLANK(H409),"-",(ROUND(IF(ISBLANK(H409),"",(_xlfn.IFS(G409="High",50,G409="Medium",25,G409="Low",10,G409="",0)+110-(INT(MID(F409,5,2)))*10)),0)))</f>
        <v>-</v>
      </c>
      <c r="M409" s="48"/>
      <c r="N409" s="48"/>
      <c r="O409" s="49"/>
      <c r="P409" s="48"/>
      <c r="V409" s="48"/>
    </row>
    <row r="410" spans="2:22" ht="15" x14ac:dyDescent="0.2">
      <c r="B410" s="60" t="str">
        <f t="shared" si="60"/>
        <v>Y</v>
      </c>
      <c r="E410" s="199"/>
      <c r="F410" s="165" t="str">
        <f>IF(E406="","",CONCATENATE(VLOOKUP(E406,'Stakeholder Master List'!$B:$D,2,FALSE),"-5"))</f>
        <v/>
      </c>
      <c r="G410" s="165" t="str">
        <f>IF(E406="","",VLOOKUP(E406,'Stakeholder Master List'!$B:$D,3,FALSE))</f>
        <v/>
      </c>
      <c r="H410" s="173"/>
      <c r="I410" s="126" t="str" cm="1">
        <f t="array" ref="I410">IF(ISBLANK(H410),"-",(ROUND(IF(ISBLANK(H410),"",(_xlfn.IFS(G410="High",50,G410="Medium",25,G410="Low",10,G410="",0)+110-(INT(MID(F410,5,2)))*10)),0)))</f>
        <v>-</v>
      </c>
      <c r="M410" s="48"/>
      <c r="N410" s="48"/>
      <c r="O410" s="49"/>
      <c r="P410" s="48"/>
      <c r="V410" s="48"/>
    </row>
    <row r="411" spans="2:22" ht="15" x14ac:dyDescent="0.2">
      <c r="B411" s="60" t="str">
        <f t="shared" si="60"/>
        <v>Y</v>
      </c>
      <c r="E411" s="199"/>
      <c r="F411" s="165" t="str">
        <f>IF(E406="","",CONCATENATE(VLOOKUP(E406,'Stakeholder Master List'!$B:$D,2,FALSE),"-6"))</f>
        <v/>
      </c>
      <c r="G411" s="165" t="str">
        <f>IF(E406="","",VLOOKUP(E406,'Stakeholder Master List'!$B:$D,3,FALSE))</f>
        <v/>
      </c>
      <c r="H411" s="173"/>
      <c r="I411" s="126" t="str" cm="1">
        <f t="array" ref="I411">IF(ISBLANK(H411),"-",(ROUND(IF(ISBLANK(H411),"",(_xlfn.IFS(G411="High",50,G411="Medium",25,G411="Low",10,G411="",0)+110-(INT(MID(F411,5,2)))*10)),0)))</f>
        <v>-</v>
      </c>
      <c r="M411" s="48"/>
      <c r="N411" s="48"/>
      <c r="O411" s="49"/>
      <c r="P411" s="48"/>
      <c r="V411" s="48"/>
    </row>
    <row r="412" spans="2:22" ht="15" x14ac:dyDescent="0.2">
      <c r="B412" s="60" t="str">
        <f t="shared" si="60"/>
        <v>Y</v>
      </c>
      <c r="E412" s="199"/>
      <c r="F412" s="165" t="str">
        <f>IF(E406="","",CONCATENATE(VLOOKUP(E406,'Stakeholder Master List'!$B:$D,2,FALSE),"-7"))</f>
        <v/>
      </c>
      <c r="G412" s="165" t="str">
        <f>IF(E406="","",VLOOKUP(E406,'Stakeholder Master List'!$B:$D,3,FALSE))</f>
        <v/>
      </c>
      <c r="H412" s="173"/>
      <c r="I412" s="126" t="str" cm="1">
        <f t="array" ref="I412">IF(ISBLANK(H412),"-",(ROUND(IF(ISBLANK(H412),"",(_xlfn.IFS(G412="High",50,G412="Medium",25,G412="Low",10,G412="",0)+110-(INT(MID(F412,5,2)))*10)),0)))</f>
        <v>-</v>
      </c>
      <c r="M412" s="48"/>
      <c r="N412" s="48"/>
      <c r="O412" s="49"/>
      <c r="P412" s="48"/>
      <c r="V412" s="48"/>
    </row>
    <row r="413" spans="2:22" ht="15" x14ac:dyDescent="0.2">
      <c r="B413" s="60" t="str">
        <f t="shared" si="60"/>
        <v>Y</v>
      </c>
      <c r="E413" s="199"/>
      <c r="F413" s="165" t="str">
        <f>IF(E406="","",CONCATENATE(VLOOKUP(E406,'Stakeholder Master List'!$B:$D,2,FALSE),"-8"))</f>
        <v/>
      </c>
      <c r="G413" s="165" t="str">
        <f>IF(E406="","",VLOOKUP(E406,'Stakeholder Master List'!$B:$D,3,FALSE))</f>
        <v/>
      </c>
      <c r="H413" s="173"/>
      <c r="I413" s="126" t="str" cm="1">
        <f t="array" ref="I413">IF(ISBLANK(H413),"-",(ROUND(IF(ISBLANK(H413),"",(_xlfn.IFS(G413="High",50,G413="Medium",25,G413="Low",10,G413="",0)+110-(INT(MID(F413,5,2)))*10)),0)))</f>
        <v>-</v>
      </c>
      <c r="M413" s="48"/>
      <c r="N413" s="48"/>
      <c r="O413" s="49"/>
      <c r="P413" s="48"/>
      <c r="V413" s="48"/>
    </row>
    <row r="414" spans="2:22" ht="15" x14ac:dyDescent="0.2">
      <c r="B414" s="60" t="str">
        <f t="shared" si="60"/>
        <v>Y</v>
      </c>
      <c r="E414" s="199"/>
      <c r="F414" s="165" t="str">
        <f>IF(E406="","",CONCATENATE(VLOOKUP(E406,'Stakeholder Master List'!$B:$D,2,FALSE),"-9"))</f>
        <v/>
      </c>
      <c r="G414" s="165" t="str">
        <f>IF(E406="","",VLOOKUP(E406,'Stakeholder Master List'!$B:$D,3,FALSE))</f>
        <v/>
      </c>
      <c r="H414" s="173"/>
      <c r="I414" s="126" t="str" cm="1">
        <f t="array" ref="I414">IF(ISBLANK(H414),"-",(ROUND(IF(ISBLANK(H414),"",(_xlfn.IFS(G414="High",50,G414="Medium",25,G414="Low",10,G414="",0)+110-(INT(MID(F414,5,2)))*10)),0)))</f>
        <v>-</v>
      </c>
      <c r="M414" s="48"/>
      <c r="N414" s="48"/>
      <c r="O414" s="49"/>
      <c r="P414" s="48"/>
      <c r="V414" s="48"/>
    </row>
    <row r="415" spans="2:22" ht="16" thickBot="1" x14ac:dyDescent="0.25">
      <c r="B415" s="60" t="str">
        <f t="shared" si="60"/>
        <v>Y</v>
      </c>
      <c r="E415" s="200"/>
      <c r="F415" s="166" t="str">
        <f>IF(E406="","",CONCATENATE(VLOOKUP(E406,'Stakeholder Master List'!$B:$D,2,FALSE),"-10"))</f>
        <v/>
      </c>
      <c r="G415" s="169" t="str">
        <f>IF(E406="","",VLOOKUP(E406,'Stakeholder Master List'!$B:$D,3,FALSE))</f>
        <v/>
      </c>
      <c r="H415" s="172"/>
      <c r="I415" s="127" t="str" cm="1">
        <f t="array" ref="I415">IF(ISBLANK(H415),"-",(ROUND(IF(ISBLANK(H415),"",(_xlfn.IFS(G415="High",50,G415="Medium",25,G415="Low",10,G415="",0)+110-(INT(MID(F415,5,2)))*10)),0)))</f>
        <v>-</v>
      </c>
      <c r="M415" s="48"/>
      <c r="N415" s="48"/>
      <c r="O415" s="49"/>
      <c r="P415" s="48"/>
      <c r="V415" s="48"/>
    </row>
    <row r="416" spans="2:22" ht="15" x14ac:dyDescent="0.2">
      <c r="B416" s="60" t="str">
        <f>IF(OR(E416="-",E416=""),"Y","N")</f>
        <v>Y</v>
      </c>
      <c r="E416" s="198" t="str">
        <f>IF(ISBLANK('Stakeholder Master List'!B48),"",'Stakeholder Master List'!B48)</f>
        <v/>
      </c>
      <c r="F416" s="164" t="str">
        <f>IF(E416="","",CONCATENATE(VLOOKUP(E416,'Stakeholder Master List'!$B:$D,2,FALSE),"-1"))</f>
        <v/>
      </c>
      <c r="G416" s="164" t="str">
        <f>IF(E416="","",VLOOKUP(E416,'Stakeholder Master List'!$B:$D,3,FALSE))</f>
        <v/>
      </c>
      <c r="H416" s="170"/>
      <c r="I416" s="125" t="str" cm="1">
        <f t="array" ref="I416">IF(ISBLANK(H416),"-",(ROUND(IF(ISBLANK(H416),"",(_xlfn.IFS(G416="High",50,G416="Medium",25,G416="Low",10,G416="",0)+110-(INT(MID(F416,5,2)))*10)),0)))</f>
        <v>-</v>
      </c>
      <c r="M416" s="48"/>
      <c r="N416" s="48"/>
      <c r="O416" s="49"/>
      <c r="P416" s="48"/>
      <c r="V416" s="48"/>
    </row>
    <row r="417" spans="2:22" ht="15" x14ac:dyDescent="0.2">
      <c r="B417" s="60" t="str">
        <f t="shared" ref="B417:B425" si="61">B416</f>
        <v>Y</v>
      </c>
      <c r="E417" s="199"/>
      <c r="F417" s="165" t="str">
        <f>IF(E416="","",CONCATENATE(VLOOKUP(E416,'Stakeholder Master List'!$B:$D,2,FALSE),"-2"))</f>
        <v/>
      </c>
      <c r="G417" s="165" t="str">
        <f>IF(E416="","",VLOOKUP(E416,'Stakeholder Master List'!$B:$D,3,FALSE))</f>
        <v/>
      </c>
      <c r="H417" s="173"/>
      <c r="I417" s="126" t="str" cm="1">
        <f t="array" ref="I417">IF(ISBLANK(H417),"-",(ROUND(IF(ISBLANK(H417),"",(_xlfn.IFS(G417="High",50,G417="Medium",25,G417="Low",10,G417="",0)+110-(INT(MID(F417,5,2)))*10)),0)))</f>
        <v>-</v>
      </c>
      <c r="M417" s="48"/>
      <c r="N417" s="48"/>
      <c r="O417" s="49"/>
      <c r="P417" s="48"/>
      <c r="V417" s="48"/>
    </row>
    <row r="418" spans="2:22" ht="15" x14ac:dyDescent="0.2">
      <c r="B418" s="60" t="str">
        <f t="shared" si="61"/>
        <v>Y</v>
      </c>
      <c r="E418" s="199"/>
      <c r="F418" s="165" t="str">
        <f>IF(E416="","",CONCATENATE(VLOOKUP(E416,'Stakeholder Master List'!$B:$D,2,FALSE),"-3"))</f>
        <v/>
      </c>
      <c r="G418" s="165" t="str">
        <f>IF(E416="","",VLOOKUP(E416,'Stakeholder Master List'!$B:$D,3,FALSE))</f>
        <v/>
      </c>
      <c r="H418" s="173"/>
      <c r="I418" s="126" t="str" cm="1">
        <f t="array" ref="I418">IF(ISBLANK(H418),"-",(ROUND(IF(ISBLANK(H418),"",(_xlfn.IFS(G418="High",50,G418="Medium",25,G418="Low",10,G418="",0)+110-(INT(MID(F418,5,2)))*10)),0)))</f>
        <v>-</v>
      </c>
      <c r="M418" s="48"/>
      <c r="N418" s="48"/>
      <c r="O418" s="49"/>
      <c r="P418" s="48"/>
      <c r="V418" s="48"/>
    </row>
    <row r="419" spans="2:22" ht="15" x14ac:dyDescent="0.2">
      <c r="B419" s="60" t="str">
        <f t="shared" si="61"/>
        <v>Y</v>
      </c>
      <c r="E419" s="199"/>
      <c r="F419" s="165" t="str">
        <f>IF(E416="","",CONCATENATE(VLOOKUP(E416,'Stakeholder Master List'!$B:$D,2,FALSE),"-4"))</f>
        <v/>
      </c>
      <c r="G419" s="165" t="str">
        <f>IF(E416="","",VLOOKUP(E416,'Stakeholder Master List'!$B:$D,3,FALSE))</f>
        <v/>
      </c>
      <c r="H419" s="173"/>
      <c r="I419" s="126" t="str" cm="1">
        <f t="array" ref="I419">IF(ISBLANK(H419),"-",(ROUND(IF(ISBLANK(H419),"",(_xlfn.IFS(G419="High",50,G419="Medium",25,G419="Low",10,G419="",0)+110-(INT(MID(F419,5,2)))*10)),0)))</f>
        <v>-</v>
      </c>
      <c r="M419" s="48"/>
      <c r="N419" s="48"/>
      <c r="O419" s="49"/>
      <c r="P419" s="48"/>
      <c r="V419" s="48"/>
    </row>
    <row r="420" spans="2:22" ht="15" x14ac:dyDescent="0.2">
      <c r="B420" s="60" t="str">
        <f t="shared" si="61"/>
        <v>Y</v>
      </c>
      <c r="E420" s="199"/>
      <c r="F420" s="165" t="str">
        <f>IF(E416="","",CONCATENATE(VLOOKUP(E416,'Stakeholder Master List'!$B:$D,2,FALSE),"-5"))</f>
        <v/>
      </c>
      <c r="G420" s="165" t="str">
        <f>IF(E416="","",VLOOKUP(E416,'Stakeholder Master List'!$B:$D,3,FALSE))</f>
        <v/>
      </c>
      <c r="H420" s="173"/>
      <c r="I420" s="126" t="str" cm="1">
        <f t="array" ref="I420">IF(ISBLANK(H420),"-",(ROUND(IF(ISBLANK(H420),"",(_xlfn.IFS(G420="High",50,G420="Medium",25,G420="Low",10,G420="",0)+110-(INT(MID(F420,5,2)))*10)),0)))</f>
        <v>-</v>
      </c>
      <c r="M420" s="48"/>
      <c r="N420" s="48"/>
      <c r="O420" s="49"/>
      <c r="P420" s="48"/>
      <c r="V420" s="48"/>
    </row>
    <row r="421" spans="2:22" ht="15" x14ac:dyDescent="0.2">
      <c r="B421" s="60" t="str">
        <f t="shared" si="61"/>
        <v>Y</v>
      </c>
      <c r="E421" s="199"/>
      <c r="F421" s="165" t="str">
        <f>IF(E416="","",CONCATENATE(VLOOKUP(E416,'Stakeholder Master List'!$B:$D,2,FALSE),"-6"))</f>
        <v/>
      </c>
      <c r="G421" s="165" t="str">
        <f>IF(E416="","",VLOOKUP(E416,'Stakeholder Master List'!$B:$D,3,FALSE))</f>
        <v/>
      </c>
      <c r="H421" s="173"/>
      <c r="I421" s="126" t="str" cm="1">
        <f t="array" ref="I421">IF(ISBLANK(H421),"-",(ROUND(IF(ISBLANK(H421),"",(_xlfn.IFS(G421="High",50,G421="Medium",25,G421="Low",10,G421="",0)+110-(INT(MID(F421,5,2)))*10)),0)))</f>
        <v>-</v>
      </c>
      <c r="M421" s="48"/>
      <c r="N421" s="48"/>
      <c r="O421" s="49"/>
      <c r="P421" s="48"/>
      <c r="V421" s="48"/>
    </row>
    <row r="422" spans="2:22" ht="15" x14ac:dyDescent="0.2">
      <c r="B422" s="60" t="str">
        <f t="shared" si="61"/>
        <v>Y</v>
      </c>
      <c r="E422" s="199"/>
      <c r="F422" s="165" t="str">
        <f>IF(E416="","",CONCATENATE(VLOOKUP(E416,'Stakeholder Master List'!$B:$D,2,FALSE),"-7"))</f>
        <v/>
      </c>
      <c r="G422" s="165" t="str">
        <f>IF(E416="","",VLOOKUP(E416,'Stakeholder Master List'!$B:$D,3,FALSE))</f>
        <v/>
      </c>
      <c r="H422" s="173"/>
      <c r="I422" s="126" t="str" cm="1">
        <f t="array" ref="I422">IF(ISBLANK(H422),"-",(ROUND(IF(ISBLANK(H422),"",(_xlfn.IFS(G422="High",50,G422="Medium",25,G422="Low",10,G422="",0)+110-(INT(MID(F422,5,2)))*10)),0)))</f>
        <v>-</v>
      </c>
      <c r="M422" s="48"/>
      <c r="N422" s="48"/>
      <c r="O422" s="49"/>
      <c r="P422" s="48"/>
      <c r="V422" s="48"/>
    </row>
    <row r="423" spans="2:22" ht="15" x14ac:dyDescent="0.2">
      <c r="B423" s="60" t="str">
        <f t="shared" si="61"/>
        <v>Y</v>
      </c>
      <c r="E423" s="199"/>
      <c r="F423" s="165" t="str">
        <f>IF(E416="","",CONCATENATE(VLOOKUP(E416,'Stakeholder Master List'!$B:$D,2,FALSE),"-8"))</f>
        <v/>
      </c>
      <c r="G423" s="165" t="str">
        <f>IF(E416="","",VLOOKUP(E416,'Stakeholder Master List'!$B:$D,3,FALSE))</f>
        <v/>
      </c>
      <c r="H423" s="173"/>
      <c r="I423" s="126" t="str" cm="1">
        <f t="array" ref="I423">IF(ISBLANK(H423),"-",(ROUND(IF(ISBLANK(H423),"",(_xlfn.IFS(G423="High",50,G423="Medium",25,G423="Low",10,G423="",0)+110-(INT(MID(F423,5,2)))*10)),0)))</f>
        <v>-</v>
      </c>
      <c r="M423" s="48"/>
      <c r="N423" s="48"/>
      <c r="O423" s="49"/>
      <c r="P423" s="48"/>
      <c r="V423" s="48"/>
    </row>
    <row r="424" spans="2:22" ht="15" x14ac:dyDescent="0.2">
      <c r="B424" s="60" t="str">
        <f t="shared" si="61"/>
        <v>Y</v>
      </c>
      <c r="E424" s="199"/>
      <c r="F424" s="165" t="str">
        <f>IF(E416="","",CONCATENATE(VLOOKUP(E416,'Stakeholder Master List'!$B:$D,2,FALSE),"-9"))</f>
        <v/>
      </c>
      <c r="G424" s="165" t="str">
        <f>IF(E416="","",VLOOKUP(E416,'Stakeholder Master List'!$B:$D,3,FALSE))</f>
        <v/>
      </c>
      <c r="H424" s="173"/>
      <c r="I424" s="126" t="str" cm="1">
        <f t="array" ref="I424">IF(ISBLANK(H424),"-",(ROUND(IF(ISBLANK(H424),"",(_xlfn.IFS(G424="High",50,G424="Medium",25,G424="Low",10,G424="",0)+110-(INT(MID(F424,5,2)))*10)),0)))</f>
        <v>-</v>
      </c>
      <c r="M424" s="48"/>
      <c r="N424" s="48"/>
      <c r="O424" s="49"/>
      <c r="P424" s="48"/>
      <c r="V424" s="48"/>
    </row>
    <row r="425" spans="2:22" ht="16" thickBot="1" x14ac:dyDescent="0.25">
      <c r="B425" s="60" t="str">
        <f t="shared" si="61"/>
        <v>Y</v>
      </c>
      <c r="E425" s="200"/>
      <c r="F425" s="166" t="str">
        <f>IF(E416="","",CONCATENATE(VLOOKUP(E416,'Stakeholder Master List'!$B:$D,2,FALSE),"-10"))</f>
        <v/>
      </c>
      <c r="G425" s="169" t="str">
        <f>IF(E416="","",VLOOKUP(E416,'Stakeholder Master List'!$B:$D,3,FALSE))</f>
        <v/>
      </c>
      <c r="H425" s="172"/>
      <c r="I425" s="127" t="str" cm="1">
        <f t="array" ref="I425">IF(ISBLANK(H425),"-",(ROUND(IF(ISBLANK(H425),"",(_xlfn.IFS(G425="High",50,G425="Medium",25,G425="Low",10,G425="",0)+110-(INT(MID(F425,5,2)))*10)),0)))</f>
        <v>-</v>
      </c>
      <c r="M425" s="48"/>
      <c r="N425" s="48"/>
      <c r="O425" s="49"/>
      <c r="P425" s="48"/>
      <c r="V425" s="48"/>
    </row>
    <row r="426" spans="2:22" ht="15" x14ac:dyDescent="0.2">
      <c r="B426" s="60" t="str">
        <f>IF(OR(E426="-",E426=""),"Y","N")</f>
        <v>Y</v>
      </c>
      <c r="E426" s="198" t="str">
        <f>IF(ISBLANK('Stakeholder Master List'!B49),"",'Stakeholder Master List'!B49)</f>
        <v/>
      </c>
      <c r="F426" s="164" t="str">
        <f>IF(E426="","",CONCATENATE(VLOOKUP(E426,'Stakeholder Master List'!$B:$D,2,FALSE),"-1"))</f>
        <v/>
      </c>
      <c r="G426" s="164" t="str">
        <f>IF(E426="","",VLOOKUP(E426,'Stakeholder Master List'!$B:$D,3,FALSE))</f>
        <v/>
      </c>
      <c r="H426" s="170"/>
      <c r="I426" s="125" t="str" cm="1">
        <f t="array" ref="I426">IF(ISBLANK(H426),"-",(ROUND(IF(ISBLANK(H426),"",(_xlfn.IFS(G426="High",50,G426="Medium",25,G426="Low",10,G426="",0)+110-(INT(MID(F426,5,2)))*10)),0)))</f>
        <v>-</v>
      </c>
      <c r="M426" s="48"/>
      <c r="N426" s="48"/>
      <c r="O426" s="49"/>
      <c r="P426" s="48"/>
      <c r="V426" s="48"/>
    </row>
    <row r="427" spans="2:22" ht="15" x14ac:dyDescent="0.2">
      <c r="B427" s="60" t="str">
        <f t="shared" ref="B427:B435" si="62">B426</f>
        <v>Y</v>
      </c>
      <c r="E427" s="199"/>
      <c r="F427" s="165" t="str">
        <f>IF(E426="","",CONCATENATE(VLOOKUP(E426,'Stakeholder Master List'!$B:$D,2,FALSE),"-2"))</f>
        <v/>
      </c>
      <c r="G427" s="165" t="str">
        <f>IF(E426="","",VLOOKUP(E426,'Stakeholder Master List'!$B:$D,3,FALSE))</f>
        <v/>
      </c>
      <c r="H427" s="173"/>
      <c r="I427" s="126" t="str" cm="1">
        <f t="array" ref="I427">IF(ISBLANK(H427),"-",(ROUND(IF(ISBLANK(H427),"",(_xlfn.IFS(G427="High",50,G427="Medium",25,G427="Low",10,G427="",0)+110-(INT(MID(F427,5,2)))*10)),0)))</f>
        <v>-</v>
      </c>
      <c r="M427" s="48"/>
      <c r="N427" s="48"/>
      <c r="O427" s="49"/>
      <c r="P427" s="48"/>
      <c r="V427" s="48"/>
    </row>
    <row r="428" spans="2:22" ht="15" x14ac:dyDescent="0.2">
      <c r="B428" s="60" t="str">
        <f t="shared" si="62"/>
        <v>Y</v>
      </c>
      <c r="E428" s="199"/>
      <c r="F428" s="165" t="str">
        <f>IF(E426="","",CONCATENATE(VLOOKUP(E426,'Stakeholder Master List'!$B:$D,2,FALSE),"-3"))</f>
        <v/>
      </c>
      <c r="G428" s="165" t="str">
        <f>IF(E426="","",VLOOKUP(E426,'Stakeholder Master List'!$B:$D,3,FALSE))</f>
        <v/>
      </c>
      <c r="H428" s="173"/>
      <c r="I428" s="126" t="str" cm="1">
        <f t="array" ref="I428">IF(ISBLANK(H428),"-",(ROUND(IF(ISBLANK(H428),"",(_xlfn.IFS(G428="High",50,G428="Medium",25,G428="Low",10,G428="",0)+110-(INT(MID(F428,5,2)))*10)),0)))</f>
        <v>-</v>
      </c>
      <c r="M428" s="48"/>
      <c r="N428" s="48"/>
      <c r="O428" s="49"/>
      <c r="P428" s="48"/>
      <c r="V428" s="48"/>
    </row>
    <row r="429" spans="2:22" ht="15" x14ac:dyDescent="0.2">
      <c r="B429" s="60" t="str">
        <f t="shared" si="62"/>
        <v>Y</v>
      </c>
      <c r="E429" s="199"/>
      <c r="F429" s="165" t="str">
        <f>IF(E426="","",CONCATENATE(VLOOKUP(E426,'Stakeholder Master List'!$B:$D,2,FALSE),"-4"))</f>
        <v/>
      </c>
      <c r="G429" s="165" t="str">
        <f>IF(E426="","",VLOOKUP(E426,'Stakeholder Master List'!$B:$D,3,FALSE))</f>
        <v/>
      </c>
      <c r="H429" s="173"/>
      <c r="I429" s="126" t="str" cm="1">
        <f t="array" ref="I429">IF(ISBLANK(H429),"-",(ROUND(IF(ISBLANK(H429),"",(_xlfn.IFS(G429="High",50,G429="Medium",25,G429="Low",10,G429="",0)+110-(INT(MID(F429,5,2)))*10)),0)))</f>
        <v>-</v>
      </c>
      <c r="M429" s="48"/>
      <c r="N429" s="48"/>
      <c r="O429" s="49"/>
      <c r="P429" s="48"/>
      <c r="V429" s="48"/>
    </row>
    <row r="430" spans="2:22" ht="15" x14ac:dyDescent="0.2">
      <c r="B430" s="60" t="str">
        <f t="shared" si="62"/>
        <v>Y</v>
      </c>
      <c r="E430" s="199"/>
      <c r="F430" s="165" t="str">
        <f>IF(E426="","",CONCATENATE(VLOOKUP(E426,'Stakeholder Master List'!$B:$D,2,FALSE),"-5"))</f>
        <v/>
      </c>
      <c r="G430" s="165" t="str">
        <f>IF(E426="","",VLOOKUP(E426,'Stakeholder Master List'!$B:$D,3,FALSE))</f>
        <v/>
      </c>
      <c r="H430" s="173"/>
      <c r="I430" s="126" t="str" cm="1">
        <f t="array" ref="I430">IF(ISBLANK(H430),"-",(ROUND(IF(ISBLANK(H430),"",(_xlfn.IFS(G430="High",50,G430="Medium",25,G430="Low",10,G430="",0)+110-(INT(MID(F430,5,2)))*10)),0)))</f>
        <v>-</v>
      </c>
      <c r="M430" s="48"/>
      <c r="N430" s="48"/>
      <c r="O430" s="49"/>
      <c r="P430" s="48"/>
      <c r="V430" s="48"/>
    </row>
    <row r="431" spans="2:22" ht="15" x14ac:dyDescent="0.2">
      <c r="B431" s="60" t="str">
        <f t="shared" si="62"/>
        <v>Y</v>
      </c>
      <c r="E431" s="199"/>
      <c r="F431" s="165" t="str">
        <f>IF(E426="","",CONCATENATE(VLOOKUP(E426,'Stakeholder Master List'!$B:$D,2,FALSE),"-6"))</f>
        <v/>
      </c>
      <c r="G431" s="165" t="str">
        <f>IF(E426="","",VLOOKUP(E426,'Stakeholder Master List'!$B:$D,3,FALSE))</f>
        <v/>
      </c>
      <c r="H431" s="173"/>
      <c r="I431" s="126" t="str" cm="1">
        <f t="array" ref="I431">IF(ISBLANK(H431),"-",(ROUND(IF(ISBLANK(H431),"",(_xlfn.IFS(G431="High",50,G431="Medium",25,G431="Low",10,G431="",0)+110-(INT(MID(F431,5,2)))*10)),0)))</f>
        <v>-</v>
      </c>
      <c r="M431" s="48"/>
      <c r="N431" s="48"/>
      <c r="O431" s="49"/>
      <c r="P431" s="48"/>
      <c r="V431" s="48"/>
    </row>
    <row r="432" spans="2:22" ht="15" x14ac:dyDescent="0.2">
      <c r="B432" s="60" t="str">
        <f t="shared" si="62"/>
        <v>Y</v>
      </c>
      <c r="E432" s="199"/>
      <c r="F432" s="165" t="str">
        <f>IF(E426="","",CONCATENATE(VLOOKUP(E426,'Stakeholder Master List'!$B:$D,2,FALSE),"-7"))</f>
        <v/>
      </c>
      <c r="G432" s="165" t="str">
        <f>IF(E426="","",VLOOKUP(E426,'Stakeholder Master List'!$B:$D,3,FALSE))</f>
        <v/>
      </c>
      <c r="H432" s="173"/>
      <c r="I432" s="126" t="str" cm="1">
        <f t="array" ref="I432">IF(ISBLANK(H432),"-",(ROUND(IF(ISBLANK(H432),"",(_xlfn.IFS(G432="High",50,G432="Medium",25,G432="Low",10,G432="",0)+110-(INT(MID(F432,5,2)))*10)),0)))</f>
        <v>-</v>
      </c>
      <c r="M432" s="48"/>
      <c r="N432" s="48"/>
      <c r="O432" s="49"/>
      <c r="P432" s="48"/>
      <c r="V432" s="48"/>
    </row>
    <row r="433" spans="2:22" ht="15" x14ac:dyDescent="0.2">
      <c r="B433" s="60" t="str">
        <f t="shared" si="62"/>
        <v>Y</v>
      </c>
      <c r="E433" s="199"/>
      <c r="F433" s="165" t="str">
        <f>IF(E426="","",CONCATENATE(VLOOKUP(E426,'Stakeholder Master List'!$B:$D,2,FALSE),"-8"))</f>
        <v/>
      </c>
      <c r="G433" s="165" t="str">
        <f>IF(E426="","",VLOOKUP(E426,'Stakeholder Master List'!$B:$D,3,FALSE))</f>
        <v/>
      </c>
      <c r="H433" s="173"/>
      <c r="I433" s="126" t="str" cm="1">
        <f t="array" ref="I433">IF(ISBLANK(H433),"-",(ROUND(IF(ISBLANK(H433),"",(_xlfn.IFS(G433="High",50,G433="Medium",25,G433="Low",10,G433="",0)+110-(INT(MID(F433,5,2)))*10)),0)))</f>
        <v>-</v>
      </c>
      <c r="M433" s="48"/>
      <c r="N433" s="48"/>
      <c r="O433" s="49"/>
      <c r="P433" s="48"/>
      <c r="V433" s="48"/>
    </row>
    <row r="434" spans="2:22" ht="15" x14ac:dyDescent="0.2">
      <c r="B434" s="60" t="str">
        <f t="shared" si="62"/>
        <v>Y</v>
      </c>
      <c r="E434" s="199"/>
      <c r="F434" s="165" t="str">
        <f>IF(E426="","",CONCATENATE(VLOOKUP(E426,'Stakeholder Master List'!$B:$D,2,FALSE),"-9"))</f>
        <v/>
      </c>
      <c r="G434" s="165" t="str">
        <f>IF(E426="","",VLOOKUP(E426,'Stakeholder Master List'!$B:$D,3,FALSE))</f>
        <v/>
      </c>
      <c r="H434" s="173"/>
      <c r="I434" s="126" t="str" cm="1">
        <f t="array" ref="I434">IF(ISBLANK(H434),"-",(ROUND(IF(ISBLANK(H434),"",(_xlfn.IFS(G434="High",50,G434="Medium",25,G434="Low",10,G434="",0)+110-(INT(MID(F434,5,2)))*10)),0)))</f>
        <v>-</v>
      </c>
      <c r="M434" s="48"/>
      <c r="N434" s="48"/>
      <c r="O434" s="49"/>
      <c r="P434" s="48"/>
      <c r="V434" s="48"/>
    </row>
    <row r="435" spans="2:22" ht="16" thickBot="1" x14ac:dyDescent="0.25">
      <c r="B435" s="60" t="str">
        <f t="shared" si="62"/>
        <v>Y</v>
      </c>
      <c r="E435" s="200"/>
      <c r="F435" s="166" t="str">
        <f>IF(E426="","",CONCATENATE(VLOOKUP(E426,'Stakeholder Master List'!$B:$D,2,FALSE),"-10"))</f>
        <v/>
      </c>
      <c r="G435" s="169" t="str">
        <f>IF(E426="","",VLOOKUP(E426,'Stakeholder Master List'!$B:$D,3,FALSE))</f>
        <v/>
      </c>
      <c r="H435" s="172"/>
      <c r="I435" s="127" t="str" cm="1">
        <f t="array" ref="I435">IF(ISBLANK(H435),"-",(ROUND(IF(ISBLANK(H435),"",(_xlfn.IFS(G435="High",50,G435="Medium",25,G435="Low",10,G435="",0)+110-(INT(MID(F435,5,2)))*10)),0)))</f>
        <v>-</v>
      </c>
      <c r="M435" s="48"/>
      <c r="N435" s="48"/>
      <c r="O435" s="49"/>
      <c r="P435" s="48"/>
      <c r="V435" s="48"/>
    </row>
    <row r="436" spans="2:22" ht="15" x14ac:dyDescent="0.2">
      <c r="B436" s="60" t="str">
        <f>IF(OR(E436="-",E436=""),"Y","N")</f>
        <v>Y</v>
      </c>
      <c r="E436" s="198" t="str">
        <f>IF(ISBLANK('Stakeholder Master List'!B50),"",'Stakeholder Master List'!B50)</f>
        <v/>
      </c>
      <c r="F436" s="164" t="str">
        <f>IF(E436="","",CONCATENATE(VLOOKUP(E436,'Stakeholder Master List'!$B:$D,2,FALSE),"-1"))</f>
        <v/>
      </c>
      <c r="G436" s="164" t="str">
        <f>IF(E436="","",VLOOKUP(E436,'Stakeholder Master List'!$B:$D,3,FALSE))</f>
        <v/>
      </c>
      <c r="H436" s="170"/>
      <c r="I436" s="125" t="str" cm="1">
        <f t="array" ref="I436">IF(ISBLANK(H436),"-",(ROUND(IF(ISBLANK(H436),"",(_xlfn.IFS(G436="High",50,G436="Medium",25,G436="Low",10,G436="",0)+110-(INT(MID(F436,5,2)))*10)),0)))</f>
        <v>-</v>
      </c>
      <c r="M436" s="48"/>
      <c r="N436" s="48"/>
      <c r="O436" s="49"/>
      <c r="P436" s="48"/>
      <c r="V436" s="48"/>
    </row>
    <row r="437" spans="2:22" ht="15" x14ac:dyDescent="0.2">
      <c r="B437" s="60" t="str">
        <f t="shared" ref="B437:B445" si="63">B436</f>
        <v>Y</v>
      </c>
      <c r="E437" s="199"/>
      <c r="F437" s="165" t="str">
        <f>IF(E436="","",CONCATENATE(VLOOKUP(E436,'Stakeholder Master List'!$B:$D,2,FALSE),"-2"))</f>
        <v/>
      </c>
      <c r="G437" s="165" t="str">
        <f>IF(E436="","",VLOOKUP(E436,'Stakeholder Master List'!$B:$D,3,FALSE))</f>
        <v/>
      </c>
      <c r="H437" s="173"/>
      <c r="I437" s="126" t="str" cm="1">
        <f t="array" ref="I437">IF(ISBLANK(H437),"-",(ROUND(IF(ISBLANK(H437),"",(_xlfn.IFS(G437="High",50,G437="Medium",25,G437="Low",10,G437="",0)+110-(INT(MID(F437,5,2)))*10)),0)))</f>
        <v>-</v>
      </c>
      <c r="M437" s="48"/>
      <c r="N437" s="48"/>
      <c r="O437" s="49"/>
      <c r="P437" s="48"/>
      <c r="V437" s="48"/>
    </row>
    <row r="438" spans="2:22" ht="15" x14ac:dyDescent="0.2">
      <c r="B438" s="60" t="str">
        <f t="shared" si="63"/>
        <v>Y</v>
      </c>
      <c r="E438" s="199"/>
      <c r="F438" s="165" t="str">
        <f>IF(E436="","",CONCATENATE(VLOOKUP(E436,'Stakeholder Master List'!$B:$D,2,FALSE),"-3"))</f>
        <v/>
      </c>
      <c r="G438" s="165" t="str">
        <f>IF(E436="","",VLOOKUP(E436,'Stakeholder Master List'!$B:$D,3,FALSE))</f>
        <v/>
      </c>
      <c r="H438" s="173"/>
      <c r="I438" s="126" t="str" cm="1">
        <f t="array" ref="I438">IF(ISBLANK(H438),"-",(ROUND(IF(ISBLANK(H438),"",(_xlfn.IFS(G438="High",50,G438="Medium",25,G438="Low",10,G438="",0)+110-(INT(MID(F438,5,2)))*10)),0)))</f>
        <v>-</v>
      </c>
      <c r="M438" s="48"/>
      <c r="N438" s="48"/>
      <c r="O438" s="49"/>
      <c r="P438" s="48"/>
      <c r="V438" s="48"/>
    </row>
    <row r="439" spans="2:22" ht="15" x14ac:dyDescent="0.2">
      <c r="B439" s="60" t="str">
        <f t="shared" si="63"/>
        <v>Y</v>
      </c>
      <c r="E439" s="199"/>
      <c r="F439" s="165" t="str">
        <f>IF(E436="","",CONCATENATE(VLOOKUP(E436,'Stakeholder Master List'!$B:$D,2,FALSE),"-4"))</f>
        <v/>
      </c>
      <c r="G439" s="165" t="str">
        <f>IF(E436="","",VLOOKUP(E436,'Stakeholder Master List'!$B:$D,3,FALSE))</f>
        <v/>
      </c>
      <c r="H439" s="173"/>
      <c r="I439" s="126" t="str" cm="1">
        <f t="array" ref="I439">IF(ISBLANK(H439),"-",(ROUND(IF(ISBLANK(H439),"",(_xlfn.IFS(G439="High",50,G439="Medium",25,G439="Low",10,G439="",0)+110-(INT(MID(F439,5,2)))*10)),0)))</f>
        <v>-</v>
      </c>
      <c r="M439" s="48"/>
      <c r="N439" s="48"/>
      <c r="O439" s="49"/>
      <c r="P439" s="48"/>
      <c r="V439" s="48"/>
    </row>
    <row r="440" spans="2:22" ht="15" x14ac:dyDescent="0.2">
      <c r="B440" s="60" t="str">
        <f t="shared" si="63"/>
        <v>Y</v>
      </c>
      <c r="E440" s="199"/>
      <c r="F440" s="165" t="str">
        <f>IF(E436="","",CONCATENATE(VLOOKUP(E436,'Stakeholder Master List'!$B:$D,2,FALSE),"-5"))</f>
        <v/>
      </c>
      <c r="G440" s="165" t="str">
        <f>IF(E436="","",VLOOKUP(E436,'Stakeholder Master List'!$B:$D,3,FALSE))</f>
        <v/>
      </c>
      <c r="H440" s="173"/>
      <c r="I440" s="126" t="str" cm="1">
        <f t="array" ref="I440">IF(ISBLANK(H440),"-",(ROUND(IF(ISBLANK(H440),"",(_xlfn.IFS(G440="High",50,G440="Medium",25,G440="Low",10,G440="",0)+110-(INT(MID(F440,5,2)))*10)),0)))</f>
        <v>-</v>
      </c>
      <c r="M440" s="48"/>
      <c r="N440" s="48"/>
      <c r="O440" s="49"/>
      <c r="P440" s="48"/>
      <c r="V440" s="48"/>
    </row>
    <row r="441" spans="2:22" ht="15" x14ac:dyDescent="0.2">
      <c r="B441" s="60" t="str">
        <f t="shared" si="63"/>
        <v>Y</v>
      </c>
      <c r="E441" s="199"/>
      <c r="F441" s="165" t="str">
        <f>IF(E436="","",CONCATENATE(VLOOKUP(E436,'Stakeholder Master List'!$B:$D,2,FALSE),"-6"))</f>
        <v/>
      </c>
      <c r="G441" s="165" t="str">
        <f>IF(E436="","",VLOOKUP(E436,'Stakeholder Master List'!$B:$D,3,FALSE))</f>
        <v/>
      </c>
      <c r="H441" s="173"/>
      <c r="I441" s="126" t="str" cm="1">
        <f t="array" ref="I441">IF(ISBLANK(H441),"-",(ROUND(IF(ISBLANK(H441),"",(_xlfn.IFS(G441="High",50,G441="Medium",25,G441="Low",10,G441="",0)+110-(INT(MID(F441,5,2)))*10)),0)))</f>
        <v>-</v>
      </c>
      <c r="M441" s="48"/>
      <c r="N441" s="48"/>
      <c r="O441" s="49"/>
      <c r="P441" s="48"/>
      <c r="V441" s="48"/>
    </row>
    <row r="442" spans="2:22" ht="15" x14ac:dyDescent="0.2">
      <c r="B442" s="60" t="str">
        <f t="shared" si="63"/>
        <v>Y</v>
      </c>
      <c r="E442" s="199"/>
      <c r="F442" s="165" t="str">
        <f>IF(E436="","",CONCATENATE(VLOOKUP(E436,'Stakeholder Master List'!$B:$D,2,FALSE),"-7"))</f>
        <v/>
      </c>
      <c r="G442" s="165" t="str">
        <f>IF(E436="","",VLOOKUP(E436,'Stakeholder Master List'!$B:$D,3,FALSE))</f>
        <v/>
      </c>
      <c r="H442" s="173"/>
      <c r="I442" s="126" t="str" cm="1">
        <f t="array" ref="I442">IF(ISBLANK(H442),"-",(ROUND(IF(ISBLANK(H442),"",(_xlfn.IFS(G442="High",50,G442="Medium",25,G442="Low",10,G442="",0)+110-(INT(MID(F442,5,2)))*10)),0)))</f>
        <v>-</v>
      </c>
      <c r="M442" s="48"/>
      <c r="N442" s="48"/>
      <c r="O442" s="49"/>
      <c r="P442" s="48"/>
      <c r="V442" s="48"/>
    </row>
    <row r="443" spans="2:22" ht="15" x14ac:dyDescent="0.2">
      <c r="B443" s="60" t="str">
        <f t="shared" si="63"/>
        <v>Y</v>
      </c>
      <c r="E443" s="199"/>
      <c r="F443" s="165" t="str">
        <f>IF(E436="","",CONCATENATE(VLOOKUP(E436,'Stakeholder Master List'!$B:$D,2,FALSE),"-8"))</f>
        <v/>
      </c>
      <c r="G443" s="165" t="str">
        <f>IF(E436="","",VLOOKUP(E436,'Stakeholder Master List'!$B:$D,3,FALSE))</f>
        <v/>
      </c>
      <c r="H443" s="173"/>
      <c r="I443" s="126" t="str" cm="1">
        <f t="array" ref="I443">IF(ISBLANK(H443),"-",(ROUND(IF(ISBLANK(H443),"",(_xlfn.IFS(G443="High",50,G443="Medium",25,G443="Low",10,G443="",0)+110-(INT(MID(F443,5,2)))*10)),0)))</f>
        <v>-</v>
      </c>
      <c r="M443" s="48"/>
      <c r="N443" s="48"/>
      <c r="O443" s="49"/>
      <c r="P443" s="48"/>
      <c r="V443" s="48"/>
    </row>
    <row r="444" spans="2:22" ht="15" x14ac:dyDescent="0.2">
      <c r="B444" s="60" t="str">
        <f t="shared" si="63"/>
        <v>Y</v>
      </c>
      <c r="E444" s="199"/>
      <c r="F444" s="165" t="str">
        <f>IF(E436="","",CONCATENATE(VLOOKUP(E436,'Stakeholder Master List'!$B:$D,2,FALSE),"-9"))</f>
        <v/>
      </c>
      <c r="G444" s="165" t="str">
        <f>IF(E436="","",VLOOKUP(E436,'Stakeholder Master List'!$B:$D,3,FALSE))</f>
        <v/>
      </c>
      <c r="H444" s="173"/>
      <c r="I444" s="126" t="str" cm="1">
        <f t="array" ref="I444">IF(ISBLANK(H444),"-",(ROUND(IF(ISBLANK(H444),"",(_xlfn.IFS(G444="High",50,G444="Medium",25,G444="Low",10,G444="",0)+110-(INT(MID(F444,5,2)))*10)),0)))</f>
        <v>-</v>
      </c>
      <c r="M444" s="48"/>
      <c r="N444" s="48"/>
      <c r="O444" s="49"/>
      <c r="P444" s="48"/>
      <c r="V444" s="48"/>
    </row>
    <row r="445" spans="2:22" ht="16" thickBot="1" x14ac:dyDescent="0.25">
      <c r="B445" s="60" t="str">
        <f t="shared" si="63"/>
        <v>Y</v>
      </c>
      <c r="E445" s="200"/>
      <c r="F445" s="166" t="str">
        <f>IF(E436="","",CONCATENATE(VLOOKUP(E436,'Stakeholder Master List'!$B:$D,2,FALSE),"-10"))</f>
        <v/>
      </c>
      <c r="G445" s="169" t="str">
        <f>IF(E436="","",VLOOKUP(E436,'Stakeholder Master List'!$B:$D,3,FALSE))</f>
        <v/>
      </c>
      <c r="H445" s="172"/>
      <c r="I445" s="127" t="str" cm="1">
        <f t="array" ref="I445">IF(ISBLANK(H445),"-",(ROUND(IF(ISBLANK(H445),"",(_xlfn.IFS(G445="High",50,G445="Medium",25,G445="Low",10,G445="",0)+110-(INT(MID(F445,5,2)))*10)),0)))</f>
        <v>-</v>
      </c>
      <c r="M445" s="48"/>
      <c r="N445" s="48"/>
      <c r="O445" s="49"/>
      <c r="P445" s="48"/>
      <c r="V445" s="48"/>
    </row>
    <row r="446" spans="2:22" ht="15" x14ac:dyDescent="0.2">
      <c r="B446" s="60" t="str">
        <f>IF(OR(E446="-",E446=""),"Y","N")</f>
        <v>Y</v>
      </c>
      <c r="E446" s="198" t="str">
        <f>IF(ISBLANK('Stakeholder Master List'!B51),"",'Stakeholder Master List'!B51)</f>
        <v/>
      </c>
      <c r="F446" s="164" t="str">
        <f>IF(E446="","",CONCATENATE(VLOOKUP(E446,'Stakeholder Master List'!$B:$D,2,FALSE),"-1"))</f>
        <v/>
      </c>
      <c r="G446" s="164" t="str">
        <f>IF(E446="","",VLOOKUP(E446,'Stakeholder Master List'!$B:$D,3,FALSE))</f>
        <v/>
      </c>
      <c r="H446" s="170"/>
      <c r="I446" s="125" t="str" cm="1">
        <f t="array" ref="I446">IF(ISBLANK(H446),"-",(ROUND(IF(ISBLANK(H446),"",(_xlfn.IFS(G446="High",50,G446="Medium",25,G446="Low",10,G446="",0)+110-(INT(MID(F446,5,2)))*10)),0)))</f>
        <v>-</v>
      </c>
      <c r="M446" s="48"/>
      <c r="N446" s="48"/>
      <c r="O446" s="49"/>
      <c r="P446" s="48"/>
      <c r="V446" s="48"/>
    </row>
    <row r="447" spans="2:22" ht="15" x14ac:dyDescent="0.2">
      <c r="B447" s="60" t="str">
        <f t="shared" ref="B447:B455" si="64">B446</f>
        <v>Y</v>
      </c>
      <c r="E447" s="199"/>
      <c r="F447" s="165" t="str">
        <f>IF(E446="","",CONCATENATE(VLOOKUP(E446,'Stakeholder Master List'!$B:$D,2,FALSE),"-2"))</f>
        <v/>
      </c>
      <c r="G447" s="165" t="str">
        <f>IF(E446="","",VLOOKUP(E446,'Stakeholder Master List'!$B:$D,3,FALSE))</f>
        <v/>
      </c>
      <c r="H447" s="173"/>
      <c r="I447" s="126" t="str" cm="1">
        <f t="array" ref="I447">IF(ISBLANK(H447),"-",(ROUND(IF(ISBLANK(H447),"",(_xlfn.IFS(G447="High",50,G447="Medium",25,G447="Low",10,G447="",0)+110-(INT(MID(F447,5,2)))*10)),0)))</f>
        <v>-</v>
      </c>
      <c r="M447" s="48"/>
      <c r="N447" s="48"/>
      <c r="O447" s="49"/>
      <c r="P447" s="48"/>
      <c r="V447" s="48"/>
    </row>
    <row r="448" spans="2:22" ht="15" x14ac:dyDescent="0.2">
      <c r="B448" s="60" t="str">
        <f t="shared" si="64"/>
        <v>Y</v>
      </c>
      <c r="E448" s="199"/>
      <c r="F448" s="165" t="str">
        <f>IF(E446="","",CONCATENATE(VLOOKUP(E446,'Stakeholder Master List'!$B:$D,2,FALSE),"-3"))</f>
        <v/>
      </c>
      <c r="G448" s="165" t="str">
        <f>IF(E446="","",VLOOKUP(E446,'Stakeholder Master List'!$B:$D,3,FALSE))</f>
        <v/>
      </c>
      <c r="H448" s="173"/>
      <c r="I448" s="126" t="str" cm="1">
        <f t="array" ref="I448">IF(ISBLANK(H448),"-",(ROUND(IF(ISBLANK(H448),"",(_xlfn.IFS(G448="High",50,G448="Medium",25,G448="Low",10,G448="",0)+110-(INT(MID(F448,5,2)))*10)),0)))</f>
        <v>-</v>
      </c>
      <c r="M448" s="48"/>
      <c r="N448" s="48"/>
      <c r="O448" s="49"/>
      <c r="P448" s="48"/>
      <c r="V448" s="48"/>
    </row>
    <row r="449" spans="2:22" ht="15" x14ac:dyDescent="0.2">
      <c r="B449" s="60" t="str">
        <f t="shared" si="64"/>
        <v>Y</v>
      </c>
      <c r="E449" s="199"/>
      <c r="F449" s="165" t="str">
        <f>IF(E446="","",CONCATENATE(VLOOKUP(E446,'Stakeholder Master List'!$B:$D,2,FALSE),"-4"))</f>
        <v/>
      </c>
      <c r="G449" s="165" t="str">
        <f>IF(E446="","",VLOOKUP(E446,'Stakeholder Master List'!$B:$D,3,FALSE))</f>
        <v/>
      </c>
      <c r="H449" s="173"/>
      <c r="I449" s="126" t="str" cm="1">
        <f t="array" ref="I449">IF(ISBLANK(H449),"-",(ROUND(IF(ISBLANK(H449),"",(_xlfn.IFS(G449="High",50,G449="Medium",25,G449="Low",10,G449="",0)+110-(INT(MID(F449,5,2)))*10)),0)))</f>
        <v>-</v>
      </c>
      <c r="M449" s="48"/>
      <c r="N449" s="48"/>
      <c r="O449" s="49"/>
      <c r="P449" s="48"/>
      <c r="V449" s="48"/>
    </row>
    <row r="450" spans="2:22" ht="15" x14ac:dyDescent="0.2">
      <c r="B450" s="60" t="str">
        <f t="shared" si="64"/>
        <v>Y</v>
      </c>
      <c r="E450" s="199"/>
      <c r="F450" s="165" t="str">
        <f>IF(E446="","",CONCATENATE(VLOOKUP(E446,'Stakeholder Master List'!$B:$D,2,FALSE),"-5"))</f>
        <v/>
      </c>
      <c r="G450" s="165" t="str">
        <f>IF(E446="","",VLOOKUP(E446,'Stakeholder Master List'!$B:$D,3,FALSE))</f>
        <v/>
      </c>
      <c r="H450" s="173"/>
      <c r="I450" s="126" t="str" cm="1">
        <f t="array" ref="I450">IF(ISBLANK(H450),"-",(ROUND(IF(ISBLANK(H450),"",(_xlfn.IFS(G450="High",50,G450="Medium",25,G450="Low",10,G450="",0)+110-(INT(MID(F450,5,2)))*10)),0)))</f>
        <v>-</v>
      </c>
      <c r="M450" s="48"/>
      <c r="N450" s="48"/>
      <c r="O450" s="49"/>
      <c r="P450" s="48"/>
      <c r="V450" s="48"/>
    </row>
    <row r="451" spans="2:22" ht="15" x14ac:dyDescent="0.2">
      <c r="B451" s="60" t="str">
        <f t="shared" si="64"/>
        <v>Y</v>
      </c>
      <c r="E451" s="199"/>
      <c r="F451" s="165" t="str">
        <f>IF(E446="","",CONCATENATE(VLOOKUP(E446,'Stakeholder Master List'!$B:$D,2,FALSE),"-6"))</f>
        <v/>
      </c>
      <c r="G451" s="165" t="str">
        <f>IF(E446="","",VLOOKUP(E446,'Stakeholder Master List'!$B:$D,3,FALSE))</f>
        <v/>
      </c>
      <c r="H451" s="173"/>
      <c r="I451" s="126" t="str" cm="1">
        <f t="array" ref="I451">IF(ISBLANK(H451),"-",(ROUND(IF(ISBLANK(H451),"",(_xlfn.IFS(G451="High",50,G451="Medium",25,G451="Low",10,G451="",0)+110-(INT(MID(F451,5,2)))*10)),0)))</f>
        <v>-</v>
      </c>
      <c r="M451" s="48"/>
      <c r="N451" s="48"/>
      <c r="O451" s="49"/>
      <c r="P451" s="48"/>
      <c r="V451" s="48"/>
    </row>
    <row r="452" spans="2:22" ht="15" x14ac:dyDescent="0.2">
      <c r="B452" s="60" t="str">
        <f t="shared" si="64"/>
        <v>Y</v>
      </c>
      <c r="E452" s="199"/>
      <c r="F452" s="165" t="str">
        <f>IF(E446="","",CONCATENATE(VLOOKUP(E446,'Stakeholder Master List'!$B:$D,2,FALSE),"-7"))</f>
        <v/>
      </c>
      <c r="G452" s="165" t="str">
        <f>IF(E446="","",VLOOKUP(E446,'Stakeholder Master List'!$B:$D,3,FALSE))</f>
        <v/>
      </c>
      <c r="H452" s="173"/>
      <c r="I452" s="126" t="str" cm="1">
        <f t="array" ref="I452">IF(ISBLANK(H452),"-",(ROUND(IF(ISBLANK(H452),"",(_xlfn.IFS(G452="High",50,G452="Medium",25,G452="Low",10,G452="",0)+110-(INT(MID(F452,5,2)))*10)),0)))</f>
        <v>-</v>
      </c>
      <c r="M452" s="48"/>
      <c r="N452" s="48"/>
      <c r="O452" s="49"/>
      <c r="P452" s="48"/>
      <c r="V452" s="48"/>
    </row>
    <row r="453" spans="2:22" ht="15" x14ac:dyDescent="0.2">
      <c r="B453" s="60" t="str">
        <f t="shared" si="64"/>
        <v>Y</v>
      </c>
      <c r="E453" s="199"/>
      <c r="F453" s="165" t="str">
        <f>IF(E446="","",CONCATENATE(VLOOKUP(E446,'Stakeholder Master List'!$B:$D,2,FALSE),"-8"))</f>
        <v/>
      </c>
      <c r="G453" s="165" t="str">
        <f>IF(E446="","",VLOOKUP(E446,'Stakeholder Master List'!$B:$D,3,FALSE))</f>
        <v/>
      </c>
      <c r="H453" s="173"/>
      <c r="I453" s="126" t="str" cm="1">
        <f t="array" ref="I453">IF(ISBLANK(H453),"-",(ROUND(IF(ISBLANK(H453),"",(_xlfn.IFS(G453="High",50,G453="Medium",25,G453="Low",10,G453="",0)+110-(INT(MID(F453,5,2)))*10)),0)))</f>
        <v>-</v>
      </c>
      <c r="M453" s="48"/>
      <c r="N453" s="48"/>
      <c r="O453" s="49"/>
      <c r="P453" s="48"/>
      <c r="V453" s="48"/>
    </row>
    <row r="454" spans="2:22" ht="15" x14ac:dyDescent="0.2">
      <c r="B454" s="60" t="str">
        <f t="shared" si="64"/>
        <v>Y</v>
      </c>
      <c r="E454" s="199"/>
      <c r="F454" s="165" t="str">
        <f>IF(E446="","",CONCATENATE(VLOOKUP(E446,'Stakeholder Master List'!$B:$D,2,FALSE),"-9"))</f>
        <v/>
      </c>
      <c r="G454" s="165" t="str">
        <f>IF(E446="","",VLOOKUP(E446,'Stakeholder Master List'!$B:$D,3,FALSE))</f>
        <v/>
      </c>
      <c r="H454" s="173"/>
      <c r="I454" s="126" t="str" cm="1">
        <f t="array" ref="I454">IF(ISBLANK(H454),"-",(ROUND(IF(ISBLANK(H454),"",(_xlfn.IFS(G454="High",50,G454="Medium",25,G454="Low",10,G454="",0)+110-(INT(MID(F454,5,2)))*10)),0)))</f>
        <v>-</v>
      </c>
      <c r="M454" s="48"/>
      <c r="N454" s="48"/>
      <c r="O454" s="49"/>
      <c r="P454" s="48"/>
      <c r="V454" s="48"/>
    </row>
    <row r="455" spans="2:22" ht="16" thickBot="1" x14ac:dyDescent="0.25">
      <c r="B455" s="60" t="str">
        <f t="shared" si="64"/>
        <v>Y</v>
      </c>
      <c r="E455" s="200"/>
      <c r="F455" s="166" t="str">
        <f>IF(E446="","",CONCATENATE(VLOOKUP(E446,'Stakeholder Master List'!$B:$D,2,FALSE),"-10"))</f>
        <v/>
      </c>
      <c r="G455" s="169" t="str">
        <f>IF(E446="","",VLOOKUP(E446,'Stakeholder Master List'!$B:$D,3,FALSE))</f>
        <v/>
      </c>
      <c r="H455" s="172"/>
      <c r="I455" s="127" t="str" cm="1">
        <f t="array" ref="I455">IF(ISBLANK(H455),"-",(ROUND(IF(ISBLANK(H455),"",(_xlfn.IFS(G455="High",50,G455="Medium",25,G455="Low",10,G455="",0)+110-(INT(MID(F455,5,2)))*10)),0)))</f>
        <v>-</v>
      </c>
      <c r="M455" s="48"/>
      <c r="N455" s="48"/>
      <c r="O455" s="49"/>
      <c r="P455" s="48"/>
      <c r="V455" s="48"/>
    </row>
    <row r="456" spans="2:22" ht="15" x14ac:dyDescent="0.2">
      <c r="B456" s="60" t="str">
        <f>IF(OR(E456="-",E456=""),"Y","N")</f>
        <v>Y</v>
      </c>
      <c r="E456" s="198" t="str">
        <f>IF(ISBLANK('Stakeholder Master List'!B52),"",'Stakeholder Master List'!B52)</f>
        <v/>
      </c>
      <c r="F456" s="164" t="str">
        <f>IF(E456="","",CONCATENATE(VLOOKUP(E456,'Stakeholder Master List'!$B:$D,2,FALSE),"-1"))</f>
        <v/>
      </c>
      <c r="G456" s="164" t="str">
        <f>IF(E456="","",VLOOKUP(E456,'Stakeholder Master List'!$B:$D,3,FALSE))</f>
        <v/>
      </c>
      <c r="H456" s="170"/>
      <c r="I456" s="125" t="str" cm="1">
        <f t="array" ref="I456">IF(ISBLANK(H456),"-",(ROUND(IF(ISBLANK(H456),"",(_xlfn.IFS(G456="High",50,G456="Medium",25,G456="Low",10,G456="",0)+110-(INT(MID(F456,5,2)))*10)),0)))</f>
        <v>-</v>
      </c>
      <c r="M456" s="48"/>
      <c r="N456" s="48"/>
      <c r="O456" s="49"/>
      <c r="P456" s="48"/>
      <c r="V456" s="48"/>
    </row>
    <row r="457" spans="2:22" ht="15" x14ac:dyDescent="0.2">
      <c r="B457" s="60" t="str">
        <f t="shared" ref="B457:B465" si="65">B456</f>
        <v>Y</v>
      </c>
      <c r="E457" s="199"/>
      <c r="F457" s="165" t="str">
        <f>IF(E456="","",CONCATENATE(VLOOKUP(E456,'Stakeholder Master List'!$B:$D,2,FALSE),"-2"))</f>
        <v/>
      </c>
      <c r="G457" s="165" t="str">
        <f>IF(E456="","",VLOOKUP(E456,'Stakeholder Master List'!$B:$D,3,FALSE))</f>
        <v/>
      </c>
      <c r="H457" s="173"/>
      <c r="I457" s="126" t="str" cm="1">
        <f t="array" ref="I457">IF(ISBLANK(H457),"-",(ROUND(IF(ISBLANK(H457),"",(_xlfn.IFS(G457="High",50,G457="Medium",25,G457="Low",10,G457="",0)+110-(INT(MID(F457,5,2)))*10)),0)))</f>
        <v>-</v>
      </c>
      <c r="M457" s="48"/>
      <c r="N457" s="48"/>
      <c r="O457" s="49"/>
      <c r="P457" s="48"/>
      <c r="V457" s="48"/>
    </row>
    <row r="458" spans="2:22" ht="15" x14ac:dyDescent="0.2">
      <c r="B458" s="60" t="str">
        <f t="shared" si="65"/>
        <v>Y</v>
      </c>
      <c r="E458" s="199"/>
      <c r="F458" s="165" t="str">
        <f>IF(E456="","",CONCATENATE(VLOOKUP(E456,'Stakeholder Master List'!$B:$D,2,FALSE),"-3"))</f>
        <v/>
      </c>
      <c r="G458" s="165" t="str">
        <f>IF(E456="","",VLOOKUP(E456,'Stakeholder Master List'!$B:$D,3,FALSE))</f>
        <v/>
      </c>
      <c r="H458" s="173"/>
      <c r="I458" s="126" t="str" cm="1">
        <f t="array" ref="I458">IF(ISBLANK(H458),"-",(ROUND(IF(ISBLANK(H458),"",(_xlfn.IFS(G458="High",50,G458="Medium",25,G458="Low",10,G458="",0)+110-(INT(MID(F458,5,2)))*10)),0)))</f>
        <v>-</v>
      </c>
      <c r="M458" s="48"/>
      <c r="N458" s="48"/>
      <c r="O458" s="49"/>
      <c r="P458" s="48"/>
      <c r="V458" s="48"/>
    </row>
    <row r="459" spans="2:22" ht="15" x14ac:dyDescent="0.2">
      <c r="B459" s="60" t="str">
        <f t="shared" si="65"/>
        <v>Y</v>
      </c>
      <c r="E459" s="199"/>
      <c r="F459" s="165" t="str">
        <f>IF(E456="","",CONCATENATE(VLOOKUP(E456,'Stakeholder Master List'!$B:$D,2,FALSE),"-4"))</f>
        <v/>
      </c>
      <c r="G459" s="165" t="str">
        <f>IF(E456="","",VLOOKUP(E456,'Stakeholder Master List'!$B:$D,3,FALSE))</f>
        <v/>
      </c>
      <c r="H459" s="173"/>
      <c r="I459" s="126" t="str" cm="1">
        <f t="array" ref="I459">IF(ISBLANK(H459),"-",(ROUND(IF(ISBLANK(H459),"",(_xlfn.IFS(G459="High",50,G459="Medium",25,G459="Low",10,G459="",0)+110-(INT(MID(F459,5,2)))*10)),0)))</f>
        <v>-</v>
      </c>
      <c r="M459" s="48"/>
      <c r="N459" s="48"/>
      <c r="O459" s="49"/>
      <c r="P459" s="48"/>
      <c r="V459" s="48"/>
    </row>
    <row r="460" spans="2:22" ht="15" x14ac:dyDescent="0.2">
      <c r="B460" s="60" t="str">
        <f t="shared" si="65"/>
        <v>Y</v>
      </c>
      <c r="E460" s="199"/>
      <c r="F460" s="165" t="str">
        <f>IF(E456="","",CONCATENATE(VLOOKUP(E456,'Stakeholder Master List'!$B:$D,2,FALSE),"-5"))</f>
        <v/>
      </c>
      <c r="G460" s="165" t="str">
        <f>IF(E456="","",VLOOKUP(E456,'Stakeholder Master List'!$B:$D,3,FALSE))</f>
        <v/>
      </c>
      <c r="H460" s="173"/>
      <c r="I460" s="126" t="str" cm="1">
        <f t="array" ref="I460">IF(ISBLANK(H460),"-",(ROUND(IF(ISBLANK(H460),"",(_xlfn.IFS(G460="High",50,G460="Medium",25,G460="Low",10,G460="",0)+110-(INT(MID(F460,5,2)))*10)),0)))</f>
        <v>-</v>
      </c>
      <c r="M460" s="48"/>
      <c r="N460" s="48"/>
      <c r="O460" s="49"/>
      <c r="P460" s="48"/>
      <c r="V460" s="48"/>
    </row>
    <row r="461" spans="2:22" ht="15" x14ac:dyDescent="0.2">
      <c r="B461" s="60" t="str">
        <f t="shared" si="65"/>
        <v>Y</v>
      </c>
      <c r="E461" s="199"/>
      <c r="F461" s="165" t="str">
        <f>IF(E456="","",CONCATENATE(VLOOKUP(E456,'Stakeholder Master List'!$B:$D,2,FALSE),"-6"))</f>
        <v/>
      </c>
      <c r="G461" s="165" t="str">
        <f>IF(E456="","",VLOOKUP(E456,'Stakeholder Master List'!$B:$D,3,FALSE))</f>
        <v/>
      </c>
      <c r="H461" s="173"/>
      <c r="I461" s="126" t="str" cm="1">
        <f t="array" ref="I461">IF(ISBLANK(H461),"-",(ROUND(IF(ISBLANK(H461),"",(_xlfn.IFS(G461="High",50,G461="Medium",25,G461="Low",10,G461="",0)+110-(INT(MID(F461,5,2)))*10)),0)))</f>
        <v>-</v>
      </c>
      <c r="M461" s="48"/>
      <c r="N461" s="48"/>
      <c r="O461" s="49"/>
      <c r="P461" s="48"/>
      <c r="V461" s="48"/>
    </row>
    <row r="462" spans="2:22" ht="15" x14ac:dyDescent="0.2">
      <c r="B462" s="60" t="str">
        <f t="shared" si="65"/>
        <v>Y</v>
      </c>
      <c r="E462" s="199"/>
      <c r="F462" s="165" t="str">
        <f>IF(E456="","",CONCATENATE(VLOOKUP(E456,'Stakeholder Master List'!$B:$D,2,FALSE),"-7"))</f>
        <v/>
      </c>
      <c r="G462" s="165" t="str">
        <f>IF(E456="","",VLOOKUP(E456,'Stakeholder Master List'!$B:$D,3,FALSE))</f>
        <v/>
      </c>
      <c r="H462" s="173"/>
      <c r="I462" s="126" t="str" cm="1">
        <f t="array" ref="I462">IF(ISBLANK(H462),"-",(ROUND(IF(ISBLANK(H462),"",(_xlfn.IFS(G462="High",50,G462="Medium",25,G462="Low",10,G462="",0)+110-(INT(MID(F462,5,2)))*10)),0)))</f>
        <v>-</v>
      </c>
      <c r="M462" s="48"/>
      <c r="N462" s="48"/>
      <c r="O462" s="49"/>
      <c r="P462" s="48"/>
      <c r="V462" s="48"/>
    </row>
    <row r="463" spans="2:22" ht="15" x14ac:dyDescent="0.2">
      <c r="B463" s="60" t="str">
        <f t="shared" si="65"/>
        <v>Y</v>
      </c>
      <c r="E463" s="199"/>
      <c r="F463" s="165" t="str">
        <f>IF(E456="","",CONCATENATE(VLOOKUP(E456,'Stakeholder Master List'!$B:$D,2,FALSE),"-8"))</f>
        <v/>
      </c>
      <c r="G463" s="165" t="str">
        <f>IF(E456="","",VLOOKUP(E456,'Stakeholder Master List'!$B:$D,3,FALSE))</f>
        <v/>
      </c>
      <c r="H463" s="173"/>
      <c r="I463" s="126" t="str" cm="1">
        <f t="array" ref="I463">IF(ISBLANK(H463),"-",(ROUND(IF(ISBLANK(H463),"",(_xlfn.IFS(G463="High",50,G463="Medium",25,G463="Low",10,G463="",0)+110-(INT(MID(F463,5,2)))*10)),0)))</f>
        <v>-</v>
      </c>
      <c r="M463" s="48"/>
      <c r="N463" s="48"/>
      <c r="O463" s="49"/>
      <c r="P463" s="48"/>
      <c r="V463" s="48"/>
    </row>
    <row r="464" spans="2:22" ht="15" x14ac:dyDescent="0.2">
      <c r="B464" s="60" t="str">
        <f t="shared" si="65"/>
        <v>Y</v>
      </c>
      <c r="E464" s="199"/>
      <c r="F464" s="165" t="str">
        <f>IF(E456="","",CONCATENATE(VLOOKUP(E456,'Stakeholder Master List'!$B:$D,2,FALSE),"-9"))</f>
        <v/>
      </c>
      <c r="G464" s="165" t="str">
        <f>IF(E456="","",VLOOKUP(E456,'Stakeholder Master List'!$B:$D,3,FALSE))</f>
        <v/>
      </c>
      <c r="H464" s="173"/>
      <c r="I464" s="126" t="str" cm="1">
        <f t="array" ref="I464">IF(ISBLANK(H464),"-",(ROUND(IF(ISBLANK(H464),"",(_xlfn.IFS(G464="High",50,G464="Medium",25,G464="Low",10,G464="",0)+110-(INT(MID(F464,5,2)))*10)),0)))</f>
        <v>-</v>
      </c>
      <c r="M464" s="48"/>
      <c r="N464" s="48"/>
      <c r="O464" s="49"/>
      <c r="P464" s="48"/>
      <c r="V464" s="48"/>
    </row>
    <row r="465" spans="2:22" ht="16" thickBot="1" x14ac:dyDescent="0.25">
      <c r="B465" s="60" t="str">
        <f t="shared" si="65"/>
        <v>Y</v>
      </c>
      <c r="E465" s="200"/>
      <c r="F465" s="166" t="str">
        <f>IF(E456="","",CONCATENATE(VLOOKUP(E456,'Stakeholder Master List'!$B:$D,2,FALSE),"-10"))</f>
        <v/>
      </c>
      <c r="G465" s="169" t="str">
        <f>IF(E456="","",VLOOKUP(E456,'Stakeholder Master List'!$B:$D,3,FALSE))</f>
        <v/>
      </c>
      <c r="H465" s="172"/>
      <c r="I465" s="127" t="str" cm="1">
        <f t="array" ref="I465">IF(ISBLANK(H465),"-",(ROUND(IF(ISBLANK(H465),"",(_xlfn.IFS(G465="High",50,G465="Medium",25,G465="Low",10,G465="",0)+110-(INT(MID(F465,5,2)))*10)),0)))</f>
        <v>-</v>
      </c>
      <c r="M465" s="48"/>
      <c r="N465" s="48"/>
      <c r="O465" s="49"/>
      <c r="P465" s="48"/>
      <c r="V465" s="48"/>
    </row>
    <row r="466" spans="2:22" ht="15" x14ac:dyDescent="0.2">
      <c r="B466" s="60" t="str">
        <f>IF(OR(E466="-",E466=""),"Y","N")</f>
        <v>Y</v>
      </c>
      <c r="E466" s="198" t="str">
        <f>IF(ISBLANK('Stakeholder Master List'!B53),"",'Stakeholder Master List'!B53)</f>
        <v/>
      </c>
      <c r="F466" s="164" t="str">
        <f>IF(E466="","",CONCATENATE(VLOOKUP(E466,'Stakeholder Master List'!$B:$D,2,FALSE),"-1"))</f>
        <v/>
      </c>
      <c r="G466" s="164" t="str">
        <f>IF(E466="","",VLOOKUP(E466,'Stakeholder Master List'!$B:$D,3,FALSE))</f>
        <v/>
      </c>
      <c r="H466" s="170"/>
      <c r="I466" s="125" t="str" cm="1">
        <f t="array" ref="I466">IF(ISBLANK(H466),"-",(ROUND(IF(ISBLANK(H466),"",(_xlfn.IFS(G466="High",50,G466="Medium",25,G466="Low",10,G466="",0)+110-(INT(MID(F466,5,2)))*10)),0)))</f>
        <v>-</v>
      </c>
      <c r="M466" s="48"/>
      <c r="N466" s="48"/>
      <c r="O466" s="49"/>
      <c r="P466" s="48"/>
      <c r="V466" s="48"/>
    </row>
    <row r="467" spans="2:22" ht="15" x14ac:dyDescent="0.2">
      <c r="B467" s="60" t="str">
        <f t="shared" ref="B467:B475" si="66">B466</f>
        <v>Y</v>
      </c>
      <c r="E467" s="199"/>
      <c r="F467" s="165" t="str">
        <f>IF(E466="","",CONCATENATE(VLOOKUP(E466,'Stakeholder Master List'!$B:$D,2,FALSE),"-2"))</f>
        <v/>
      </c>
      <c r="G467" s="165" t="str">
        <f>IF(E466="","",VLOOKUP(E466,'Stakeholder Master List'!$B:$D,3,FALSE))</f>
        <v/>
      </c>
      <c r="H467" s="173"/>
      <c r="I467" s="126" t="str" cm="1">
        <f t="array" ref="I467">IF(ISBLANK(H467),"-",(ROUND(IF(ISBLANK(H467),"",(_xlfn.IFS(G467="High",50,G467="Medium",25,G467="Low",10,G467="",0)+110-(INT(MID(F467,5,2)))*10)),0)))</f>
        <v>-</v>
      </c>
      <c r="M467" s="48"/>
      <c r="N467" s="48"/>
      <c r="O467" s="49"/>
      <c r="P467" s="48"/>
      <c r="V467" s="48"/>
    </row>
    <row r="468" spans="2:22" ht="15" x14ac:dyDescent="0.2">
      <c r="B468" s="60" t="str">
        <f t="shared" si="66"/>
        <v>Y</v>
      </c>
      <c r="E468" s="199"/>
      <c r="F468" s="165" t="str">
        <f>IF(E466="","",CONCATENATE(VLOOKUP(E466,'Stakeholder Master List'!$B:$D,2,FALSE),"-3"))</f>
        <v/>
      </c>
      <c r="G468" s="165" t="str">
        <f>IF(E466="","",VLOOKUP(E466,'Stakeholder Master List'!$B:$D,3,FALSE))</f>
        <v/>
      </c>
      <c r="H468" s="173"/>
      <c r="I468" s="126" t="str" cm="1">
        <f t="array" ref="I468">IF(ISBLANK(H468),"-",(ROUND(IF(ISBLANK(H468),"",(_xlfn.IFS(G468="High",50,G468="Medium",25,G468="Low",10,G468="",0)+110-(INT(MID(F468,5,2)))*10)),0)))</f>
        <v>-</v>
      </c>
      <c r="M468" s="48"/>
      <c r="N468" s="48"/>
      <c r="O468" s="49"/>
      <c r="P468" s="48"/>
      <c r="V468" s="48"/>
    </row>
    <row r="469" spans="2:22" ht="15" x14ac:dyDescent="0.2">
      <c r="B469" s="60" t="str">
        <f t="shared" si="66"/>
        <v>Y</v>
      </c>
      <c r="E469" s="199"/>
      <c r="F469" s="165" t="str">
        <f>IF(E466="","",CONCATENATE(VLOOKUP(E466,'Stakeholder Master List'!$B:$D,2,FALSE),"-4"))</f>
        <v/>
      </c>
      <c r="G469" s="165" t="str">
        <f>IF(E466="","",VLOOKUP(E466,'Stakeholder Master List'!$B:$D,3,FALSE))</f>
        <v/>
      </c>
      <c r="H469" s="173"/>
      <c r="I469" s="126" t="str" cm="1">
        <f t="array" ref="I469">IF(ISBLANK(H469),"-",(ROUND(IF(ISBLANK(H469),"",(_xlfn.IFS(G469="High",50,G469="Medium",25,G469="Low",10,G469="",0)+110-(INT(MID(F469,5,2)))*10)),0)))</f>
        <v>-</v>
      </c>
      <c r="M469" s="48"/>
      <c r="N469" s="48"/>
      <c r="O469" s="49"/>
      <c r="P469" s="48"/>
      <c r="V469" s="48"/>
    </row>
    <row r="470" spans="2:22" ht="15" x14ac:dyDescent="0.2">
      <c r="B470" s="60" t="str">
        <f t="shared" si="66"/>
        <v>Y</v>
      </c>
      <c r="E470" s="199"/>
      <c r="F470" s="165" t="str">
        <f>IF(E466="","",CONCATENATE(VLOOKUP(E466,'Stakeholder Master List'!$B:$D,2,FALSE),"-5"))</f>
        <v/>
      </c>
      <c r="G470" s="165" t="str">
        <f>IF(E466="","",VLOOKUP(E466,'Stakeholder Master List'!$B:$D,3,FALSE))</f>
        <v/>
      </c>
      <c r="H470" s="173"/>
      <c r="I470" s="126" t="str" cm="1">
        <f t="array" ref="I470">IF(ISBLANK(H470),"-",(ROUND(IF(ISBLANK(H470),"",(_xlfn.IFS(G470="High",50,G470="Medium",25,G470="Low",10,G470="",0)+110-(INT(MID(F470,5,2)))*10)),0)))</f>
        <v>-</v>
      </c>
      <c r="M470" s="48"/>
      <c r="N470" s="48"/>
      <c r="O470" s="49"/>
      <c r="P470" s="48"/>
      <c r="V470" s="48"/>
    </row>
    <row r="471" spans="2:22" ht="15" x14ac:dyDescent="0.2">
      <c r="B471" s="60" t="str">
        <f t="shared" si="66"/>
        <v>Y</v>
      </c>
      <c r="E471" s="199"/>
      <c r="F471" s="165" t="str">
        <f>IF(E466="","",CONCATENATE(VLOOKUP(E466,'Stakeholder Master List'!$B:$D,2,FALSE),"-6"))</f>
        <v/>
      </c>
      <c r="G471" s="165" t="str">
        <f>IF(E466="","",VLOOKUP(E466,'Stakeholder Master List'!$B:$D,3,FALSE))</f>
        <v/>
      </c>
      <c r="H471" s="173"/>
      <c r="I471" s="126" t="str" cm="1">
        <f t="array" ref="I471">IF(ISBLANK(H471),"-",(ROUND(IF(ISBLANK(H471),"",(_xlfn.IFS(G471="High",50,G471="Medium",25,G471="Low",10,G471="",0)+110-(INT(MID(F471,5,2)))*10)),0)))</f>
        <v>-</v>
      </c>
      <c r="M471" s="48"/>
      <c r="N471" s="48"/>
      <c r="O471" s="49"/>
      <c r="P471" s="48"/>
      <c r="V471" s="48"/>
    </row>
    <row r="472" spans="2:22" ht="15" x14ac:dyDescent="0.2">
      <c r="B472" s="60" t="str">
        <f t="shared" si="66"/>
        <v>Y</v>
      </c>
      <c r="E472" s="199"/>
      <c r="F472" s="165" t="str">
        <f>IF(E466="","",CONCATENATE(VLOOKUP(E466,'Stakeholder Master List'!$B:$D,2,FALSE),"-7"))</f>
        <v/>
      </c>
      <c r="G472" s="165" t="str">
        <f>IF(E466="","",VLOOKUP(E466,'Stakeholder Master List'!$B:$D,3,FALSE))</f>
        <v/>
      </c>
      <c r="H472" s="173"/>
      <c r="I472" s="126" t="str" cm="1">
        <f t="array" ref="I472">IF(ISBLANK(H472),"-",(ROUND(IF(ISBLANK(H472),"",(_xlfn.IFS(G472="High",50,G472="Medium",25,G472="Low",10,G472="",0)+110-(INT(MID(F472,5,2)))*10)),0)))</f>
        <v>-</v>
      </c>
      <c r="M472" s="48"/>
      <c r="N472" s="48"/>
      <c r="O472" s="49"/>
      <c r="P472" s="48"/>
      <c r="V472" s="48"/>
    </row>
    <row r="473" spans="2:22" ht="15" x14ac:dyDescent="0.2">
      <c r="B473" s="60" t="str">
        <f t="shared" si="66"/>
        <v>Y</v>
      </c>
      <c r="E473" s="199"/>
      <c r="F473" s="165" t="str">
        <f>IF(E466="","",CONCATENATE(VLOOKUP(E466,'Stakeholder Master List'!$B:$D,2,FALSE),"-8"))</f>
        <v/>
      </c>
      <c r="G473" s="165" t="str">
        <f>IF(E466="","",VLOOKUP(E466,'Stakeholder Master List'!$B:$D,3,FALSE))</f>
        <v/>
      </c>
      <c r="H473" s="173"/>
      <c r="I473" s="126" t="str" cm="1">
        <f t="array" ref="I473">IF(ISBLANK(H473),"-",(ROUND(IF(ISBLANK(H473),"",(_xlfn.IFS(G473="High",50,G473="Medium",25,G473="Low",10,G473="",0)+110-(INT(MID(F473,5,2)))*10)),0)))</f>
        <v>-</v>
      </c>
      <c r="M473" s="48"/>
      <c r="N473" s="48"/>
      <c r="O473" s="49"/>
      <c r="P473" s="48"/>
      <c r="V473" s="48"/>
    </row>
    <row r="474" spans="2:22" ht="15" x14ac:dyDescent="0.2">
      <c r="B474" s="60" t="str">
        <f t="shared" si="66"/>
        <v>Y</v>
      </c>
      <c r="E474" s="199"/>
      <c r="F474" s="165" t="str">
        <f>IF(E466="","",CONCATENATE(VLOOKUP(E466,'Stakeholder Master List'!$B:$D,2,FALSE),"-9"))</f>
        <v/>
      </c>
      <c r="G474" s="165" t="str">
        <f>IF(E466="","",VLOOKUP(E466,'Stakeholder Master List'!$B:$D,3,FALSE))</f>
        <v/>
      </c>
      <c r="H474" s="173"/>
      <c r="I474" s="126" t="str" cm="1">
        <f t="array" ref="I474">IF(ISBLANK(H474),"-",(ROUND(IF(ISBLANK(H474),"",(_xlfn.IFS(G474="High",50,G474="Medium",25,G474="Low",10,G474="",0)+110-(INT(MID(F474,5,2)))*10)),0)))</f>
        <v>-</v>
      </c>
      <c r="M474" s="48"/>
      <c r="N474" s="48"/>
      <c r="O474" s="49"/>
      <c r="P474" s="48"/>
      <c r="V474" s="48"/>
    </row>
    <row r="475" spans="2:22" ht="16" thickBot="1" x14ac:dyDescent="0.25">
      <c r="B475" s="60" t="str">
        <f t="shared" si="66"/>
        <v>Y</v>
      </c>
      <c r="E475" s="200"/>
      <c r="F475" s="166" t="str">
        <f>IF(E466="","",CONCATENATE(VLOOKUP(E466,'Stakeholder Master List'!$B:$D,2,FALSE),"-10"))</f>
        <v/>
      </c>
      <c r="G475" s="169" t="str">
        <f>IF(E466="","",VLOOKUP(E466,'Stakeholder Master List'!$B:$D,3,FALSE))</f>
        <v/>
      </c>
      <c r="H475" s="172"/>
      <c r="I475" s="127" t="str" cm="1">
        <f t="array" ref="I475">IF(ISBLANK(H475),"-",(ROUND(IF(ISBLANK(H475),"",(_xlfn.IFS(G475="High",50,G475="Medium",25,G475="Low",10,G475="",0)+110-(INT(MID(F475,5,2)))*10)),0)))</f>
        <v>-</v>
      </c>
      <c r="M475" s="48"/>
      <c r="N475" s="48"/>
      <c r="O475" s="49"/>
      <c r="P475" s="48"/>
      <c r="V475" s="48"/>
    </row>
    <row r="476" spans="2:22" ht="15" x14ac:dyDescent="0.2">
      <c r="B476" s="60" t="str">
        <f>IF(OR(E476="-",E476=""),"Y","N")</f>
        <v>Y</v>
      </c>
      <c r="E476" s="198" t="str">
        <f>IF(ISBLANK('Stakeholder Master List'!B54),"",'Stakeholder Master List'!B54)</f>
        <v/>
      </c>
      <c r="F476" s="164" t="str">
        <f>IF(E476="","",CONCATENATE(VLOOKUP(E476,'Stakeholder Master List'!$B:$D,2,FALSE),"-1"))</f>
        <v/>
      </c>
      <c r="G476" s="164" t="str">
        <f>IF(E476="","",VLOOKUP(E476,'Stakeholder Master List'!$B:$D,3,FALSE))</f>
        <v/>
      </c>
      <c r="H476" s="170"/>
      <c r="I476" s="125" t="str" cm="1">
        <f t="array" ref="I476">IF(ISBLANK(H476),"-",(ROUND(IF(ISBLANK(H476),"",(_xlfn.IFS(G476="High",50,G476="Medium",25,G476="Low",10,G476="",0)+110-(INT(MID(F476,5,2)))*10)),0)))</f>
        <v>-</v>
      </c>
      <c r="M476" s="48"/>
      <c r="N476" s="48"/>
      <c r="O476" s="49"/>
      <c r="P476" s="48"/>
      <c r="V476" s="48"/>
    </row>
    <row r="477" spans="2:22" ht="15" x14ac:dyDescent="0.2">
      <c r="B477" s="60" t="str">
        <f t="shared" ref="B477:B485" si="67">B476</f>
        <v>Y</v>
      </c>
      <c r="E477" s="199"/>
      <c r="F477" s="165" t="str">
        <f>IF(E476="","",CONCATENATE(VLOOKUP(E476,'Stakeholder Master List'!$B:$D,2,FALSE),"-2"))</f>
        <v/>
      </c>
      <c r="G477" s="165" t="str">
        <f>IF(E476="","",VLOOKUP(E476,'Stakeholder Master List'!$B:$D,3,FALSE))</f>
        <v/>
      </c>
      <c r="H477" s="173"/>
      <c r="I477" s="126" t="str" cm="1">
        <f t="array" ref="I477">IF(ISBLANK(H477),"-",(ROUND(IF(ISBLANK(H477),"",(_xlfn.IFS(G477="High",50,G477="Medium",25,G477="Low",10,G477="",0)+110-(INT(MID(F477,5,2)))*10)),0)))</f>
        <v>-</v>
      </c>
      <c r="M477" s="48"/>
      <c r="N477" s="48"/>
      <c r="O477" s="49"/>
      <c r="P477" s="48"/>
      <c r="V477" s="48"/>
    </row>
    <row r="478" spans="2:22" ht="15" x14ac:dyDescent="0.2">
      <c r="B478" s="60" t="str">
        <f t="shared" si="67"/>
        <v>Y</v>
      </c>
      <c r="E478" s="199"/>
      <c r="F478" s="165" t="str">
        <f>IF(E476="","",CONCATENATE(VLOOKUP(E476,'Stakeholder Master List'!$B:$D,2,FALSE),"-3"))</f>
        <v/>
      </c>
      <c r="G478" s="165" t="str">
        <f>IF(E476="","",VLOOKUP(E476,'Stakeholder Master List'!$B:$D,3,FALSE))</f>
        <v/>
      </c>
      <c r="H478" s="173"/>
      <c r="I478" s="126" t="str" cm="1">
        <f t="array" ref="I478">IF(ISBLANK(H478),"-",(ROUND(IF(ISBLANK(H478),"",(_xlfn.IFS(G478="High",50,G478="Medium",25,G478="Low",10,G478="",0)+110-(INT(MID(F478,5,2)))*10)),0)))</f>
        <v>-</v>
      </c>
      <c r="M478" s="48"/>
      <c r="N478" s="48"/>
      <c r="O478" s="49"/>
      <c r="P478" s="48"/>
      <c r="V478" s="48"/>
    </row>
    <row r="479" spans="2:22" ht="15" x14ac:dyDescent="0.2">
      <c r="B479" s="60" t="str">
        <f t="shared" si="67"/>
        <v>Y</v>
      </c>
      <c r="E479" s="199"/>
      <c r="F479" s="165" t="str">
        <f>IF(E476="","",CONCATENATE(VLOOKUP(E476,'Stakeholder Master List'!$B:$D,2,FALSE),"-4"))</f>
        <v/>
      </c>
      <c r="G479" s="165" t="str">
        <f>IF(E476="","",VLOOKUP(E476,'Stakeholder Master List'!$B:$D,3,FALSE))</f>
        <v/>
      </c>
      <c r="H479" s="173"/>
      <c r="I479" s="126" t="str" cm="1">
        <f t="array" ref="I479">IF(ISBLANK(H479),"-",(ROUND(IF(ISBLANK(H479),"",(_xlfn.IFS(G479="High",50,G479="Medium",25,G479="Low",10,G479="",0)+110-(INT(MID(F479,5,2)))*10)),0)))</f>
        <v>-</v>
      </c>
      <c r="M479" s="48"/>
      <c r="N479" s="48"/>
      <c r="O479" s="49"/>
      <c r="P479" s="48"/>
      <c r="V479" s="48"/>
    </row>
    <row r="480" spans="2:22" ht="15" x14ac:dyDescent="0.2">
      <c r="B480" s="60" t="str">
        <f t="shared" si="67"/>
        <v>Y</v>
      </c>
      <c r="E480" s="199"/>
      <c r="F480" s="165" t="str">
        <f>IF(E476="","",CONCATENATE(VLOOKUP(E476,'Stakeholder Master List'!$B:$D,2,FALSE),"-5"))</f>
        <v/>
      </c>
      <c r="G480" s="165" t="str">
        <f>IF(E476="","",VLOOKUP(E476,'Stakeholder Master List'!$B:$D,3,FALSE))</f>
        <v/>
      </c>
      <c r="H480" s="173"/>
      <c r="I480" s="126" t="str" cm="1">
        <f t="array" ref="I480">IF(ISBLANK(H480),"-",(ROUND(IF(ISBLANK(H480),"",(_xlfn.IFS(G480="High",50,G480="Medium",25,G480="Low",10,G480="",0)+110-(INT(MID(F480,5,2)))*10)),0)))</f>
        <v>-</v>
      </c>
      <c r="M480" s="48"/>
      <c r="N480" s="48"/>
      <c r="O480" s="49"/>
      <c r="P480" s="48"/>
      <c r="V480" s="48"/>
    </row>
    <row r="481" spans="2:22" ht="15" x14ac:dyDescent="0.2">
      <c r="B481" s="60" t="str">
        <f t="shared" si="67"/>
        <v>Y</v>
      </c>
      <c r="E481" s="199"/>
      <c r="F481" s="165" t="str">
        <f>IF(E476="","",CONCATENATE(VLOOKUP(E476,'Stakeholder Master List'!$B:$D,2,FALSE),"-6"))</f>
        <v/>
      </c>
      <c r="G481" s="165" t="str">
        <f>IF(E476="","",VLOOKUP(E476,'Stakeholder Master List'!$B:$D,3,FALSE))</f>
        <v/>
      </c>
      <c r="H481" s="173"/>
      <c r="I481" s="126" t="str" cm="1">
        <f t="array" ref="I481">IF(ISBLANK(H481),"-",(ROUND(IF(ISBLANK(H481),"",(_xlfn.IFS(G481="High",50,G481="Medium",25,G481="Low",10,G481="",0)+110-(INT(MID(F481,5,2)))*10)),0)))</f>
        <v>-</v>
      </c>
      <c r="M481" s="48"/>
      <c r="N481" s="48"/>
      <c r="O481" s="49"/>
      <c r="P481" s="48"/>
      <c r="V481" s="48"/>
    </row>
    <row r="482" spans="2:22" ht="15" x14ac:dyDescent="0.2">
      <c r="B482" s="60" t="str">
        <f t="shared" si="67"/>
        <v>Y</v>
      </c>
      <c r="E482" s="199"/>
      <c r="F482" s="165" t="str">
        <f>IF(E476="","",CONCATENATE(VLOOKUP(E476,'Stakeholder Master List'!$B:$D,2,FALSE),"-7"))</f>
        <v/>
      </c>
      <c r="G482" s="165" t="str">
        <f>IF(E476="","",VLOOKUP(E476,'Stakeholder Master List'!$B:$D,3,FALSE))</f>
        <v/>
      </c>
      <c r="H482" s="173"/>
      <c r="I482" s="126" t="str" cm="1">
        <f t="array" ref="I482">IF(ISBLANK(H482),"-",(ROUND(IF(ISBLANK(H482),"",(_xlfn.IFS(G482="High",50,G482="Medium",25,G482="Low",10,G482="",0)+110-(INT(MID(F482,5,2)))*10)),0)))</f>
        <v>-</v>
      </c>
      <c r="M482" s="48"/>
      <c r="N482" s="48"/>
      <c r="O482" s="49"/>
      <c r="P482" s="48"/>
      <c r="V482" s="48"/>
    </row>
    <row r="483" spans="2:22" ht="15" x14ac:dyDescent="0.2">
      <c r="B483" s="60" t="str">
        <f t="shared" si="67"/>
        <v>Y</v>
      </c>
      <c r="E483" s="199"/>
      <c r="F483" s="165" t="str">
        <f>IF(E476="","",CONCATENATE(VLOOKUP(E476,'Stakeholder Master List'!$B:$D,2,FALSE),"-8"))</f>
        <v/>
      </c>
      <c r="G483" s="165" t="str">
        <f>IF(E476="","",VLOOKUP(E476,'Stakeholder Master List'!$B:$D,3,FALSE))</f>
        <v/>
      </c>
      <c r="H483" s="173"/>
      <c r="I483" s="126" t="str" cm="1">
        <f t="array" ref="I483">IF(ISBLANK(H483),"-",(ROUND(IF(ISBLANK(H483),"",(_xlfn.IFS(G483="High",50,G483="Medium",25,G483="Low",10,G483="",0)+110-(INT(MID(F483,5,2)))*10)),0)))</f>
        <v>-</v>
      </c>
      <c r="M483" s="48"/>
      <c r="N483" s="48"/>
      <c r="O483" s="49"/>
      <c r="P483" s="48"/>
      <c r="V483" s="48"/>
    </row>
    <row r="484" spans="2:22" ht="15" x14ac:dyDescent="0.2">
      <c r="B484" s="60" t="str">
        <f t="shared" si="67"/>
        <v>Y</v>
      </c>
      <c r="E484" s="199"/>
      <c r="F484" s="165" t="str">
        <f>IF(E476="","",CONCATENATE(VLOOKUP(E476,'Stakeholder Master List'!$B:$D,2,FALSE),"-9"))</f>
        <v/>
      </c>
      <c r="G484" s="165" t="str">
        <f>IF(E476="","",VLOOKUP(E476,'Stakeholder Master List'!$B:$D,3,FALSE))</f>
        <v/>
      </c>
      <c r="H484" s="173"/>
      <c r="I484" s="126" t="str" cm="1">
        <f t="array" ref="I484">IF(ISBLANK(H484),"-",(ROUND(IF(ISBLANK(H484),"",(_xlfn.IFS(G484="High",50,G484="Medium",25,G484="Low",10,G484="",0)+110-(INT(MID(F484,5,2)))*10)),0)))</f>
        <v>-</v>
      </c>
      <c r="M484" s="48"/>
      <c r="N484" s="48"/>
      <c r="O484" s="49"/>
      <c r="P484" s="48"/>
      <c r="V484" s="48"/>
    </row>
    <row r="485" spans="2:22" ht="16" thickBot="1" x14ac:dyDescent="0.25">
      <c r="B485" s="60" t="str">
        <f t="shared" si="67"/>
        <v>Y</v>
      </c>
      <c r="E485" s="200"/>
      <c r="F485" s="166" t="str">
        <f>IF(E476="","",CONCATENATE(VLOOKUP(E476,'Stakeholder Master List'!$B:$D,2,FALSE),"-10"))</f>
        <v/>
      </c>
      <c r="G485" s="169" t="str">
        <f>IF(E476="","",VLOOKUP(E476,'Stakeholder Master List'!$B:$D,3,FALSE))</f>
        <v/>
      </c>
      <c r="H485" s="172"/>
      <c r="I485" s="127" t="str" cm="1">
        <f t="array" ref="I485">IF(ISBLANK(H485),"-",(ROUND(IF(ISBLANK(H485),"",(_xlfn.IFS(G485="High",50,G485="Medium",25,G485="Low",10,G485="",0)+110-(INT(MID(F485,5,2)))*10)),0)))</f>
        <v>-</v>
      </c>
      <c r="M485" s="48"/>
      <c r="N485" s="48"/>
      <c r="O485" s="49"/>
      <c r="P485" s="48"/>
      <c r="V485" s="48"/>
    </row>
    <row r="486" spans="2:22" ht="15" x14ac:dyDescent="0.2">
      <c r="B486" s="60" t="str">
        <f>IF(OR(E486="-",E486=""),"Y","N")</f>
        <v>Y</v>
      </c>
      <c r="E486" s="198" t="str">
        <f>IF(ISBLANK('Stakeholder Master List'!B55),"",'Stakeholder Master List'!B55)</f>
        <v/>
      </c>
      <c r="F486" s="164" t="str">
        <f>IF(E486="","",CONCATENATE(VLOOKUP(E486,'Stakeholder Master List'!$B:$D,2,FALSE),"-1"))</f>
        <v/>
      </c>
      <c r="G486" s="164" t="str">
        <f>IF(E486="","",VLOOKUP(E486,'Stakeholder Master List'!$B:$D,3,FALSE))</f>
        <v/>
      </c>
      <c r="H486" s="170"/>
      <c r="I486" s="125" t="str" cm="1">
        <f t="array" ref="I486">IF(ISBLANK(H486),"-",(ROUND(IF(ISBLANK(H486),"",(_xlfn.IFS(G486="High",50,G486="Medium",25,G486="Low",10,G486="",0)+110-(INT(MID(F486,5,2)))*10)),0)))</f>
        <v>-</v>
      </c>
      <c r="M486" s="48"/>
      <c r="N486" s="48"/>
      <c r="O486" s="49"/>
      <c r="P486" s="48"/>
      <c r="V486" s="48"/>
    </row>
    <row r="487" spans="2:22" ht="15" x14ac:dyDescent="0.2">
      <c r="B487" s="60" t="str">
        <f t="shared" ref="B487:B495" si="68">B486</f>
        <v>Y</v>
      </c>
      <c r="E487" s="199"/>
      <c r="F487" s="165" t="str">
        <f>IF(E486="","",CONCATENATE(VLOOKUP(E486,'Stakeholder Master List'!$B:$D,2,FALSE),"-2"))</f>
        <v/>
      </c>
      <c r="G487" s="165" t="str">
        <f>IF(E486="","",VLOOKUP(E486,'Stakeholder Master List'!$B:$D,3,FALSE))</f>
        <v/>
      </c>
      <c r="H487" s="173"/>
      <c r="I487" s="126" t="str" cm="1">
        <f t="array" ref="I487">IF(ISBLANK(H487),"-",(ROUND(IF(ISBLANK(H487),"",(_xlfn.IFS(G487="High",50,G487="Medium",25,G487="Low",10,G487="",0)+110-(INT(MID(F487,5,2)))*10)),0)))</f>
        <v>-</v>
      </c>
      <c r="M487" s="48"/>
      <c r="N487" s="48"/>
      <c r="O487" s="49"/>
      <c r="P487" s="48"/>
      <c r="V487" s="48"/>
    </row>
    <row r="488" spans="2:22" ht="15" x14ac:dyDescent="0.2">
      <c r="B488" s="60" t="str">
        <f t="shared" si="68"/>
        <v>Y</v>
      </c>
      <c r="E488" s="199"/>
      <c r="F488" s="165" t="str">
        <f>IF(E486="","",CONCATENATE(VLOOKUP(E486,'Stakeholder Master List'!$B:$D,2,FALSE),"-3"))</f>
        <v/>
      </c>
      <c r="G488" s="165" t="str">
        <f>IF(E486="","",VLOOKUP(E486,'Stakeholder Master List'!$B:$D,3,FALSE))</f>
        <v/>
      </c>
      <c r="H488" s="173"/>
      <c r="I488" s="126" t="str" cm="1">
        <f t="array" ref="I488">IF(ISBLANK(H488),"-",(ROUND(IF(ISBLANK(H488),"",(_xlfn.IFS(G488="High",50,G488="Medium",25,G488="Low",10,G488="",0)+110-(INT(MID(F488,5,2)))*10)),0)))</f>
        <v>-</v>
      </c>
      <c r="M488" s="48"/>
      <c r="N488" s="48"/>
      <c r="O488" s="49"/>
      <c r="P488" s="48"/>
      <c r="V488" s="48"/>
    </row>
    <row r="489" spans="2:22" ht="15" x14ac:dyDescent="0.2">
      <c r="B489" s="60" t="str">
        <f t="shared" si="68"/>
        <v>Y</v>
      </c>
      <c r="E489" s="199"/>
      <c r="F489" s="165" t="str">
        <f>IF(E486="","",CONCATENATE(VLOOKUP(E486,'Stakeholder Master List'!$B:$D,2,FALSE),"-4"))</f>
        <v/>
      </c>
      <c r="G489" s="165" t="str">
        <f>IF(E486="","",VLOOKUP(E486,'Stakeholder Master List'!$B:$D,3,FALSE))</f>
        <v/>
      </c>
      <c r="H489" s="173"/>
      <c r="I489" s="126" t="str" cm="1">
        <f t="array" ref="I489">IF(ISBLANK(H489),"-",(ROUND(IF(ISBLANK(H489),"",(_xlfn.IFS(G489="High",50,G489="Medium",25,G489="Low",10,G489="",0)+110-(INT(MID(F489,5,2)))*10)),0)))</f>
        <v>-</v>
      </c>
      <c r="M489" s="48"/>
      <c r="N489" s="48"/>
      <c r="O489" s="49"/>
      <c r="P489" s="48"/>
      <c r="V489" s="48"/>
    </row>
    <row r="490" spans="2:22" ht="15" x14ac:dyDescent="0.2">
      <c r="B490" s="60" t="str">
        <f t="shared" si="68"/>
        <v>Y</v>
      </c>
      <c r="E490" s="199"/>
      <c r="F490" s="165" t="str">
        <f>IF(E486="","",CONCATENATE(VLOOKUP(E486,'Stakeholder Master List'!$B:$D,2,FALSE),"-5"))</f>
        <v/>
      </c>
      <c r="G490" s="165" t="str">
        <f>IF(E486="","",VLOOKUP(E486,'Stakeholder Master List'!$B:$D,3,FALSE))</f>
        <v/>
      </c>
      <c r="H490" s="173"/>
      <c r="I490" s="126" t="str" cm="1">
        <f t="array" ref="I490">IF(ISBLANK(H490),"-",(ROUND(IF(ISBLANK(H490),"",(_xlfn.IFS(G490="High",50,G490="Medium",25,G490="Low",10,G490="",0)+110-(INT(MID(F490,5,2)))*10)),0)))</f>
        <v>-</v>
      </c>
      <c r="M490" s="48"/>
      <c r="N490" s="48"/>
      <c r="O490" s="49"/>
      <c r="P490" s="48"/>
      <c r="V490" s="48"/>
    </row>
    <row r="491" spans="2:22" ht="15" x14ac:dyDescent="0.2">
      <c r="B491" s="60" t="str">
        <f t="shared" si="68"/>
        <v>Y</v>
      </c>
      <c r="E491" s="199"/>
      <c r="F491" s="165" t="str">
        <f>IF(E486="","",CONCATENATE(VLOOKUP(E486,'Stakeholder Master List'!$B:$D,2,FALSE),"-6"))</f>
        <v/>
      </c>
      <c r="G491" s="165" t="str">
        <f>IF(E486="","",VLOOKUP(E486,'Stakeholder Master List'!$B:$D,3,FALSE))</f>
        <v/>
      </c>
      <c r="H491" s="173"/>
      <c r="I491" s="126" t="str" cm="1">
        <f t="array" ref="I491">IF(ISBLANK(H491),"-",(ROUND(IF(ISBLANK(H491),"",(_xlfn.IFS(G491="High",50,G491="Medium",25,G491="Low",10,G491="",0)+110-(INT(MID(F491,5,2)))*10)),0)))</f>
        <v>-</v>
      </c>
      <c r="M491" s="48"/>
      <c r="N491" s="48"/>
      <c r="O491" s="49"/>
      <c r="P491" s="48"/>
      <c r="V491" s="48"/>
    </row>
    <row r="492" spans="2:22" ht="15" x14ac:dyDescent="0.2">
      <c r="B492" s="60" t="str">
        <f t="shared" si="68"/>
        <v>Y</v>
      </c>
      <c r="E492" s="199"/>
      <c r="F492" s="165" t="str">
        <f>IF(E486="","",CONCATENATE(VLOOKUP(E486,'Stakeholder Master List'!$B:$D,2,FALSE),"-7"))</f>
        <v/>
      </c>
      <c r="G492" s="165" t="str">
        <f>IF(E486="","",VLOOKUP(E486,'Stakeholder Master List'!$B:$D,3,FALSE))</f>
        <v/>
      </c>
      <c r="H492" s="173"/>
      <c r="I492" s="126" t="str" cm="1">
        <f t="array" ref="I492">IF(ISBLANK(H492),"-",(ROUND(IF(ISBLANK(H492),"",(_xlfn.IFS(G492="High",50,G492="Medium",25,G492="Low",10,G492="",0)+110-(INT(MID(F492,5,2)))*10)),0)))</f>
        <v>-</v>
      </c>
      <c r="M492" s="48"/>
      <c r="N492" s="48"/>
      <c r="O492" s="49"/>
      <c r="P492" s="48"/>
      <c r="V492" s="48"/>
    </row>
    <row r="493" spans="2:22" ht="15" x14ac:dyDescent="0.2">
      <c r="B493" s="60" t="str">
        <f t="shared" si="68"/>
        <v>Y</v>
      </c>
      <c r="E493" s="199"/>
      <c r="F493" s="165" t="str">
        <f>IF(E486="","",CONCATENATE(VLOOKUP(E486,'Stakeholder Master List'!$B:$D,2,FALSE),"-8"))</f>
        <v/>
      </c>
      <c r="G493" s="165" t="str">
        <f>IF(E486="","",VLOOKUP(E486,'Stakeholder Master List'!$B:$D,3,FALSE))</f>
        <v/>
      </c>
      <c r="H493" s="173"/>
      <c r="I493" s="126" t="str" cm="1">
        <f t="array" ref="I493">IF(ISBLANK(H493),"-",(ROUND(IF(ISBLANK(H493),"",(_xlfn.IFS(G493="High",50,G493="Medium",25,G493="Low",10,G493="",0)+110-(INT(MID(F493,5,2)))*10)),0)))</f>
        <v>-</v>
      </c>
      <c r="M493" s="48"/>
      <c r="N493" s="48"/>
      <c r="O493" s="49"/>
      <c r="P493" s="48"/>
      <c r="V493" s="48"/>
    </row>
    <row r="494" spans="2:22" ht="15" x14ac:dyDescent="0.2">
      <c r="B494" s="60" t="str">
        <f t="shared" si="68"/>
        <v>Y</v>
      </c>
      <c r="E494" s="199"/>
      <c r="F494" s="165" t="str">
        <f>IF(E486="","",CONCATENATE(VLOOKUP(E486,'Stakeholder Master List'!$B:$D,2,FALSE),"-9"))</f>
        <v/>
      </c>
      <c r="G494" s="165" t="str">
        <f>IF(E486="","",VLOOKUP(E486,'Stakeholder Master List'!$B:$D,3,FALSE))</f>
        <v/>
      </c>
      <c r="H494" s="173"/>
      <c r="I494" s="126" t="str" cm="1">
        <f t="array" ref="I494">IF(ISBLANK(H494),"-",(ROUND(IF(ISBLANK(H494),"",(_xlfn.IFS(G494="High",50,G494="Medium",25,G494="Low",10,G494="",0)+110-(INT(MID(F494,5,2)))*10)),0)))</f>
        <v>-</v>
      </c>
      <c r="M494" s="48"/>
      <c r="N494" s="48"/>
      <c r="O494" s="49"/>
      <c r="P494" s="48"/>
      <c r="V494" s="48"/>
    </row>
    <row r="495" spans="2:22" ht="16" thickBot="1" x14ac:dyDescent="0.25">
      <c r="B495" s="60" t="str">
        <f t="shared" si="68"/>
        <v>Y</v>
      </c>
      <c r="E495" s="200"/>
      <c r="F495" s="166" t="str">
        <f>IF(E486="","",CONCATENATE(VLOOKUP(E486,'Stakeholder Master List'!$B:$D,2,FALSE),"-10"))</f>
        <v/>
      </c>
      <c r="G495" s="169" t="str">
        <f>IF(E486="","",VLOOKUP(E486,'Stakeholder Master List'!$B:$D,3,FALSE))</f>
        <v/>
      </c>
      <c r="H495" s="172"/>
      <c r="I495" s="127" t="str" cm="1">
        <f t="array" ref="I495">IF(ISBLANK(H495),"-",(ROUND(IF(ISBLANK(H495),"",(_xlfn.IFS(G495="High",50,G495="Medium",25,G495="Low",10,G495="",0)+110-(INT(MID(F495,5,2)))*10)),0)))</f>
        <v>-</v>
      </c>
      <c r="M495" s="48"/>
      <c r="N495" s="48"/>
      <c r="O495" s="49"/>
      <c r="P495" s="48"/>
      <c r="V495" s="48"/>
    </row>
    <row r="496" spans="2:22" ht="15" x14ac:dyDescent="0.2">
      <c r="B496" s="60" t="str">
        <f>IF(OR(E496="-",E496=""),"Y","N")</f>
        <v>Y</v>
      </c>
      <c r="E496" s="198" t="str">
        <f>IF(ISBLANK('Stakeholder Master List'!B56),"",'Stakeholder Master List'!B56)</f>
        <v/>
      </c>
      <c r="F496" s="164" t="str">
        <f>IF(E496="","",CONCATENATE(VLOOKUP(E496,'Stakeholder Master List'!$B:$D,2,FALSE),"-1"))</f>
        <v/>
      </c>
      <c r="G496" s="164" t="str">
        <f>IF(E496="","",VLOOKUP(E496,'Stakeholder Master List'!$B:$D,3,FALSE))</f>
        <v/>
      </c>
      <c r="H496" s="170"/>
      <c r="I496" s="125" t="str" cm="1">
        <f t="array" ref="I496">IF(ISBLANK(H496),"-",(ROUND(IF(ISBLANK(H496),"",(_xlfn.IFS(G496="High",50,G496="Medium",25,G496="Low",10,G496="",0)+110-(INT(MID(F496,5,2)))*10)),0)))</f>
        <v>-</v>
      </c>
      <c r="M496" s="48"/>
      <c r="N496" s="48"/>
      <c r="O496" s="49"/>
      <c r="P496" s="48"/>
      <c r="V496" s="48"/>
    </row>
    <row r="497" spans="2:22" ht="15" x14ac:dyDescent="0.2">
      <c r="B497" s="60" t="str">
        <f t="shared" ref="B497:B505" si="69">B496</f>
        <v>Y</v>
      </c>
      <c r="E497" s="199"/>
      <c r="F497" s="165" t="str">
        <f>IF(E496="","",CONCATENATE(VLOOKUP(E496,'Stakeholder Master List'!$B:$D,2,FALSE),"-2"))</f>
        <v/>
      </c>
      <c r="G497" s="165" t="str">
        <f>IF(E496="","",VLOOKUP(E496,'Stakeholder Master List'!$B:$D,3,FALSE))</f>
        <v/>
      </c>
      <c r="H497" s="173"/>
      <c r="I497" s="126" t="str" cm="1">
        <f t="array" ref="I497">IF(ISBLANK(H497),"-",(ROUND(IF(ISBLANK(H497),"",(_xlfn.IFS(G497="High",50,G497="Medium",25,G497="Low",10,G497="",0)+110-(INT(MID(F497,5,2)))*10)),0)))</f>
        <v>-</v>
      </c>
      <c r="M497" s="48"/>
      <c r="N497" s="48"/>
      <c r="O497" s="49"/>
      <c r="P497" s="48"/>
      <c r="V497" s="48"/>
    </row>
    <row r="498" spans="2:22" ht="15" x14ac:dyDescent="0.2">
      <c r="B498" s="60" t="str">
        <f t="shared" si="69"/>
        <v>Y</v>
      </c>
      <c r="E498" s="199"/>
      <c r="F498" s="165" t="str">
        <f>IF(E496="","",CONCATENATE(VLOOKUP(E496,'Stakeholder Master List'!$B:$D,2,FALSE),"-3"))</f>
        <v/>
      </c>
      <c r="G498" s="165" t="str">
        <f>IF(E496="","",VLOOKUP(E496,'Stakeholder Master List'!$B:$D,3,FALSE))</f>
        <v/>
      </c>
      <c r="H498" s="173"/>
      <c r="I498" s="126" t="str" cm="1">
        <f t="array" ref="I498">IF(ISBLANK(H498),"-",(ROUND(IF(ISBLANK(H498),"",(_xlfn.IFS(G498="High",50,G498="Medium",25,G498="Low",10,G498="",0)+110-(INT(MID(F498,5,2)))*10)),0)))</f>
        <v>-</v>
      </c>
      <c r="M498" s="48"/>
      <c r="N498" s="48"/>
      <c r="O498" s="49"/>
      <c r="P498" s="48"/>
      <c r="V498" s="48"/>
    </row>
    <row r="499" spans="2:22" ht="15" x14ac:dyDescent="0.2">
      <c r="B499" s="60" t="str">
        <f t="shared" si="69"/>
        <v>Y</v>
      </c>
      <c r="E499" s="199"/>
      <c r="F499" s="165" t="str">
        <f>IF(E496="","",CONCATENATE(VLOOKUP(E496,'Stakeholder Master List'!$B:$D,2,FALSE),"-4"))</f>
        <v/>
      </c>
      <c r="G499" s="165" t="str">
        <f>IF(E496="","",VLOOKUP(E496,'Stakeholder Master List'!$B:$D,3,FALSE))</f>
        <v/>
      </c>
      <c r="H499" s="173"/>
      <c r="I499" s="126" t="str" cm="1">
        <f t="array" ref="I499">IF(ISBLANK(H499),"-",(ROUND(IF(ISBLANK(H499),"",(_xlfn.IFS(G499="High",50,G499="Medium",25,G499="Low",10,G499="",0)+110-(INT(MID(F499,5,2)))*10)),0)))</f>
        <v>-</v>
      </c>
      <c r="M499" s="48"/>
      <c r="N499" s="48"/>
      <c r="O499" s="49"/>
      <c r="P499" s="48"/>
      <c r="V499" s="48"/>
    </row>
    <row r="500" spans="2:22" ht="15" x14ac:dyDescent="0.2">
      <c r="B500" s="60" t="str">
        <f t="shared" si="69"/>
        <v>Y</v>
      </c>
      <c r="E500" s="199"/>
      <c r="F500" s="165" t="str">
        <f>IF(E496="","",CONCATENATE(VLOOKUP(E496,'Stakeholder Master List'!$B:$D,2,FALSE),"-5"))</f>
        <v/>
      </c>
      <c r="G500" s="165" t="str">
        <f>IF(E496="","",VLOOKUP(E496,'Stakeholder Master List'!$B:$D,3,FALSE))</f>
        <v/>
      </c>
      <c r="H500" s="173"/>
      <c r="I500" s="126" t="str" cm="1">
        <f t="array" ref="I500">IF(ISBLANK(H500),"-",(ROUND(IF(ISBLANK(H500),"",(_xlfn.IFS(G500="High",50,G500="Medium",25,G500="Low",10,G500="",0)+110-(INT(MID(F500,5,2)))*10)),0)))</f>
        <v>-</v>
      </c>
      <c r="M500" s="48"/>
      <c r="N500" s="48"/>
      <c r="O500" s="49"/>
      <c r="P500" s="48"/>
      <c r="V500" s="48"/>
    </row>
    <row r="501" spans="2:22" ht="15" x14ac:dyDescent="0.2">
      <c r="B501" s="60" t="str">
        <f t="shared" si="69"/>
        <v>Y</v>
      </c>
      <c r="E501" s="199"/>
      <c r="F501" s="165" t="str">
        <f>IF(E496="","",CONCATENATE(VLOOKUP(E496,'Stakeholder Master List'!$B:$D,2,FALSE),"-6"))</f>
        <v/>
      </c>
      <c r="G501" s="165" t="str">
        <f>IF(E496="","",VLOOKUP(E496,'Stakeholder Master List'!$B:$D,3,FALSE))</f>
        <v/>
      </c>
      <c r="H501" s="173"/>
      <c r="I501" s="126" t="str" cm="1">
        <f t="array" ref="I501">IF(ISBLANK(H501),"-",(ROUND(IF(ISBLANK(H501),"",(_xlfn.IFS(G501="High",50,G501="Medium",25,G501="Low",10,G501="",0)+110-(INT(MID(F501,5,2)))*10)),0)))</f>
        <v>-</v>
      </c>
      <c r="M501" s="48"/>
      <c r="N501" s="48"/>
      <c r="O501" s="49"/>
      <c r="P501" s="48"/>
      <c r="V501" s="48"/>
    </row>
    <row r="502" spans="2:22" ht="15" x14ac:dyDescent="0.2">
      <c r="B502" s="60" t="str">
        <f t="shared" si="69"/>
        <v>Y</v>
      </c>
      <c r="E502" s="199"/>
      <c r="F502" s="165" t="str">
        <f>IF(E496="","",CONCATENATE(VLOOKUP(E496,'Stakeholder Master List'!$B:$D,2,FALSE),"-7"))</f>
        <v/>
      </c>
      <c r="G502" s="165" t="str">
        <f>IF(E496="","",VLOOKUP(E496,'Stakeholder Master List'!$B:$D,3,FALSE))</f>
        <v/>
      </c>
      <c r="H502" s="173"/>
      <c r="I502" s="126" t="str" cm="1">
        <f t="array" ref="I502">IF(ISBLANK(H502),"-",(ROUND(IF(ISBLANK(H502),"",(_xlfn.IFS(G502="High",50,G502="Medium",25,G502="Low",10,G502="",0)+110-(INT(MID(F502,5,2)))*10)),0)))</f>
        <v>-</v>
      </c>
      <c r="M502" s="48"/>
      <c r="N502" s="48"/>
      <c r="O502" s="49"/>
      <c r="P502" s="48"/>
      <c r="V502" s="48"/>
    </row>
    <row r="503" spans="2:22" ht="15" x14ac:dyDescent="0.2">
      <c r="B503" s="60" t="str">
        <f t="shared" si="69"/>
        <v>Y</v>
      </c>
      <c r="E503" s="199"/>
      <c r="F503" s="165" t="str">
        <f>IF(E496="","",CONCATENATE(VLOOKUP(E496,'Stakeholder Master List'!$B:$D,2,FALSE),"-8"))</f>
        <v/>
      </c>
      <c r="G503" s="165" t="str">
        <f>IF(E496="","",VLOOKUP(E496,'Stakeholder Master List'!$B:$D,3,FALSE))</f>
        <v/>
      </c>
      <c r="H503" s="173"/>
      <c r="I503" s="126" t="str" cm="1">
        <f t="array" ref="I503">IF(ISBLANK(H503),"-",(ROUND(IF(ISBLANK(H503),"",(_xlfn.IFS(G503="High",50,G503="Medium",25,G503="Low",10,G503="",0)+110-(INT(MID(F503,5,2)))*10)),0)))</f>
        <v>-</v>
      </c>
      <c r="M503" s="48"/>
      <c r="N503" s="48"/>
      <c r="O503" s="49"/>
      <c r="P503" s="48"/>
      <c r="V503" s="48"/>
    </row>
    <row r="504" spans="2:22" ht="15" x14ac:dyDescent="0.2">
      <c r="B504" s="60" t="str">
        <f t="shared" si="69"/>
        <v>Y</v>
      </c>
      <c r="E504" s="199"/>
      <c r="F504" s="165" t="str">
        <f>IF(E496="","",CONCATENATE(VLOOKUP(E496,'Stakeholder Master List'!$B:$D,2,FALSE),"-9"))</f>
        <v/>
      </c>
      <c r="G504" s="165" t="str">
        <f>IF(E496="","",VLOOKUP(E496,'Stakeholder Master List'!$B:$D,3,FALSE))</f>
        <v/>
      </c>
      <c r="H504" s="173"/>
      <c r="I504" s="126" t="str" cm="1">
        <f t="array" ref="I504">IF(ISBLANK(H504),"-",(ROUND(IF(ISBLANK(H504),"",(_xlfn.IFS(G504="High",50,G504="Medium",25,G504="Low",10,G504="",0)+110-(INT(MID(F504,5,2)))*10)),0)))</f>
        <v>-</v>
      </c>
      <c r="M504" s="48"/>
      <c r="N504" s="48"/>
      <c r="O504" s="49"/>
      <c r="P504" s="48"/>
      <c r="V504" s="48"/>
    </row>
    <row r="505" spans="2:22" ht="16" thickBot="1" x14ac:dyDescent="0.25">
      <c r="B505" s="60" t="str">
        <f t="shared" si="69"/>
        <v>Y</v>
      </c>
      <c r="E505" s="200"/>
      <c r="F505" s="166" t="str">
        <f>IF(E496="","",CONCATENATE(VLOOKUP(E496,'Stakeholder Master List'!$B:$D,2,FALSE),"-10"))</f>
        <v/>
      </c>
      <c r="G505" s="169" t="str">
        <f>IF(E496="","",VLOOKUP(E496,'Stakeholder Master List'!$B:$D,3,FALSE))</f>
        <v/>
      </c>
      <c r="H505" s="172"/>
      <c r="I505" s="127" t="str" cm="1">
        <f t="array" ref="I505">IF(ISBLANK(H505),"-",(ROUND(IF(ISBLANK(H505),"",(_xlfn.IFS(G505="High",50,G505="Medium",25,G505="Low",10,G505="",0)+110-(INT(MID(F505,5,2)))*10)),0)))</f>
        <v>-</v>
      </c>
      <c r="M505" s="48"/>
      <c r="N505" s="48"/>
      <c r="O505" s="49"/>
      <c r="P505" s="48"/>
      <c r="V505" s="48"/>
    </row>
    <row r="506" spans="2:22" ht="15" x14ac:dyDescent="0.2">
      <c r="B506" s="60" t="str">
        <f>IF(OR(E506="-",E506=""),"Y","N")</f>
        <v>Y</v>
      </c>
      <c r="E506" s="198" t="str">
        <f>IF(ISBLANK('Stakeholder Master List'!B57),"",'Stakeholder Master List'!B57)</f>
        <v/>
      </c>
      <c r="F506" s="164" t="str">
        <f>IF(E506="","",CONCATENATE(VLOOKUP(E506,'Stakeholder Master List'!$B:$D,2,FALSE),"-1"))</f>
        <v/>
      </c>
      <c r="G506" s="164" t="str">
        <f>IF(E506="","",VLOOKUP(E506,'Stakeholder Master List'!$B:$D,3,FALSE))</f>
        <v/>
      </c>
      <c r="H506" s="170"/>
      <c r="I506" s="125" t="str" cm="1">
        <f t="array" ref="I506">IF(ISBLANK(H506),"-",(ROUND(IF(ISBLANK(H506),"",(_xlfn.IFS(G506="High",50,G506="Medium",25,G506="Low",10,G506="",0)+110-(INT(MID(F506,5,2)))*10)),0)))</f>
        <v>-</v>
      </c>
      <c r="M506" s="48"/>
      <c r="N506" s="48"/>
      <c r="O506" s="49"/>
      <c r="P506" s="48"/>
      <c r="V506" s="48"/>
    </row>
    <row r="507" spans="2:22" ht="15" x14ac:dyDescent="0.2">
      <c r="B507" s="60" t="str">
        <f t="shared" ref="B507:B515" si="70">B506</f>
        <v>Y</v>
      </c>
      <c r="E507" s="199"/>
      <c r="F507" s="165" t="str">
        <f>IF(E506="","",CONCATENATE(VLOOKUP(E506,'Stakeholder Master List'!$B:$D,2,FALSE),"-2"))</f>
        <v/>
      </c>
      <c r="G507" s="165" t="str">
        <f>IF(E506="","",VLOOKUP(E506,'Stakeholder Master List'!$B:$D,3,FALSE))</f>
        <v/>
      </c>
      <c r="H507" s="173"/>
      <c r="I507" s="126" t="str" cm="1">
        <f t="array" ref="I507">IF(ISBLANK(H507),"-",(ROUND(IF(ISBLANK(H507),"",(_xlfn.IFS(G507="High",50,G507="Medium",25,G507="Low",10,G507="",0)+110-(INT(MID(F507,5,2)))*10)),0)))</f>
        <v>-</v>
      </c>
      <c r="M507" s="48"/>
      <c r="N507" s="48"/>
      <c r="O507" s="49"/>
      <c r="P507" s="48"/>
      <c r="V507" s="48"/>
    </row>
    <row r="508" spans="2:22" ht="15" x14ac:dyDescent="0.2">
      <c r="B508" s="60" t="str">
        <f t="shared" si="70"/>
        <v>Y</v>
      </c>
      <c r="E508" s="199"/>
      <c r="F508" s="165" t="str">
        <f>IF(E506="","",CONCATENATE(VLOOKUP(E506,'Stakeholder Master List'!$B:$D,2,FALSE),"-3"))</f>
        <v/>
      </c>
      <c r="G508" s="165" t="str">
        <f>IF(E506="","",VLOOKUP(E506,'Stakeholder Master List'!$B:$D,3,FALSE))</f>
        <v/>
      </c>
      <c r="H508" s="173"/>
      <c r="I508" s="126" t="str" cm="1">
        <f t="array" ref="I508">IF(ISBLANK(H508),"-",(ROUND(IF(ISBLANK(H508),"",(_xlfn.IFS(G508="High",50,G508="Medium",25,G508="Low",10,G508="",0)+110-(INT(MID(F508,5,2)))*10)),0)))</f>
        <v>-</v>
      </c>
      <c r="M508" s="48"/>
      <c r="N508" s="48"/>
      <c r="O508" s="49"/>
      <c r="P508" s="48"/>
      <c r="V508" s="48"/>
    </row>
    <row r="509" spans="2:22" ht="15" x14ac:dyDescent="0.2">
      <c r="B509" s="60" t="str">
        <f t="shared" si="70"/>
        <v>Y</v>
      </c>
      <c r="E509" s="199"/>
      <c r="F509" s="165" t="str">
        <f>IF(E506="","",CONCATENATE(VLOOKUP(E506,'Stakeholder Master List'!$B:$D,2,FALSE),"-4"))</f>
        <v/>
      </c>
      <c r="G509" s="165" t="str">
        <f>IF(E506="","",VLOOKUP(E506,'Stakeholder Master List'!$B:$D,3,FALSE))</f>
        <v/>
      </c>
      <c r="H509" s="173"/>
      <c r="I509" s="126" t="str" cm="1">
        <f t="array" ref="I509">IF(ISBLANK(H509),"-",(ROUND(IF(ISBLANK(H509),"",(_xlfn.IFS(G509="High",50,G509="Medium",25,G509="Low",10,G509="",0)+110-(INT(MID(F509,5,2)))*10)),0)))</f>
        <v>-</v>
      </c>
      <c r="M509" s="48"/>
      <c r="N509" s="48"/>
      <c r="O509" s="49"/>
      <c r="P509" s="48"/>
      <c r="V509" s="48"/>
    </row>
    <row r="510" spans="2:22" ht="15" x14ac:dyDescent="0.2">
      <c r="B510" s="60" t="str">
        <f t="shared" si="70"/>
        <v>Y</v>
      </c>
      <c r="E510" s="199"/>
      <c r="F510" s="165" t="str">
        <f>IF(E506="","",CONCATENATE(VLOOKUP(E506,'Stakeholder Master List'!$B:$D,2,FALSE),"-5"))</f>
        <v/>
      </c>
      <c r="G510" s="165" t="str">
        <f>IF(E506="","",VLOOKUP(E506,'Stakeholder Master List'!$B:$D,3,FALSE))</f>
        <v/>
      </c>
      <c r="H510" s="173"/>
      <c r="I510" s="126" t="str" cm="1">
        <f t="array" ref="I510">IF(ISBLANK(H510),"-",(ROUND(IF(ISBLANK(H510),"",(_xlfn.IFS(G510="High",50,G510="Medium",25,G510="Low",10,G510="",0)+110-(INT(MID(F510,5,2)))*10)),0)))</f>
        <v>-</v>
      </c>
      <c r="M510" s="48"/>
      <c r="N510" s="48"/>
      <c r="O510" s="49"/>
      <c r="P510" s="48"/>
      <c r="V510" s="48"/>
    </row>
    <row r="511" spans="2:22" ht="15" x14ac:dyDescent="0.2">
      <c r="B511" s="60" t="str">
        <f t="shared" si="70"/>
        <v>Y</v>
      </c>
      <c r="E511" s="199"/>
      <c r="F511" s="165" t="str">
        <f>IF(E506="","",CONCATENATE(VLOOKUP(E506,'Stakeholder Master List'!$B:$D,2,FALSE),"-6"))</f>
        <v/>
      </c>
      <c r="G511" s="165" t="str">
        <f>IF(E506="","",VLOOKUP(E506,'Stakeholder Master List'!$B:$D,3,FALSE))</f>
        <v/>
      </c>
      <c r="H511" s="173"/>
      <c r="I511" s="126" t="str" cm="1">
        <f t="array" ref="I511">IF(ISBLANK(H511),"-",(ROUND(IF(ISBLANK(H511),"",(_xlfn.IFS(G511="High",50,G511="Medium",25,G511="Low",10,G511="",0)+110-(INT(MID(F511,5,2)))*10)),0)))</f>
        <v>-</v>
      </c>
      <c r="M511" s="48"/>
      <c r="N511" s="48"/>
      <c r="O511" s="49"/>
      <c r="P511" s="48"/>
      <c r="V511" s="48"/>
    </row>
    <row r="512" spans="2:22" ht="15" x14ac:dyDescent="0.2">
      <c r="B512" s="60" t="str">
        <f t="shared" si="70"/>
        <v>Y</v>
      </c>
      <c r="E512" s="199"/>
      <c r="F512" s="165" t="str">
        <f>IF(E506="","",CONCATENATE(VLOOKUP(E506,'Stakeholder Master List'!$B:$D,2,FALSE),"-7"))</f>
        <v/>
      </c>
      <c r="G512" s="165" t="str">
        <f>IF(E506="","",VLOOKUP(E506,'Stakeholder Master List'!$B:$D,3,FALSE))</f>
        <v/>
      </c>
      <c r="H512" s="173"/>
      <c r="I512" s="126" t="str" cm="1">
        <f t="array" ref="I512">IF(ISBLANK(H512),"-",(ROUND(IF(ISBLANK(H512),"",(_xlfn.IFS(G512="High",50,G512="Medium",25,G512="Low",10,G512="",0)+110-(INT(MID(F512,5,2)))*10)),0)))</f>
        <v>-</v>
      </c>
      <c r="M512" s="48"/>
      <c r="N512" s="48"/>
      <c r="O512" s="49"/>
      <c r="P512" s="48"/>
      <c r="V512" s="48"/>
    </row>
    <row r="513" spans="2:22" ht="15" x14ac:dyDescent="0.2">
      <c r="B513" s="60" t="str">
        <f t="shared" si="70"/>
        <v>Y</v>
      </c>
      <c r="E513" s="199"/>
      <c r="F513" s="165" t="str">
        <f>IF(E506="","",CONCATENATE(VLOOKUP(E506,'Stakeholder Master List'!$B:$D,2,FALSE),"-8"))</f>
        <v/>
      </c>
      <c r="G513" s="165" t="str">
        <f>IF(E506="","",VLOOKUP(E506,'Stakeholder Master List'!$B:$D,3,FALSE))</f>
        <v/>
      </c>
      <c r="H513" s="173"/>
      <c r="I513" s="126" t="str" cm="1">
        <f t="array" ref="I513">IF(ISBLANK(H513),"-",(ROUND(IF(ISBLANK(H513),"",(_xlfn.IFS(G513="High",50,G513="Medium",25,G513="Low",10,G513="",0)+110-(INT(MID(F513,5,2)))*10)),0)))</f>
        <v>-</v>
      </c>
      <c r="M513" s="48"/>
      <c r="N513" s="48"/>
      <c r="O513" s="49"/>
      <c r="P513" s="48"/>
      <c r="V513" s="48"/>
    </row>
    <row r="514" spans="2:22" ht="15" x14ac:dyDescent="0.2">
      <c r="B514" s="60" t="str">
        <f t="shared" si="70"/>
        <v>Y</v>
      </c>
      <c r="E514" s="199"/>
      <c r="F514" s="165" t="str">
        <f>IF(E506="","",CONCATENATE(VLOOKUP(E506,'Stakeholder Master List'!$B:$D,2,FALSE),"-9"))</f>
        <v/>
      </c>
      <c r="G514" s="165" t="str">
        <f>IF(E506="","",VLOOKUP(E506,'Stakeholder Master List'!$B:$D,3,FALSE))</f>
        <v/>
      </c>
      <c r="H514" s="173"/>
      <c r="I514" s="126" t="str" cm="1">
        <f t="array" ref="I514">IF(ISBLANK(H514),"-",(ROUND(IF(ISBLANK(H514),"",(_xlfn.IFS(G514="High",50,G514="Medium",25,G514="Low",10,G514="",0)+110-(INT(MID(F514,5,2)))*10)),0)))</f>
        <v>-</v>
      </c>
      <c r="M514" s="48"/>
      <c r="N514" s="48"/>
      <c r="O514" s="49"/>
      <c r="P514" s="48"/>
      <c r="V514" s="48"/>
    </row>
    <row r="515" spans="2:22" ht="16" thickBot="1" x14ac:dyDescent="0.25">
      <c r="B515" s="60" t="str">
        <f t="shared" si="70"/>
        <v>Y</v>
      </c>
      <c r="E515" s="200"/>
      <c r="F515" s="166" t="str">
        <f>IF(E506="","",CONCATENATE(VLOOKUP(E506,'Stakeholder Master List'!$B:$D,2,FALSE),"-10"))</f>
        <v/>
      </c>
      <c r="G515" s="169" t="str">
        <f>IF(E506="","",VLOOKUP(E506,'Stakeholder Master List'!$B:$D,3,FALSE))</f>
        <v/>
      </c>
      <c r="H515" s="172"/>
      <c r="I515" s="127" t="str" cm="1">
        <f t="array" ref="I515">IF(ISBLANK(H515),"-",(ROUND(IF(ISBLANK(H515),"",(_xlfn.IFS(G515="High",50,G515="Medium",25,G515="Low",10,G515="",0)+110-(INT(MID(F515,5,2)))*10)),0)))</f>
        <v>-</v>
      </c>
      <c r="M515" s="48"/>
      <c r="N515" s="48"/>
      <c r="O515" s="49"/>
      <c r="P515" s="48"/>
      <c r="V515" s="48"/>
    </row>
    <row r="516" spans="2:22" ht="15" x14ac:dyDescent="0.2">
      <c r="B516" s="60" t="str">
        <f>IF(OR(E516="-",E516=""),"Y","N")</f>
        <v>Y</v>
      </c>
      <c r="E516" s="198" t="str">
        <f>IF(ISBLANK('Stakeholder Master List'!B58),"",'Stakeholder Master List'!B58)</f>
        <v/>
      </c>
      <c r="F516" s="164" t="str">
        <f>IF(E516="","",CONCATENATE(VLOOKUP(E516,'Stakeholder Master List'!$B:$D,2,FALSE),"-1"))</f>
        <v/>
      </c>
      <c r="G516" s="164" t="str">
        <f>IF(E516="","",VLOOKUP(E516,'Stakeholder Master List'!$B:$D,3,FALSE))</f>
        <v/>
      </c>
      <c r="H516" s="170"/>
      <c r="I516" s="125" t="str" cm="1">
        <f t="array" ref="I516">IF(ISBLANK(H516),"-",(ROUND(IF(ISBLANK(H516),"",(_xlfn.IFS(G516="High",50,G516="Medium",25,G516="Low",10,G516="",0)+110-(INT(MID(F516,5,2)))*10)),0)))</f>
        <v>-</v>
      </c>
      <c r="M516" s="48"/>
      <c r="N516" s="48"/>
      <c r="O516" s="49"/>
      <c r="P516" s="48"/>
      <c r="V516" s="48"/>
    </row>
    <row r="517" spans="2:22" ht="15" x14ac:dyDescent="0.2">
      <c r="B517" s="60" t="str">
        <f t="shared" ref="B517:B525" si="71">B516</f>
        <v>Y</v>
      </c>
      <c r="E517" s="199"/>
      <c r="F517" s="165" t="str">
        <f>IF(E516="","",CONCATENATE(VLOOKUP(E516,'Stakeholder Master List'!$B:$D,2,FALSE),"-2"))</f>
        <v/>
      </c>
      <c r="G517" s="165" t="str">
        <f>IF(E516="","",VLOOKUP(E516,'Stakeholder Master List'!$B:$D,3,FALSE))</f>
        <v/>
      </c>
      <c r="H517" s="173"/>
      <c r="I517" s="126" t="str" cm="1">
        <f t="array" ref="I517">IF(ISBLANK(H517),"-",(ROUND(IF(ISBLANK(H517),"",(_xlfn.IFS(G517="High",50,G517="Medium",25,G517="Low",10,G517="",0)+110-(INT(MID(F517,5,2)))*10)),0)))</f>
        <v>-</v>
      </c>
      <c r="M517" s="48"/>
      <c r="N517" s="48"/>
      <c r="O517" s="49"/>
      <c r="P517" s="48"/>
      <c r="V517" s="48"/>
    </row>
    <row r="518" spans="2:22" ht="15" x14ac:dyDescent="0.2">
      <c r="B518" s="60" t="str">
        <f t="shared" si="71"/>
        <v>Y</v>
      </c>
      <c r="E518" s="199"/>
      <c r="F518" s="165" t="str">
        <f>IF(E516="","",CONCATENATE(VLOOKUP(E516,'Stakeholder Master List'!$B:$D,2,FALSE),"-3"))</f>
        <v/>
      </c>
      <c r="G518" s="165" t="str">
        <f>IF(E516="","",VLOOKUP(E516,'Stakeholder Master List'!$B:$D,3,FALSE))</f>
        <v/>
      </c>
      <c r="H518" s="173"/>
      <c r="I518" s="126" t="str" cm="1">
        <f t="array" ref="I518">IF(ISBLANK(H518),"-",(ROUND(IF(ISBLANK(H518),"",(_xlfn.IFS(G518="High",50,G518="Medium",25,G518="Low",10,G518="",0)+110-(INT(MID(F518,5,2)))*10)),0)))</f>
        <v>-</v>
      </c>
      <c r="M518" s="48"/>
      <c r="N518" s="48"/>
      <c r="O518" s="49"/>
      <c r="P518" s="48"/>
      <c r="V518" s="48"/>
    </row>
    <row r="519" spans="2:22" ht="15" x14ac:dyDescent="0.2">
      <c r="B519" s="60" t="str">
        <f t="shared" si="71"/>
        <v>Y</v>
      </c>
      <c r="E519" s="199"/>
      <c r="F519" s="165" t="str">
        <f>IF(E516="","",CONCATENATE(VLOOKUP(E516,'Stakeholder Master List'!$B:$D,2,FALSE),"-4"))</f>
        <v/>
      </c>
      <c r="G519" s="165" t="str">
        <f>IF(E516="","",VLOOKUP(E516,'Stakeholder Master List'!$B:$D,3,FALSE))</f>
        <v/>
      </c>
      <c r="H519" s="173"/>
      <c r="I519" s="126" t="str" cm="1">
        <f t="array" ref="I519">IF(ISBLANK(H519),"-",(ROUND(IF(ISBLANK(H519),"",(_xlfn.IFS(G519="High",50,G519="Medium",25,G519="Low",10,G519="",0)+110-(INT(MID(F519,5,2)))*10)),0)))</f>
        <v>-</v>
      </c>
      <c r="M519" s="48"/>
      <c r="N519" s="48"/>
      <c r="O519" s="49"/>
      <c r="P519" s="48"/>
      <c r="V519" s="48"/>
    </row>
    <row r="520" spans="2:22" ht="15" x14ac:dyDescent="0.2">
      <c r="B520" s="60" t="str">
        <f t="shared" si="71"/>
        <v>Y</v>
      </c>
      <c r="E520" s="199"/>
      <c r="F520" s="165" t="str">
        <f>IF(E516="","",CONCATENATE(VLOOKUP(E516,'Stakeholder Master List'!$B:$D,2,FALSE),"-5"))</f>
        <v/>
      </c>
      <c r="G520" s="165" t="str">
        <f>IF(E516="","",VLOOKUP(E516,'Stakeholder Master List'!$B:$D,3,FALSE))</f>
        <v/>
      </c>
      <c r="H520" s="173"/>
      <c r="I520" s="126" t="str" cm="1">
        <f t="array" ref="I520">IF(ISBLANK(H520),"-",(ROUND(IF(ISBLANK(H520),"",(_xlfn.IFS(G520="High",50,G520="Medium",25,G520="Low",10,G520="",0)+110-(INT(MID(F520,5,2)))*10)),0)))</f>
        <v>-</v>
      </c>
      <c r="M520" s="48"/>
      <c r="N520" s="48"/>
      <c r="O520" s="49"/>
      <c r="P520" s="48"/>
      <c r="V520" s="48"/>
    </row>
    <row r="521" spans="2:22" ht="15" x14ac:dyDescent="0.2">
      <c r="B521" s="60" t="str">
        <f t="shared" si="71"/>
        <v>Y</v>
      </c>
      <c r="E521" s="199"/>
      <c r="F521" s="165" t="str">
        <f>IF(E516="","",CONCATENATE(VLOOKUP(E516,'Stakeholder Master List'!$B:$D,2,FALSE),"-6"))</f>
        <v/>
      </c>
      <c r="G521" s="165" t="str">
        <f>IF(E516="","",VLOOKUP(E516,'Stakeholder Master List'!$B:$D,3,FALSE))</f>
        <v/>
      </c>
      <c r="H521" s="173"/>
      <c r="I521" s="126" t="str" cm="1">
        <f t="array" ref="I521">IF(ISBLANK(H521),"-",(ROUND(IF(ISBLANK(H521),"",(_xlfn.IFS(G521="High",50,G521="Medium",25,G521="Low",10,G521="",0)+110-(INT(MID(F521,5,2)))*10)),0)))</f>
        <v>-</v>
      </c>
      <c r="M521" s="48"/>
      <c r="N521" s="48"/>
      <c r="O521" s="49"/>
      <c r="P521" s="48"/>
      <c r="V521" s="48"/>
    </row>
    <row r="522" spans="2:22" ht="15" x14ac:dyDescent="0.2">
      <c r="B522" s="60" t="str">
        <f t="shared" si="71"/>
        <v>Y</v>
      </c>
      <c r="E522" s="199"/>
      <c r="F522" s="165" t="str">
        <f>IF(E516="","",CONCATENATE(VLOOKUP(E516,'Stakeholder Master List'!$B:$D,2,FALSE),"-7"))</f>
        <v/>
      </c>
      <c r="G522" s="165" t="str">
        <f>IF(E516="","",VLOOKUP(E516,'Stakeholder Master List'!$B:$D,3,FALSE))</f>
        <v/>
      </c>
      <c r="H522" s="173"/>
      <c r="I522" s="126" t="str" cm="1">
        <f t="array" ref="I522">IF(ISBLANK(H522),"-",(ROUND(IF(ISBLANK(H522),"",(_xlfn.IFS(G522="High",50,G522="Medium",25,G522="Low",10,G522="",0)+110-(INT(MID(F522,5,2)))*10)),0)))</f>
        <v>-</v>
      </c>
      <c r="M522" s="48"/>
      <c r="N522" s="48"/>
      <c r="O522" s="49"/>
      <c r="P522" s="48"/>
      <c r="V522" s="48"/>
    </row>
    <row r="523" spans="2:22" ht="15" x14ac:dyDescent="0.2">
      <c r="B523" s="60" t="str">
        <f t="shared" si="71"/>
        <v>Y</v>
      </c>
      <c r="E523" s="199"/>
      <c r="F523" s="165" t="str">
        <f>IF(E516="","",CONCATENATE(VLOOKUP(E516,'Stakeholder Master List'!$B:$D,2,FALSE),"-8"))</f>
        <v/>
      </c>
      <c r="G523" s="165" t="str">
        <f>IF(E516="","",VLOOKUP(E516,'Stakeholder Master List'!$B:$D,3,FALSE))</f>
        <v/>
      </c>
      <c r="H523" s="173"/>
      <c r="I523" s="126" t="str" cm="1">
        <f t="array" ref="I523">IF(ISBLANK(H523),"-",(ROUND(IF(ISBLANK(H523),"",(_xlfn.IFS(G523="High",50,G523="Medium",25,G523="Low",10,G523="",0)+110-(INT(MID(F523,5,2)))*10)),0)))</f>
        <v>-</v>
      </c>
      <c r="M523" s="48"/>
      <c r="N523" s="48"/>
      <c r="O523" s="49"/>
      <c r="P523" s="48"/>
      <c r="V523" s="48"/>
    </row>
    <row r="524" spans="2:22" ht="15" x14ac:dyDescent="0.2">
      <c r="B524" s="60" t="str">
        <f t="shared" si="71"/>
        <v>Y</v>
      </c>
      <c r="E524" s="199"/>
      <c r="F524" s="165" t="str">
        <f>IF(E516="","",CONCATENATE(VLOOKUP(E516,'Stakeholder Master List'!$B:$D,2,FALSE),"-9"))</f>
        <v/>
      </c>
      <c r="G524" s="165" t="str">
        <f>IF(E516="","",VLOOKUP(E516,'Stakeholder Master List'!$B:$D,3,FALSE))</f>
        <v/>
      </c>
      <c r="H524" s="173"/>
      <c r="I524" s="126" t="str" cm="1">
        <f t="array" ref="I524">IF(ISBLANK(H524),"-",(ROUND(IF(ISBLANK(H524),"",(_xlfn.IFS(G524="High",50,G524="Medium",25,G524="Low",10,G524="",0)+110-(INT(MID(F524,5,2)))*10)),0)))</f>
        <v>-</v>
      </c>
      <c r="M524" s="48"/>
      <c r="N524" s="48"/>
      <c r="O524" s="49"/>
      <c r="P524" s="48"/>
      <c r="V524" s="48"/>
    </row>
    <row r="525" spans="2:22" ht="16" thickBot="1" x14ac:dyDescent="0.25">
      <c r="B525" s="60" t="str">
        <f t="shared" si="71"/>
        <v>Y</v>
      </c>
      <c r="E525" s="200"/>
      <c r="F525" s="166" t="str">
        <f>IF(E516="","",CONCATENATE(VLOOKUP(E516,'Stakeholder Master List'!$B:$D,2,FALSE),"-10"))</f>
        <v/>
      </c>
      <c r="G525" s="169" t="str">
        <f>IF(E516="","",VLOOKUP(E516,'Stakeholder Master List'!$B:$D,3,FALSE))</f>
        <v/>
      </c>
      <c r="H525" s="172"/>
      <c r="I525" s="127" t="str" cm="1">
        <f t="array" ref="I525">IF(ISBLANK(H525),"-",(ROUND(IF(ISBLANK(H525),"",(_xlfn.IFS(G525="High",50,G525="Medium",25,G525="Low",10,G525="",0)+110-(INT(MID(F525,5,2)))*10)),0)))</f>
        <v>-</v>
      </c>
      <c r="M525" s="48"/>
      <c r="N525" s="48"/>
      <c r="O525" s="49"/>
      <c r="P525" s="48"/>
      <c r="V525" s="48"/>
    </row>
    <row r="526" spans="2:22" ht="15" x14ac:dyDescent="0.2">
      <c r="B526" s="60" t="str">
        <f>IF(OR(E526="-",E526=""),"Y","N")</f>
        <v>Y</v>
      </c>
      <c r="E526" s="198" t="str">
        <f>IF(ISBLANK('Stakeholder Master List'!B59),"",'Stakeholder Master List'!B59)</f>
        <v/>
      </c>
      <c r="F526" s="164" t="str">
        <f>IF(E526="","",CONCATENATE(VLOOKUP(E526,'Stakeholder Master List'!$B:$D,2,FALSE),"-1"))</f>
        <v/>
      </c>
      <c r="G526" s="164" t="str">
        <f>IF(E526="","",VLOOKUP(E526,'Stakeholder Master List'!$B:$D,3,FALSE))</f>
        <v/>
      </c>
      <c r="H526" s="170"/>
      <c r="I526" s="125" t="str" cm="1">
        <f t="array" ref="I526">IF(ISBLANK(H526),"-",(ROUND(IF(ISBLANK(H526),"",(_xlfn.IFS(G526="High",50,G526="Medium",25,G526="Low",10,G526="",0)+110-(INT(MID(F526,5,2)))*10)),0)))</f>
        <v>-</v>
      </c>
      <c r="M526" s="48"/>
      <c r="N526" s="48"/>
      <c r="O526" s="49"/>
      <c r="P526" s="48"/>
      <c r="V526" s="48"/>
    </row>
    <row r="527" spans="2:22" ht="15" x14ac:dyDescent="0.2">
      <c r="B527" s="60" t="str">
        <f t="shared" ref="B527:B535" si="72">B526</f>
        <v>Y</v>
      </c>
      <c r="E527" s="199"/>
      <c r="F527" s="165" t="str">
        <f>IF(E526="","",CONCATENATE(VLOOKUP(E526,'Stakeholder Master List'!$B:$D,2,FALSE),"-2"))</f>
        <v/>
      </c>
      <c r="G527" s="165" t="str">
        <f>IF(E526="","",VLOOKUP(E526,'Stakeholder Master List'!$B:$D,3,FALSE))</f>
        <v/>
      </c>
      <c r="H527" s="173"/>
      <c r="I527" s="126" t="str" cm="1">
        <f t="array" ref="I527">IF(ISBLANK(H527),"-",(ROUND(IF(ISBLANK(H527),"",(_xlfn.IFS(G527="High",50,G527="Medium",25,G527="Low",10,G527="",0)+110-(INT(MID(F527,5,2)))*10)),0)))</f>
        <v>-</v>
      </c>
      <c r="M527" s="48"/>
      <c r="N527" s="48"/>
      <c r="O527" s="49"/>
      <c r="P527" s="48"/>
      <c r="V527" s="48"/>
    </row>
    <row r="528" spans="2:22" ht="15" x14ac:dyDescent="0.2">
      <c r="B528" s="60" t="str">
        <f t="shared" si="72"/>
        <v>Y</v>
      </c>
      <c r="E528" s="199"/>
      <c r="F528" s="165" t="str">
        <f>IF(E526="","",CONCATENATE(VLOOKUP(E526,'Stakeholder Master List'!$B:$D,2,FALSE),"-3"))</f>
        <v/>
      </c>
      <c r="G528" s="165" t="str">
        <f>IF(E526="","",VLOOKUP(E526,'Stakeholder Master List'!$B:$D,3,FALSE))</f>
        <v/>
      </c>
      <c r="H528" s="173"/>
      <c r="I528" s="126" t="str" cm="1">
        <f t="array" ref="I528">IF(ISBLANK(H528),"-",(ROUND(IF(ISBLANK(H528),"",(_xlfn.IFS(G528="High",50,G528="Medium",25,G528="Low",10,G528="",0)+110-(INT(MID(F528,5,2)))*10)),0)))</f>
        <v>-</v>
      </c>
      <c r="M528" s="48"/>
      <c r="N528" s="48"/>
      <c r="O528" s="49"/>
      <c r="P528" s="48"/>
      <c r="V528" s="48"/>
    </row>
    <row r="529" spans="2:22" ht="15" x14ac:dyDescent="0.2">
      <c r="B529" s="60" t="str">
        <f t="shared" si="72"/>
        <v>Y</v>
      </c>
      <c r="E529" s="199"/>
      <c r="F529" s="165" t="str">
        <f>IF(E526="","",CONCATENATE(VLOOKUP(E526,'Stakeholder Master List'!$B:$D,2,FALSE),"-4"))</f>
        <v/>
      </c>
      <c r="G529" s="165" t="str">
        <f>IF(E526="","",VLOOKUP(E526,'Stakeholder Master List'!$B:$D,3,FALSE))</f>
        <v/>
      </c>
      <c r="H529" s="173"/>
      <c r="I529" s="126" t="str" cm="1">
        <f t="array" ref="I529">IF(ISBLANK(H529),"-",(ROUND(IF(ISBLANK(H529),"",(_xlfn.IFS(G529="High",50,G529="Medium",25,G529="Low",10,G529="",0)+110-(INT(MID(F529,5,2)))*10)),0)))</f>
        <v>-</v>
      </c>
      <c r="M529" s="48"/>
      <c r="N529" s="48"/>
      <c r="O529" s="49"/>
      <c r="P529" s="48"/>
      <c r="V529" s="48"/>
    </row>
    <row r="530" spans="2:22" ht="15" x14ac:dyDescent="0.2">
      <c r="B530" s="60" t="str">
        <f t="shared" si="72"/>
        <v>Y</v>
      </c>
      <c r="E530" s="199"/>
      <c r="F530" s="165" t="str">
        <f>IF(E526="","",CONCATENATE(VLOOKUP(E526,'Stakeholder Master List'!$B:$D,2,FALSE),"-5"))</f>
        <v/>
      </c>
      <c r="G530" s="165" t="str">
        <f>IF(E526="","",VLOOKUP(E526,'Stakeholder Master List'!$B:$D,3,FALSE))</f>
        <v/>
      </c>
      <c r="H530" s="173"/>
      <c r="I530" s="126" t="str" cm="1">
        <f t="array" ref="I530">IF(ISBLANK(H530),"-",(ROUND(IF(ISBLANK(H530),"",(_xlfn.IFS(G530="High",50,G530="Medium",25,G530="Low",10,G530="",0)+110-(INT(MID(F530,5,2)))*10)),0)))</f>
        <v>-</v>
      </c>
      <c r="M530" s="48"/>
      <c r="N530" s="48"/>
      <c r="O530" s="49"/>
      <c r="P530" s="48"/>
      <c r="V530" s="48"/>
    </row>
    <row r="531" spans="2:22" ht="15" x14ac:dyDescent="0.2">
      <c r="B531" s="60" t="str">
        <f t="shared" si="72"/>
        <v>Y</v>
      </c>
      <c r="E531" s="199"/>
      <c r="F531" s="165" t="str">
        <f>IF(E526="","",CONCATENATE(VLOOKUP(E526,'Stakeholder Master List'!$B:$D,2,FALSE),"-6"))</f>
        <v/>
      </c>
      <c r="G531" s="165" t="str">
        <f>IF(E526="","",VLOOKUP(E526,'Stakeholder Master List'!$B:$D,3,FALSE))</f>
        <v/>
      </c>
      <c r="H531" s="173"/>
      <c r="I531" s="126" t="str" cm="1">
        <f t="array" ref="I531">IF(ISBLANK(H531),"-",(ROUND(IF(ISBLANK(H531),"",(_xlfn.IFS(G531="High",50,G531="Medium",25,G531="Low",10,G531="",0)+110-(INT(MID(F531,5,2)))*10)),0)))</f>
        <v>-</v>
      </c>
      <c r="M531" s="48"/>
      <c r="N531" s="48"/>
      <c r="O531" s="49"/>
      <c r="P531" s="48"/>
      <c r="V531" s="48"/>
    </row>
    <row r="532" spans="2:22" ht="15" x14ac:dyDescent="0.2">
      <c r="B532" s="60" t="str">
        <f t="shared" si="72"/>
        <v>Y</v>
      </c>
      <c r="E532" s="199"/>
      <c r="F532" s="165" t="str">
        <f>IF(E526="","",CONCATENATE(VLOOKUP(E526,'Stakeholder Master List'!$B:$D,2,FALSE),"-7"))</f>
        <v/>
      </c>
      <c r="G532" s="165" t="str">
        <f>IF(E526="","",VLOOKUP(E526,'Stakeholder Master List'!$B:$D,3,FALSE))</f>
        <v/>
      </c>
      <c r="H532" s="173"/>
      <c r="I532" s="126" t="str" cm="1">
        <f t="array" ref="I532">IF(ISBLANK(H532),"-",(ROUND(IF(ISBLANK(H532),"",(_xlfn.IFS(G532="High",50,G532="Medium",25,G532="Low",10,G532="",0)+110-(INT(MID(F532,5,2)))*10)),0)))</f>
        <v>-</v>
      </c>
      <c r="M532" s="48"/>
      <c r="N532" s="48"/>
      <c r="O532" s="49"/>
      <c r="P532" s="48"/>
      <c r="V532" s="48"/>
    </row>
    <row r="533" spans="2:22" ht="15" x14ac:dyDescent="0.2">
      <c r="B533" s="60" t="str">
        <f t="shared" si="72"/>
        <v>Y</v>
      </c>
      <c r="E533" s="199"/>
      <c r="F533" s="165" t="str">
        <f>IF(E526="","",CONCATENATE(VLOOKUP(E526,'Stakeholder Master List'!$B:$D,2,FALSE),"-8"))</f>
        <v/>
      </c>
      <c r="G533" s="165" t="str">
        <f>IF(E526="","",VLOOKUP(E526,'Stakeholder Master List'!$B:$D,3,FALSE))</f>
        <v/>
      </c>
      <c r="H533" s="173"/>
      <c r="I533" s="126" t="str" cm="1">
        <f t="array" ref="I533">IF(ISBLANK(H533),"-",(ROUND(IF(ISBLANK(H533),"",(_xlfn.IFS(G533="High",50,G533="Medium",25,G533="Low",10,G533="",0)+110-(INT(MID(F533,5,2)))*10)),0)))</f>
        <v>-</v>
      </c>
      <c r="M533" s="48"/>
      <c r="N533" s="48"/>
      <c r="O533" s="49"/>
      <c r="P533" s="48"/>
      <c r="V533" s="48"/>
    </row>
    <row r="534" spans="2:22" ht="15" x14ac:dyDescent="0.2">
      <c r="B534" s="60" t="str">
        <f t="shared" si="72"/>
        <v>Y</v>
      </c>
      <c r="E534" s="199"/>
      <c r="F534" s="165" t="str">
        <f>IF(E526="","",CONCATENATE(VLOOKUP(E526,'Stakeholder Master List'!$B:$D,2,FALSE),"-9"))</f>
        <v/>
      </c>
      <c r="G534" s="165" t="str">
        <f>IF(E526="","",VLOOKUP(E526,'Stakeholder Master List'!$B:$D,3,FALSE))</f>
        <v/>
      </c>
      <c r="H534" s="173"/>
      <c r="I534" s="126" t="str" cm="1">
        <f t="array" ref="I534">IF(ISBLANK(H534),"-",(ROUND(IF(ISBLANK(H534),"",(_xlfn.IFS(G534="High",50,G534="Medium",25,G534="Low",10,G534="",0)+110-(INT(MID(F534,5,2)))*10)),0)))</f>
        <v>-</v>
      </c>
      <c r="M534" s="48"/>
      <c r="N534" s="48"/>
      <c r="O534" s="49"/>
      <c r="P534" s="48"/>
      <c r="V534" s="48"/>
    </row>
    <row r="535" spans="2:22" ht="16" thickBot="1" x14ac:dyDescent="0.25">
      <c r="B535" s="60" t="str">
        <f t="shared" si="72"/>
        <v>Y</v>
      </c>
      <c r="E535" s="200"/>
      <c r="F535" s="166" t="str">
        <f>IF(E526="","",CONCATENATE(VLOOKUP(E526,'Stakeholder Master List'!$B:$D,2,FALSE),"-10"))</f>
        <v/>
      </c>
      <c r="G535" s="169" t="str">
        <f>IF(E526="","",VLOOKUP(E526,'Stakeholder Master List'!$B:$D,3,FALSE))</f>
        <v/>
      </c>
      <c r="H535" s="172"/>
      <c r="I535" s="127" t="str" cm="1">
        <f t="array" ref="I535">IF(ISBLANK(H535),"-",(ROUND(IF(ISBLANK(H535),"",(_xlfn.IFS(G535="High",50,G535="Medium",25,G535="Low",10,G535="",0)+110-(INT(MID(F535,5,2)))*10)),0)))</f>
        <v>-</v>
      </c>
      <c r="M535" s="48"/>
      <c r="N535" s="48"/>
      <c r="O535" s="49"/>
      <c r="P535" s="48"/>
      <c r="V535" s="48"/>
    </row>
    <row r="536" spans="2:22" ht="15" x14ac:dyDescent="0.2">
      <c r="B536" s="60" t="str">
        <f>IF(OR(E536="-",E536=""),"Y","N")</f>
        <v>Y</v>
      </c>
      <c r="E536" s="198" t="str">
        <f>IF(ISBLANK('Stakeholder Master List'!B60),"",'Stakeholder Master List'!B60)</f>
        <v/>
      </c>
      <c r="F536" s="164" t="str">
        <f>IF(E536="","",CONCATENATE(VLOOKUP(E536,'Stakeholder Master List'!$B:$D,2,FALSE),"-1"))</f>
        <v/>
      </c>
      <c r="G536" s="164" t="str">
        <f>IF(E536="","",VLOOKUP(E536,'Stakeholder Master List'!$B:$D,3,FALSE))</f>
        <v/>
      </c>
      <c r="H536" s="170"/>
      <c r="I536" s="125" t="str" cm="1">
        <f t="array" ref="I536">IF(ISBLANK(H536),"-",(ROUND(IF(ISBLANK(H536),"",(_xlfn.IFS(G536="High",50,G536="Medium",25,G536="Low",10,G536="",0)+110-(INT(MID(F536,5,2)))*10)),0)))</f>
        <v>-</v>
      </c>
      <c r="M536" s="48"/>
      <c r="N536" s="48"/>
      <c r="O536" s="49"/>
      <c r="P536" s="48"/>
      <c r="V536" s="48"/>
    </row>
    <row r="537" spans="2:22" ht="15" x14ac:dyDescent="0.2">
      <c r="B537" s="60" t="str">
        <f t="shared" ref="B537:B545" si="73">B536</f>
        <v>Y</v>
      </c>
      <c r="E537" s="199"/>
      <c r="F537" s="165" t="str">
        <f>IF(E536="","",CONCATENATE(VLOOKUP(E536,'Stakeholder Master List'!$B:$D,2,FALSE),"-2"))</f>
        <v/>
      </c>
      <c r="G537" s="165" t="str">
        <f>IF(E536="","",VLOOKUP(E536,'Stakeholder Master List'!$B:$D,3,FALSE))</f>
        <v/>
      </c>
      <c r="H537" s="173"/>
      <c r="I537" s="126" t="str" cm="1">
        <f t="array" ref="I537">IF(ISBLANK(H537),"-",(ROUND(IF(ISBLANK(H537),"",(_xlfn.IFS(G537="High",50,G537="Medium",25,G537="Low",10,G537="",0)+110-(INT(MID(F537,5,2)))*10)),0)))</f>
        <v>-</v>
      </c>
      <c r="M537" s="48"/>
      <c r="N537" s="48"/>
      <c r="O537" s="49"/>
      <c r="P537" s="48"/>
      <c r="V537" s="48"/>
    </row>
    <row r="538" spans="2:22" ht="15" x14ac:dyDescent="0.2">
      <c r="B538" s="60" t="str">
        <f t="shared" si="73"/>
        <v>Y</v>
      </c>
      <c r="E538" s="199"/>
      <c r="F538" s="165" t="str">
        <f>IF(E536="","",CONCATENATE(VLOOKUP(E536,'Stakeholder Master List'!$B:$D,2,FALSE),"-3"))</f>
        <v/>
      </c>
      <c r="G538" s="165" t="str">
        <f>IF(E536="","",VLOOKUP(E536,'Stakeholder Master List'!$B:$D,3,FALSE))</f>
        <v/>
      </c>
      <c r="H538" s="173"/>
      <c r="I538" s="126" t="str" cm="1">
        <f t="array" ref="I538">IF(ISBLANK(H538),"-",(ROUND(IF(ISBLANK(H538),"",(_xlfn.IFS(G538="High",50,G538="Medium",25,G538="Low",10,G538="",0)+110-(INT(MID(F538,5,2)))*10)),0)))</f>
        <v>-</v>
      </c>
      <c r="M538" s="48"/>
      <c r="N538" s="48"/>
      <c r="O538" s="49"/>
      <c r="P538" s="48"/>
      <c r="V538" s="48"/>
    </row>
    <row r="539" spans="2:22" ht="15" x14ac:dyDescent="0.2">
      <c r="B539" s="60" t="str">
        <f t="shared" si="73"/>
        <v>Y</v>
      </c>
      <c r="E539" s="199"/>
      <c r="F539" s="165" t="str">
        <f>IF(E536="","",CONCATENATE(VLOOKUP(E536,'Stakeholder Master List'!$B:$D,2,FALSE),"-4"))</f>
        <v/>
      </c>
      <c r="G539" s="165" t="str">
        <f>IF(E536="","",VLOOKUP(E536,'Stakeholder Master List'!$B:$D,3,FALSE))</f>
        <v/>
      </c>
      <c r="H539" s="173"/>
      <c r="I539" s="126" t="str" cm="1">
        <f t="array" ref="I539">IF(ISBLANK(H539),"-",(ROUND(IF(ISBLANK(H539),"",(_xlfn.IFS(G539="High",50,G539="Medium",25,G539="Low",10,G539="",0)+110-(INT(MID(F539,5,2)))*10)),0)))</f>
        <v>-</v>
      </c>
      <c r="M539" s="48"/>
      <c r="N539" s="48"/>
      <c r="O539" s="49"/>
      <c r="P539" s="48"/>
      <c r="V539" s="48"/>
    </row>
    <row r="540" spans="2:22" ht="15" x14ac:dyDescent="0.2">
      <c r="B540" s="60" t="str">
        <f t="shared" si="73"/>
        <v>Y</v>
      </c>
      <c r="E540" s="199"/>
      <c r="F540" s="165" t="str">
        <f>IF(E536="","",CONCATENATE(VLOOKUP(E536,'Stakeholder Master List'!$B:$D,2,FALSE),"-5"))</f>
        <v/>
      </c>
      <c r="G540" s="165" t="str">
        <f>IF(E536="","",VLOOKUP(E536,'Stakeholder Master List'!$B:$D,3,FALSE))</f>
        <v/>
      </c>
      <c r="H540" s="173"/>
      <c r="I540" s="126" t="str" cm="1">
        <f t="array" ref="I540">IF(ISBLANK(H540),"-",(ROUND(IF(ISBLANK(H540),"",(_xlfn.IFS(G540="High",50,G540="Medium",25,G540="Low",10,G540="",0)+110-(INT(MID(F540,5,2)))*10)),0)))</f>
        <v>-</v>
      </c>
      <c r="M540" s="48"/>
      <c r="N540" s="48"/>
      <c r="O540" s="49"/>
      <c r="P540" s="48"/>
      <c r="V540" s="48"/>
    </row>
    <row r="541" spans="2:22" ht="15" x14ac:dyDescent="0.2">
      <c r="B541" s="60" t="str">
        <f t="shared" si="73"/>
        <v>Y</v>
      </c>
      <c r="E541" s="199"/>
      <c r="F541" s="165" t="str">
        <f>IF(E536="","",CONCATENATE(VLOOKUP(E536,'Stakeholder Master List'!$B:$D,2,FALSE),"-6"))</f>
        <v/>
      </c>
      <c r="G541" s="165" t="str">
        <f>IF(E536="","",VLOOKUP(E536,'Stakeholder Master List'!$B:$D,3,FALSE))</f>
        <v/>
      </c>
      <c r="H541" s="173"/>
      <c r="I541" s="126" t="str" cm="1">
        <f t="array" ref="I541">IF(ISBLANK(H541),"-",(ROUND(IF(ISBLANK(H541),"",(_xlfn.IFS(G541="High",50,G541="Medium",25,G541="Low",10,G541="",0)+110-(INT(MID(F541,5,2)))*10)),0)))</f>
        <v>-</v>
      </c>
      <c r="M541" s="48"/>
      <c r="N541" s="48"/>
      <c r="O541" s="49"/>
      <c r="P541" s="48"/>
      <c r="V541" s="48"/>
    </row>
    <row r="542" spans="2:22" ht="15" x14ac:dyDescent="0.2">
      <c r="B542" s="60" t="str">
        <f t="shared" si="73"/>
        <v>Y</v>
      </c>
      <c r="E542" s="199"/>
      <c r="F542" s="165" t="str">
        <f>IF(E536="","",CONCATENATE(VLOOKUP(E536,'Stakeholder Master List'!$B:$D,2,FALSE),"-7"))</f>
        <v/>
      </c>
      <c r="G542" s="165" t="str">
        <f>IF(E536="","",VLOOKUP(E536,'Stakeholder Master List'!$B:$D,3,FALSE))</f>
        <v/>
      </c>
      <c r="H542" s="173"/>
      <c r="I542" s="126" t="str" cm="1">
        <f t="array" ref="I542">IF(ISBLANK(H542),"-",(ROUND(IF(ISBLANK(H542),"",(_xlfn.IFS(G542="High",50,G542="Medium",25,G542="Low",10,G542="",0)+110-(INT(MID(F542,5,2)))*10)),0)))</f>
        <v>-</v>
      </c>
      <c r="M542" s="48"/>
      <c r="N542" s="48"/>
      <c r="O542" s="49"/>
      <c r="P542" s="48"/>
      <c r="V542" s="48"/>
    </row>
    <row r="543" spans="2:22" ht="15" x14ac:dyDescent="0.2">
      <c r="B543" s="60" t="str">
        <f t="shared" si="73"/>
        <v>Y</v>
      </c>
      <c r="E543" s="199"/>
      <c r="F543" s="165" t="str">
        <f>IF(E536="","",CONCATENATE(VLOOKUP(E536,'Stakeholder Master List'!$B:$D,2,FALSE),"-8"))</f>
        <v/>
      </c>
      <c r="G543" s="165" t="str">
        <f>IF(E536="","",VLOOKUP(E536,'Stakeholder Master List'!$B:$D,3,FALSE))</f>
        <v/>
      </c>
      <c r="H543" s="173"/>
      <c r="I543" s="126" t="str" cm="1">
        <f t="array" ref="I543">IF(ISBLANK(H543),"-",(ROUND(IF(ISBLANK(H543),"",(_xlfn.IFS(G543="High",50,G543="Medium",25,G543="Low",10,G543="",0)+110-(INT(MID(F543,5,2)))*10)),0)))</f>
        <v>-</v>
      </c>
      <c r="M543" s="48"/>
      <c r="N543" s="48"/>
      <c r="O543" s="49"/>
      <c r="P543" s="48"/>
      <c r="V543" s="48"/>
    </row>
    <row r="544" spans="2:22" ht="15" x14ac:dyDescent="0.2">
      <c r="B544" s="60" t="str">
        <f t="shared" si="73"/>
        <v>Y</v>
      </c>
      <c r="E544" s="199"/>
      <c r="F544" s="165" t="str">
        <f>IF(E536="","",CONCATENATE(VLOOKUP(E536,'Stakeholder Master List'!$B:$D,2,FALSE),"-9"))</f>
        <v/>
      </c>
      <c r="G544" s="165" t="str">
        <f>IF(E536="","",VLOOKUP(E536,'Stakeholder Master List'!$B:$D,3,FALSE))</f>
        <v/>
      </c>
      <c r="H544" s="173"/>
      <c r="I544" s="126" t="str" cm="1">
        <f t="array" ref="I544">IF(ISBLANK(H544),"-",(ROUND(IF(ISBLANK(H544),"",(_xlfn.IFS(G544="High",50,G544="Medium",25,G544="Low",10,G544="",0)+110-(INT(MID(F544,5,2)))*10)),0)))</f>
        <v>-</v>
      </c>
      <c r="M544" s="48"/>
      <c r="N544" s="48"/>
      <c r="O544" s="49"/>
      <c r="P544" s="48"/>
      <c r="V544" s="48"/>
    </row>
    <row r="545" spans="2:22" ht="16" thickBot="1" x14ac:dyDescent="0.25">
      <c r="B545" s="60" t="str">
        <f t="shared" si="73"/>
        <v>Y</v>
      </c>
      <c r="E545" s="200"/>
      <c r="F545" s="166" t="str">
        <f>IF(E536="","",CONCATENATE(VLOOKUP(E536,'Stakeholder Master List'!$B:$D,2,FALSE),"-10"))</f>
        <v/>
      </c>
      <c r="G545" s="169" t="str">
        <f>IF(E536="","",VLOOKUP(E536,'Stakeholder Master List'!$B:$D,3,FALSE))</f>
        <v/>
      </c>
      <c r="H545" s="172"/>
      <c r="I545" s="127" t="str" cm="1">
        <f t="array" ref="I545">IF(ISBLANK(H545),"-",(ROUND(IF(ISBLANK(H545),"",(_xlfn.IFS(G545="High",50,G545="Medium",25,G545="Low",10,G545="",0)+110-(INT(MID(F545,5,2)))*10)),0)))</f>
        <v>-</v>
      </c>
      <c r="M545" s="48"/>
      <c r="N545" s="48"/>
      <c r="O545" s="49"/>
      <c r="P545" s="48"/>
      <c r="V545" s="48"/>
    </row>
    <row r="546" spans="2:22" ht="15" x14ac:dyDescent="0.2">
      <c r="B546" s="60" t="str">
        <f>IF(OR(E546="-",E546=""),"Y","N")</f>
        <v>Y</v>
      </c>
      <c r="E546" s="198" t="str">
        <f>IF(ISBLANK('Stakeholder Master List'!B61),"",'Stakeholder Master List'!B61)</f>
        <v/>
      </c>
      <c r="F546" s="164" t="str">
        <f>IF(E546="","",CONCATENATE(VLOOKUP(E546,'Stakeholder Master List'!$B:$D,2,FALSE),"-1"))</f>
        <v/>
      </c>
      <c r="G546" s="164" t="str">
        <f>IF(E546="","",VLOOKUP(E546,'Stakeholder Master List'!$B:$D,3,FALSE))</f>
        <v/>
      </c>
      <c r="H546" s="170"/>
      <c r="I546" s="125" t="str" cm="1">
        <f t="array" ref="I546">IF(ISBLANK(H546),"-",(ROUND(IF(ISBLANK(H546),"",(_xlfn.IFS(G546="High",50,G546="Medium",25,G546="Low",10,G546="",0)+110-(INT(MID(F546,5,2)))*10)),0)))</f>
        <v>-</v>
      </c>
      <c r="M546" s="48"/>
      <c r="N546" s="48"/>
      <c r="O546" s="49"/>
      <c r="P546" s="48"/>
      <c r="V546" s="48"/>
    </row>
    <row r="547" spans="2:22" ht="15" x14ac:dyDescent="0.2">
      <c r="B547" s="60" t="str">
        <f t="shared" ref="B547:B555" si="74">B546</f>
        <v>Y</v>
      </c>
      <c r="E547" s="199"/>
      <c r="F547" s="165" t="str">
        <f>IF(E546="","",CONCATENATE(VLOOKUP(E546,'Stakeholder Master List'!$B:$D,2,FALSE),"-2"))</f>
        <v/>
      </c>
      <c r="G547" s="165" t="str">
        <f>IF(E546="","",VLOOKUP(E546,'Stakeholder Master List'!$B:$D,3,FALSE))</f>
        <v/>
      </c>
      <c r="H547" s="173"/>
      <c r="I547" s="126" t="str" cm="1">
        <f t="array" ref="I547">IF(ISBLANK(H547),"-",(ROUND(IF(ISBLANK(H547),"",(_xlfn.IFS(G547="High",50,G547="Medium",25,G547="Low",10,G547="",0)+110-(INT(MID(F547,5,2)))*10)),0)))</f>
        <v>-</v>
      </c>
      <c r="M547" s="48"/>
      <c r="N547" s="48"/>
      <c r="O547" s="49"/>
      <c r="P547" s="48"/>
      <c r="V547" s="48"/>
    </row>
    <row r="548" spans="2:22" ht="15" x14ac:dyDescent="0.2">
      <c r="B548" s="60" t="str">
        <f t="shared" si="74"/>
        <v>Y</v>
      </c>
      <c r="E548" s="199"/>
      <c r="F548" s="165" t="str">
        <f>IF(E546="","",CONCATENATE(VLOOKUP(E546,'Stakeholder Master List'!$B:$D,2,FALSE),"-3"))</f>
        <v/>
      </c>
      <c r="G548" s="165" t="str">
        <f>IF(E546="","",VLOOKUP(E546,'Stakeholder Master List'!$B:$D,3,FALSE))</f>
        <v/>
      </c>
      <c r="H548" s="173"/>
      <c r="I548" s="126" t="str" cm="1">
        <f t="array" ref="I548">IF(ISBLANK(H548),"-",(ROUND(IF(ISBLANK(H548),"",(_xlfn.IFS(G548="High",50,G548="Medium",25,G548="Low",10,G548="",0)+110-(INT(MID(F548,5,2)))*10)),0)))</f>
        <v>-</v>
      </c>
      <c r="M548" s="48"/>
      <c r="N548" s="48"/>
      <c r="O548" s="49"/>
      <c r="P548" s="48"/>
      <c r="V548" s="48"/>
    </row>
    <row r="549" spans="2:22" ht="15" x14ac:dyDescent="0.2">
      <c r="B549" s="60" t="str">
        <f t="shared" si="74"/>
        <v>Y</v>
      </c>
      <c r="E549" s="199"/>
      <c r="F549" s="165" t="str">
        <f>IF(E546="","",CONCATENATE(VLOOKUP(E546,'Stakeholder Master List'!$B:$D,2,FALSE),"-4"))</f>
        <v/>
      </c>
      <c r="G549" s="165" t="str">
        <f>IF(E546="","",VLOOKUP(E546,'Stakeholder Master List'!$B:$D,3,FALSE))</f>
        <v/>
      </c>
      <c r="H549" s="173"/>
      <c r="I549" s="126" t="str" cm="1">
        <f t="array" ref="I549">IF(ISBLANK(H549),"-",(ROUND(IF(ISBLANK(H549),"",(_xlfn.IFS(G549="High",50,G549="Medium",25,G549="Low",10,G549="",0)+110-(INT(MID(F549,5,2)))*10)),0)))</f>
        <v>-</v>
      </c>
      <c r="M549" s="48"/>
      <c r="N549" s="48"/>
      <c r="O549" s="49"/>
      <c r="P549" s="48"/>
      <c r="V549" s="48"/>
    </row>
    <row r="550" spans="2:22" ht="15" x14ac:dyDescent="0.2">
      <c r="B550" s="60" t="str">
        <f t="shared" si="74"/>
        <v>Y</v>
      </c>
      <c r="E550" s="199"/>
      <c r="F550" s="165" t="str">
        <f>IF(E546="","",CONCATENATE(VLOOKUP(E546,'Stakeholder Master List'!$B:$D,2,FALSE),"-5"))</f>
        <v/>
      </c>
      <c r="G550" s="165" t="str">
        <f>IF(E546="","",VLOOKUP(E546,'Stakeholder Master List'!$B:$D,3,FALSE))</f>
        <v/>
      </c>
      <c r="H550" s="173"/>
      <c r="I550" s="126" t="str" cm="1">
        <f t="array" ref="I550">IF(ISBLANK(H550),"-",(ROUND(IF(ISBLANK(H550),"",(_xlfn.IFS(G550="High",50,G550="Medium",25,G550="Low",10,G550="",0)+110-(INT(MID(F550,5,2)))*10)),0)))</f>
        <v>-</v>
      </c>
      <c r="M550" s="48"/>
      <c r="N550" s="48"/>
      <c r="O550" s="49"/>
      <c r="P550" s="48"/>
      <c r="V550" s="48"/>
    </row>
    <row r="551" spans="2:22" ht="15" x14ac:dyDescent="0.2">
      <c r="B551" s="60" t="str">
        <f t="shared" si="74"/>
        <v>Y</v>
      </c>
      <c r="E551" s="199"/>
      <c r="F551" s="165" t="str">
        <f>IF(E546="","",CONCATENATE(VLOOKUP(E546,'Stakeholder Master List'!$B:$D,2,FALSE),"-6"))</f>
        <v/>
      </c>
      <c r="G551" s="165" t="str">
        <f>IF(E546="","",VLOOKUP(E546,'Stakeholder Master List'!$B:$D,3,FALSE))</f>
        <v/>
      </c>
      <c r="H551" s="173"/>
      <c r="I551" s="126" t="str" cm="1">
        <f t="array" ref="I551">IF(ISBLANK(H551),"-",(ROUND(IF(ISBLANK(H551),"",(_xlfn.IFS(G551="High",50,G551="Medium",25,G551="Low",10,G551="",0)+110-(INT(MID(F551,5,2)))*10)),0)))</f>
        <v>-</v>
      </c>
      <c r="M551" s="48"/>
      <c r="N551" s="48"/>
      <c r="O551" s="49"/>
      <c r="P551" s="48"/>
      <c r="V551" s="48"/>
    </row>
    <row r="552" spans="2:22" ht="15" x14ac:dyDescent="0.2">
      <c r="B552" s="60" t="str">
        <f t="shared" si="74"/>
        <v>Y</v>
      </c>
      <c r="E552" s="199"/>
      <c r="F552" s="165" t="str">
        <f>IF(E546="","",CONCATENATE(VLOOKUP(E546,'Stakeholder Master List'!$B:$D,2,FALSE),"-7"))</f>
        <v/>
      </c>
      <c r="G552" s="165" t="str">
        <f>IF(E546="","",VLOOKUP(E546,'Stakeholder Master List'!$B:$D,3,FALSE))</f>
        <v/>
      </c>
      <c r="H552" s="173"/>
      <c r="I552" s="126" t="str" cm="1">
        <f t="array" ref="I552">IF(ISBLANK(H552),"-",(ROUND(IF(ISBLANK(H552),"",(_xlfn.IFS(G552="High",50,G552="Medium",25,G552="Low",10,G552="",0)+110-(INT(MID(F552,5,2)))*10)),0)))</f>
        <v>-</v>
      </c>
      <c r="M552" s="48"/>
      <c r="N552" s="48"/>
      <c r="O552" s="49"/>
      <c r="P552" s="48"/>
      <c r="V552" s="48"/>
    </row>
    <row r="553" spans="2:22" ht="15" x14ac:dyDescent="0.2">
      <c r="B553" s="60" t="str">
        <f t="shared" si="74"/>
        <v>Y</v>
      </c>
      <c r="E553" s="199"/>
      <c r="F553" s="165" t="str">
        <f>IF(E546="","",CONCATENATE(VLOOKUP(E546,'Stakeholder Master List'!$B:$D,2,FALSE),"-8"))</f>
        <v/>
      </c>
      <c r="G553" s="165" t="str">
        <f>IF(E546="","",VLOOKUP(E546,'Stakeholder Master List'!$B:$D,3,FALSE))</f>
        <v/>
      </c>
      <c r="H553" s="173"/>
      <c r="I553" s="126" t="str" cm="1">
        <f t="array" ref="I553">IF(ISBLANK(H553),"-",(ROUND(IF(ISBLANK(H553),"",(_xlfn.IFS(G553="High",50,G553="Medium",25,G553="Low",10,G553="",0)+110-(INT(MID(F553,5,2)))*10)),0)))</f>
        <v>-</v>
      </c>
      <c r="M553" s="48"/>
      <c r="N553" s="48"/>
      <c r="O553" s="49"/>
      <c r="P553" s="48"/>
      <c r="V553" s="48"/>
    </row>
    <row r="554" spans="2:22" ht="15" x14ac:dyDescent="0.2">
      <c r="B554" s="60" t="str">
        <f t="shared" si="74"/>
        <v>Y</v>
      </c>
      <c r="E554" s="199"/>
      <c r="F554" s="165" t="str">
        <f>IF(E546="","",CONCATENATE(VLOOKUP(E546,'Stakeholder Master List'!$B:$D,2,FALSE),"-9"))</f>
        <v/>
      </c>
      <c r="G554" s="165" t="str">
        <f>IF(E546="","",VLOOKUP(E546,'Stakeholder Master List'!$B:$D,3,FALSE))</f>
        <v/>
      </c>
      <c r="H554" s="173"/>
      <c r="I554" s="126" t="str" cm="1">
        <f t="array" ref="I554">IF(ISBLANK(H554),"-",(ROUND(IF(ISBLANK(H554),"",(_xlfn.IFS(G554="High",50,G554="Medium",25,G554="Low",10,G554="",0)+110-(INT(MID(F554,5,2)))*10)),0)))</f>
        <v>-</v>
      </c>
      <c r="M554" s="48"/>
      <c r="N554" s="48"/>
      <c r="O554" s="49"/>
      <c r="P554" s="48"/>
      <c r="V554" s="48"/>
    </row>
    <row r="555" spans="2:22" ht="16" thickBot="1" x14ac:dyDescent="0.25">
      <c r="B555" s="60" t="str">
        <f t="shared" si="74"/>
        <v>Y</v>
      </c>
      <c r="E555" s="200"/>
      <c r="F555" s="166" t="str">
        <f>IF(E546="","",CONCATENATE(VLOOKUP(E546,'Stakeholder Master List'!$B:$D,2,FALSE),"-10"))</f>
        <v/>
      </c>
      <c r="G555" s="169" t="str">
        <f>IF(E546="","",VLOOKUP(E546,'Stakeholder Master List'!$B:$D,3,FALSE))</f>
        <v/>
      </c>
      <c r="H555" s="172"/>
      <c r="I555" s="127" t="str" cm="1">
        <f t="array" ref="I555">IF(ISBLANK(H555),"-",(ROUND(IF(ISBLANK(H555),"",(_xlfn.IFS(G555="High",50,G555="Medium",25,G555="Low",10,G555="",0)+110-(INT(MID(F555,5,2)))*10)),0)))</f>
        <v>-</v>
      </c>
      <c r="M555" s="48"/>
      <c r="N555" s="48"/>
      <c r="O555" s="49"/>
      <c r="P555" s="48"/>
      <c r="V555" s="48"/>
    </row>
    <row r="556" spans="2:22" ht="15" x14ac:dyDescent="0.2">
      <c r="B556" s="60" t="str">
        <f>IF(OR(E556="-",E556=""),"Y","N")</f>
        <v>Y</v>
      </c>
      <c r="E556" s="198" t="str">
        <f>IF(ISBLANK('Stakeholder Master List'!B62),"",'Stakeholder Master List'!B62)</f>
        <v/>
      </c>
      <c r="F556" s="164" t="str">
        <f>IF(E556="","",CONCATENATE(VLOOKUP(E556,'Stakeholder Master List'!$B:$D,2,FALSE),"-1"))</f>
        <v/>
      </c>
      <c r="G556" s="164" t="str">
        <f>IF(E556="","",VLOOKUP(E556,'Stakeholder Master List'!$B:$D,3,FALSE))</f>
        <v/>
      </c>
      <c r="H556" s="170"/>
      <c r="I556" s="125" t="str" cm="1">
        <f t="array" ref="I556">IF(ISBLANK(H556),"-",(ROUND(IF(ISBLANK(H556),"",(_xlfn.IFS(G556="High",50,G556="Medium",25,G556="Low",10,G556="",0)+110-(INT(MID(F556,5,2)))*10)),0)))</f>
        <v>-</v>
      </c>
      <c r="M556" s="48"/>
      <c r="N556" s="48"/>
      <c r="O556" s="49"/>
      <c r="P556" s="48"/>
      <c r="V556" s="48"/>
    </row>
    <row r="557" spans="2:22" ht="15" x14ac:dyDescent="0.2">
      <c r="B557" s="60" t="str">
        <f t="shared" ref="B557:B565" si="75">B556</f>
        <v>Y</v>
      </c>
      <c r="E557" s="199"/>
      <c r="F557" s="165" t="str">
        <f>IF(E556="","",CONCATENATE(VLOOKUP(E556,'Stakeholder Master List'!$B:$D,2,FALSE),"-2"))</f>
        <v/>
      </c>
      <c r="G557" s="165" t="str">
        <f>IF(E556="","",VLOOKUP(E556,'Stakeholder Master List'!$B:$D,3,FALSE))</f>
        <v/>
      </c>
      <c r="H557" s="173"/>
      <c r="I557" s="126" t="str" cm="1">
        <f t="array" ref="I557">IF(ISBLANK(H557),"-",(ROUND(IF(ISBLANK(H557),"",(_xlfn.IFS(G557="High",50,G557="Medium",25,G557="Low",10,G557="",0)+110-(INT(MID(F557,5,2)))*10)),0)))</f>
        <v>-</v>
      </c>
      <c r="M557" s="48"/>
      <c r="N557" s="48"/>
      <c r="O557" s="49"/>
      <c r="P557" s="48"/>
      <c r="V557" s="48"/>
    </row>
    <row r="558" spans="2:22" ht="15" x14ac:dyDescent="0.2">
      <c r="B558" s="60" t="str">
        <f t="shared" si="75"/>
        <v>Y</v>
      </c>
      <c r="E558" s="199"/>
      <c r="F558" s="165" t="str">
        <f>IF(E556="","",CONCATENATE(VLOOKUP(E556,'Stakeholder Master List'!$B:$D,2,FALSE),"-3"))</f>
        <v/>
      </c>
      <c r="G558" s="165" t="str">
        <f>IF(E556="","",VLOOKUP(E556,'Stakeholder Master List'!$B:$D,3,FALSE))</f>
        <v/>
      </c>
      <c r="H558" s="173"/>
      <c r="I558" s="126" t="str" cm="1">
        <f t="array" ref="I558">IF(ISBLANK(H558),"-",(ROUND(IF(ISBLANK(H558),"",(_xlfn.IFS(G558="High",50,G558="Medium",25,G558="Low",10,G558="",0)+110-(INT(MID(F558,5,2)))*10)),0)))</f>
        <v>-</v>
      </c>
      <c r="M558" s="48"/>
      <c r="N558" s="48"/>
      <c r="O558" s="49"/>
      <c r="P558" s="48"/>
      <c r="V558" s="48"/>
    </row>
    <row r="559" spans="2:22" ht="15" x14ac:dyDescent="0.2">
      <c r="B559" s="60" t="str">
        <f t="shared" si="75"/>
        <v>Y</v>
      </c>
      <c r="E559" s="199"/>
      <c r="F559" s="165" t="str">
        <f>IF(E556="","",CONCATENATE(VLOOKUP(E556,'Stakeholder Master List'!$B:$D,2,FALSE),"-4"))</f>
        <v/>
      </c>
      <c r="G559" s="165" t="str">
        <f>IF(E556="","",VLOOKUP(E556,'Stakeholder Master List'!$B:$D,3,FALSE))</f>
        <v/>
      </c>
      <c r="H559" s="173"/>
      <c r="I559" s="126" t="str" cm="1">
        <f t="array" ref="I559">IF(ISBLANK(H559),"-",(ROUND(IF(ISBLANK(H559),"",(_xlfn.IFS(G559="High",50,G559="Medium",25,G559="Low",10,G559="",0)+110-(INT(MID(F559,5,2)))*10)),0)))</f>
        <v>-</v>
      </c>
      <c r="M559" s="48"/>
      <c r="N559" s="48"/>
      <c r="O559" s="49"/>
      <c r="P559" s="48"/>
      <c r="V559" s="48"/>
    </row>
    <row r="560" spans="2:22" ht="15" x14ac:dyDescent="0.2">
      <c r="B560" s="60" t="str">
        <f t="shared" si="75"/>
        <v>Y</v>
      </c>
      <c r="E560" s="199"/>
      <c r="F560" s="165" t="str">
        <f>IF(E556="","",CONCATENATE(VLOOKUP(E556,'Stakeholder Master List'!$B:$D,2,FALSE),"-5"))</f>
        <v/>
      </c>
      <c r="G560" s="165" t="str">
        <f>IF(E556="","",VLOOKUP(E556,'Stakeholder Master List'!$B:$D,3,FALSE))</f>
        <v/>
      </c>
      <c r="H560" s="173"/>
      <c r="I560" s="126" t="str" cm="1">
        <f t="array" ref="I560">IF(ISBLANK(H560),"-",(ROUND(IF(ISBLANK(H560),"",(_xlfn.IFS(G560="High",50,G560="Medium",25,G560="Low",10,G560="",0)+110-(INT(MID(F560,5,2)))*10)),0)))</f>
        <v>-</v>
      </c>
      <c r="M560" s="48"/>
      <c r="N560" s="48"/>
      <c r="O560" s="49"/>
      <c r="P560" s="48"/>
      <c r="V560" s="48"/>
    </row>
    <row r="561" spans="2:22" ht="15" x14ac:dyDescent="0.2">
      <c r="B561" s="60" t="str">
        <f t="shared" si="75"/>
        <v>Y</v>
      </c>
      <c r="E561" s="199"/>
      <c r="F561" s="165" t="str">
        <f>IF(E556="","",CONCATENATE(VLOOKUP(E556,'Stakeholder Master List'!$B:$D,2,FALSE),"-6"))</f>
        <v/>
      </c>
      <c r="G561" s="165" t="str">
        <f>IF(E556="","",VLOOKUP(E556,'Stakeholder Master List'!$B:$D,3,FALSE))</f>
        <v/>
      </c>
      <c r="H561" s="173"/>
      <c r="I561" s="126" t="str" cm="1">
        <f t="array" ref="I561">IF(ISBLANK(H561),"-",(ROUND(IF(ISBLANK(H561),"",(_xlfn.IFS(G561="High",50,G561="Medium",25,G561="Low",10,G561="",0)+110-(INT(MID(F561,5,2)))*10)),0)))</f>
        <v>-</v>
      </c>
      <c r="M561" s="48"/>
      <c r="N561" s="48"/>
      <c r="O561" s="49"/>
      <c r="P561" s="48"/>
      <c r="V561" s="48"/>
    </row>
    <row r="562" spans="2:22" ht="15" x14ac:dyDescent="0.2">
      <c r="B562" s="60" t="str">
        <f t="shared" si="75"/>
        <v>Y</v>
      </c>
      <c r="E562" s="199"/>
      <c r="F562" s="165" t="str">
        <f>IF(E556="","",CONCATENATE(VLOOKUP(E556,'Stakeholder Master List'!$B:$D,2,FALSE),"-7"))</f>
        <v/>
      </c>
      <c r="G562" s="165" t="str">
        <f>IF(E556="","",VLOOKUP(E556,'Stakeholder Master List'!$B:$D,3,FALSE))</f>
        <v/>
      </c>
      <c r="H562" s="173"/>
      <c r="I562" s="126" t="str" cm="1">
        <f t="array" ref="I562">IF(ISBLANK(H562),"-",(ROUND(IF(ISBLANK(H562),"",(_xlfn.IFS(G562="High",50,G562="Medium",25,G562="Low",10,G562="",0)+110-(INT(MID(F562,5,2)))*10)),0)))</f>
        <v>-</v>
      </c>
      <c r="M562" s="48"/>
      <c r="N562" s="48"/>
      <c r="O562" s="49"/>
      <c r="P562" s="48"/>
      <c r="V562" s="48"/>
    </row>
    <row r="563" spans="2:22" ht="15" x14ac:dyDescent="0.2">
      <c r="B563" s="60" t="str">
        <f t="shared" si="75"/>
        <v>Y</v>
      </c>
      <c r="E563" s="199"/>
      <c r="F563" s="165" t="str">
        <f>IF(E556="","",CONCATENATE(VLOOKUP(E556,'Stakeholder Master List'!$B:$D,2,FALSE),"-8"))</f>
        <v/>
      </c>
      <c r="G563" s="165" t="str">
        <f>IF(E556="","",VLOOKUP(E556,'Stakeholder Master List'!$B:$D,3,FALSE))</f>
        <v/>
      </c>
      <c r="H563" s="173"/>
      <c r="I563" s="126" t="str" cm="1">
        <f t="array" ref="I563">IF(ISBLANK(H563),"-",(ROUND(IF(ISBLANK(H563),"",(_xlfn.IFS(G563="High",50,G563="Medium",25,G563="Low",10,G563="",0)+110-(INT(MID(F563,5,2)))*10)),0)))</f>
        <v>-</v>
      </c>
      <c r="M563" s="48"/>
      <c r="N563" s="48"/>
      <c r="O563" s="49"/>
      <c r="P563" s="48"/>
      <c r="V563" s="48"/>
    </row>
    <row r="564" spans="2:22" ht="15" x14ac:dyDescent="0.2">
      <c r="B564" s="60" t="str">
        <f t="shared" si="75"/>
        <v>Y</v>
      </c>
      <c r="E564" s="199"/>
      <c r="F564" s="165" t="str">
        <f>IF(E556="","",CONCATENATE(VLOOKUP(E556,'Stakeholder Master List'!$B:$D,2,FALSE),"-9"))</f>
        <v/>
      </c>
      <c r="G564" s="165" t="str">
        <f>IF(E556="","",VLOOKUP(E556,'Stakeholder Master List'!$B:$D,3,FALSE))</f>
        <v/>
      </c>
      <c r="H564" s="173"/>
      <c r="I564" s="126" t="str" cm="1">
        <f t="array" ref="I564">IF(ISBLANK(H564),"-",(ROUND(IF(ISBLANK(H564),"",(_xlfn.IFS(G564="High",50,G564="Medium",25,G564="Low",10,G564="",0)+110-(INT(MID(F564,5,2)))*10)),0)))</f>
        <v>-</v>
      </c>
      <c r="M564" s="48"/>
      <c r="N564" s="48"/>
      <c r="O564" s="49"/>
      <c r="P564" s="48"/>
      <c r="V564" s="48"/>
    </row>
    <row r="565" spans="2:22" ht="16" thickBot="1" x14ac:dyDescent="0.25">
      <c r="B565" s="60" t="str">
        <f t="shared" si="75"/>
        <v>Y</v>
      </c>
      <c r="E565" s="200"/>
      <c r="F565" s="166" t="str">
        <f>IF(E556="","",CONCATENATE(VLOOKUP(E556,'Stakeholder Master List'!$B:$D,2,FALSE),"-10"))</f>
        <v/>
      </c>
      <c r="G565" s="169" t="str">
        <f>IF(E556="","",VLOOKUP(E556,'Stakeholder Master List'!$B:$D,3,FALSE))</f>
        <v/>
      </c>
      <c r="H565" s="172"/>
      <c r="I565" s="127" t="str" cm="1">
        <f t="array" ref="I565">IF(ISBLANK(H565),"-",(ROUND(IF(ISBLANK(H565),"",(_xlfn.IFS(G565="High",50,G565="Medium",25,G565="Low",10,G565="",0)+110-(INT(MID(F565,5,2)))*10)),0)))</f>
        <v>-</v>
      </c>
      <c r="M565" s="48"/>
      <c r="N565" s="48"/>
      <c r="O565" s="49"/>
      <c r="P565" s="48"/>
      <c r="V565" s="48"/>
    </row>
    <row r="566" spans="2:22" ht="15" x14ac:dyDescent="0.2">
      <c r="B566" s="60" t="str">
        <f>IF(OR(E566="-",E566=""),"Y","N")</f>
        <v>Y</v>
      </c>
      <c r="E566" s="198" t="str">
        <f>IF(ISBLANK('Stakeholder Master List'!B63),"",'Stakeholder Master List'!B63)</f>
        <v/>
      </c>
      <c r="F566" s="164" t="str">
        <f>IF(E566="","",CONCATENATE(VLOOKUP(E566,'Stakeholder Master List'!$B:$D,2,FALSE),"-1"))</f>
        <v/>
      </c>
      <c r="G566" s="164" t="str">
        <f>IF(E566="","",VLOOKUP(E566,'Stakeholder Master List'!$B:$D,3,FALSE))</f>
        <v/>
      </c>
      <c r="H566" s="170"/>
      <c r="I566" s="125" t="str" cm="1">
        <f t="array" ref="I566">IF(ISBLANK(H566),"-",(ROUND(IF(ISBLANK(H566),"",(_xlfn.IFS(G566="High",50,G566="Medium",25,G566="Low",10,G566="",0)+110-(INT(MID(F566,5,2)))*10)),0)))</f>
        <v>-</v>
      </c>
      <c r="M566" s="48"/>
      <c r="N566" s="48"/>
      <c r="O566" s="49"/>
      <c r="P566" s="48"/>
      <c r="V566" s="48"/>
    </row>
    <row r="567" spans="2:22" ht="15" x14ac:dyDescent="0.2">
      <c r="B567" s="60" t="str">
        <f t="shared" ref="B567:B575" si="76">B566</f>
        <v>Y</v>
      </c>
      <c r="E567" s="199"/>
      <c r="F567" s="165" t="str">
        <f>IF(E566="","",CONCATENATE(VLOOKUP(E566,'Stakeholder Master List'!$B:$D,2,FALSE),"-2"))</f>
        <v/>
      </c>
      <c r="G567" s="165" t="str">
        <f>IF(E566="","",VLOOKUP(E566,'Stakeholder Master List'!$B:$D,3,FALSE))</f>
        <v/>
      </c>
      <c r="H567" s="173"/>
      <c r="I567" s="126" t="str" cm="1">
        <f t="array" ref="I567">IF(ISBLANK(H567),"-",(ROUND(IF(ISBLANK(H567),"",(_xlfn.IFS(G567="High",50,G567="Medium",25,G567="Low",10,G567="",0)+110-(INT(MID(F567,5,2)))*10)),0)))</f>
        <v>-</v>
      </c>
      <c r="M567" s="48"/>
      <c r="N567" s="48"/>
      <c r="O567" s="49"/>
      <c r="P567" s="48"/>
      <c r="V567" s="48"/>
    </row>
    <row r="568" spans="2:22" ht="15" x14ac:dyDescent="0.2">
      <c r="B568" s="60" t="str">
        <f t="shared" si="76"/>
        <v>Y</v>
      </c>
      <c r="E568" s="199"/>
      <c r="F568" s="165" t="str">
        <f>IF(E566="","",CONCATENATE(VLOOKUP(E566,'Stakeholder Master List'!$B:$D,2,FALSE),"-3"))</f>
        <v/>
      </c>
      <c r="G568" s="165" t="str">
        <f>IF(E566="","",VLOOKUP(E566,'Stakeholder Master List'!$B:$D,3,FALSE))</f>
        <v/>
      </c>
      <c r="H568" s="173"/>
      <c r="I568" s="126" t="str" cm="1">
        <f t="array" ref="I568">IF(ISBLANK(H568),"-",(ROUND(IF(ISBLANK(H568),"",(_xlfn.IFS(G568="High",50,G568="Medium",25,G568="Low",10,G568="",0)+110-(INT(MID(F568,5,2)))*10)),0)))</f>
        <v>-</v>
      </c>
      <c r="M568" s="48"/>
      <c r="N568" s="48"/>
      <c r="O568" s="49"/>
      <c r="P568" s="48"/>
      <c r="V568" s="48"/>
    </row>
    <row r="569" spans="2:22" ht="15" x14ac:dyDescent="0.2">
      <c r="B569" s="60" t="str">
        <f t="shared" si="76"/>
        <v>Y</v>
      </c>
      <c r="E569" s="199"/>
      <c r="F569" s="165" t="str">
        <f>IF(E566="","",CONCATENATE(VLOOKUP(E566,'Stakeholder Master List'!$B:$D,2,FALSE),"-4"))</f>
        <v/>
      </c>
      <c r="G569" s="165" t="str">
        <f>IF(E566="","",VLOOKUP(E566,'Stakeholder Master List'!$B:$D,3,FALSE))</f>
        <v/>
      </c>
      <c r="H569" s="173"/>
      <c r="I569" s="126" t="str" cm="1">
        <f t="array" ref="I569">IF(ISBLANK(H569),"-",(ROUND(IF(ISBLANK(H569),"",(_xlfn.IFS(G569="High",50,G569="Medium",25,G569="Low",10,G569="",0)+110-(INT(MID(F569,5,2)))*10)),0)))</f>
        <v>-</v>
      </c>
      <c r="M569" s="48"/>
      <c r="N569" s="48"/>
      <c r="O569" s="49"/>
      <c r="P569" s="48"/>
      <c r="V569" s="48"/>
    </row>
    <row r="570" spans="2:22" ht="15" x14ac:dyDescent="0.2">
      <c r="B570" s="60" t="str">
        <f t="shared" si="76"/>
        <v>Y</v>
      </c>
      <c r="E570" s="199"/>
      <c r="F570" s="165" t="str">
        <f>IF(E566="","",CONCATENATE(VLOOKUP(E566,'Stakeholder Master List'!$B:$D,2,FALSE),"-5"))</f>
        <v/>
      </c>
      <c r="G570" s="165" t="str">
        <f>IF(E566="","",VLOOKUP(E566,'Stakeholder Master List'!$B:$D,3,FALSE))</f>
        <v/>
      </c>
      <c r="H570" s="173"/>
      <c r="I570" s="126" t="str" cm="1">
        <f t="array" ref="I570">IF(ISBLANK(H570),"-",(ROUND(IF(ISBLANK(H570),"",(_xlfn.IFS(G570="High",50,G570="Medium",25,G570="Low",10,G570="",0)+110-(INT(MID(F570,5,2)))*10)),0)))</f>
        <v>-</v>
      </c>
      <c r="M570" s="48"/>
      <c r="N570" s="48"/>
      <c r="O570" s="49"/>
      <c r="P570" s="48"/>
      <c r="V570" s="48"/>
    </row>
    <row r="571" spans="2:22" ht="15" x14ac:dyDescent="0.2">
      <c r="B571" s="60" t="str">
        <f t="shared" si="76"/>
        <v>Y</v>
      </c>
      <c r="E571" s="199"/>
      <c r="F571" s="165" t="str">
        <f>IF(E566="","",CONCATENATE(VLOOKUP(E566,'Stakeholder Master List'!$B:$D,2,FALSE),"-6"))</f>
        <v/>
      </c>
      <c r="G571" s="165" t="str">
        <f>IF(E566="","",VLOOKUP(E566,'Stakeholder Master List'!$B:$D,3,FALSE))</f>
        <v/>
      </c>
      <c r="H571" s="173"/>
      <c r="I571" s="126" t="str" cm="1">
        <f t="array" ref="I571">IF(ISBLANK(H571),"-",(ROUND(IF(ISBLANK(H571),"",(_xlfn.IFS(G571="High",50,G571="Medium",25,G571="Low",10,G571="",0)+110-(INT(MID(F571,5,2)))*10)),0)))</f>
        <v>-</v>
      </c>
      <c r="M571" s="48"/>
      <c r="N571" s="48"/>
      <c r="O571" s="49"/>
      <c r="P571" s="48"/>
      <c r="V571" s="48"/>
    </row>
    <row r="572" spans="2:22" ht="15" x14ac:dyDescent="0.2">
      <c r="B572" s="60" t="str">
        <f t="shared" si="76"/>
        <v>Y</v>
      </c>
      <c r="E572" s="199"/>
      <c r="F572" s="165" t="str">
        <f>IF(E566="","",CONCATENATE(VLOOKUP(E566,'Stakeholder Master List'!$B:$D,2,FALSE),"-7"))</f>
        <v/>
      </c>
      <c r="G572" s="165" t="str">
        <f>IF(E566="","",VLOOKUP(E566,'Stakeholder Master List'!$B:$D,3,FALSE))</f>
        <v/>
      </c>
      <c r="H572" s="173"/>
      <c r="I572" s="126" t="str" cm="1">
        <f t="array" ref="I572">IF(ISBLANK(H572),"-",(ROUND(IF(ISBLANK(H572),"",(_xlfn.IFS(G572="High",50,G572="Medium",25,G572="Low",10,G572="",0)+110-(INT(MID(F572,5,2)))*10)),0)))</f>
        <v>-</v>
      </c>
      <c r="M572" s="48"/>
      <c r="N572" s="48"/>
      <c r="O572" s="49"/>
      <c r="P572" s="48"/>
      <c r="V572" s="48"/>
    </row>
    <row r="573" spans="2:22" ht="15" x14ac:dyDescent="0.2">
      <c r="B573" s="60" t="str">
        <f t="shared" si="76"/>
        <v>Y</v>
      </c>
      <c r="E573" s="199"/>
      <c r="F573" s="165" t="str">
        <f>IF(E566="","",CONCATENATE(VLOOKUP(E566,'Stakeholder Master List'!$B:$D,2,FALSE),"-8"))</f>
        <v/>
      </c>
      <c r="G573" s="165" t="str">
        <f>IF(E566="","",VLOOKUP(E566,'Stakeholder Master List'!$B:$D,3,FALSE))</f>
        <v/>
      </c>
      <c r="H573" s="173"/>
      <c r="I573" s="126" t="str" cm="1">
        <f t="array" ref="I573">IF(ISBLANK(H573),"-",(ROUND(IF(ISBLANK(H573),"",(_xlfn.IFS(G573="High",50,G573="Medium",25,G573="Low",10,G573="",0)+110-(INT(MID(F573,5,2)))*10)),0)))</f>
        <v>-</v>
      </c>
      <c r="M573" s="48"/>
      <c r="N573" s="48"/>
      <c r="O573" s="49"/>
      <c r="P573" s="48"/>
      <c r="V573" s="48"/>
    </row>
    <row r="574" spans="2:22" ht="15" x14ac:dyDescent="0.2">
      <c r="B574" s="60" t="str">
        <f t="shared" si="76"/>
        <v>Y</v>
      </c>
      <c r="E574" s="199"/>
      <c r="F574" s="165" t="str">
        <f>IF(E566="","",CONCATENATE(VLOOKUP(E566,'Stakeholder Master List'!$B:$D,2,FALSE),"-9"))</f>
        <v/>
      </c>
      <c r="G574" s="165" t="str">
        <f>IF(E566="","",VLOOKUP(E566,'Stakeholder Master List'!$B:$D,3,FALSE))</f>
        <v/>
      </c>
      <c r="H574" s="173"/>
      <c r="I574" s="126" t="str" cm="1">
        <f t="array" ref="I574">IF(ISBLANK(H574),"-",(ROUND(IF(ISBLANK(H574),"",(_xlfn.IFS(G574="High",50,G574="Medium",25,G574="Low",10,G574="",0)+110-(INT(MID(F574,5,2)))*10)),0)))</f>
        <v>-</v>
      </c>
      <c r="M574" s="48"/>
      <c r="N574" s="48"/>
      <c r="O574" s="49"/>
      <c r="P574" s="48"/>
      <c r="V574" s="48"/>
    </row>
    <row r="575" spans="2:22" ht="16" thickBot="1" x14ac:dyDescent="0.25">
      <c r="B575" s="60" t="str">
        <f t="shared" si="76"/>
        <v>Y</v>
      </c>
      <c r="E575" s="200"/>
      <c r="F575" s="166" t="str">
        <f>IF(E566="","",CONCATENATE(VLOOKUP(E566,'Stakeholder Master List'!$B:$D,2,FALSE),"-10"))</f>
        <v/>
      </c>
      <c r="G575" s="169" t="str">
        <f>IF(E566="","",VLOOKUP(E566,'Stakeholder Master List'!$B:$D,3,FALSE))</f>
        <v/>
      </c>
      <c r="H575" s="172"/>
      <c r="I575" s="127" t="str" cm="1">
        <f t="array" ref="I575">IF(ISBLANK(H575),"-",(ROUND(IF(ISBLANK(H575),"",(_xlfn.IFS(G575="High",50,G575="Medium",25,G575="Low",10,G575="",0)+110-(INT(MID(F575,5,2)))*10)),0)))</f>
        <v>-</v>
      </c>
      <c r="M575" s="48"/>
      <c r="N575" s="48"/>
      <c r="O575" s="49"/>
      <c r="P575" s="48"/>
      <c r="V575" s="48"/>
    </row>
    <row r="576" spans="2:22" ht="15" x14ac:dyDescent="0.2">
      <c r="B576" s="60" t="str">
        <f>IF(OR(E576="-",E576=""),"Y","N")</f>
        <v>Y</v>
      </c>
      <c r="E576" s="198" t="str">
        <f>IF(ISBLANK('Stakeholder Master List'!B64),"",'Stakeholder Master List'!B64)</f>
        <v/>
      </c>
      <c r="F576" s="164" t="str">
        <f>IF(E576="","",CONCATENATE(VLOOKUP(E576,'Stakeholder Master List'!$B:$D,2,FALSE),"-1"))</f>
        <v/>
      </c>
      <c r="G576" s="164" t="str">
        <f>IF(E576="","",VLOOKUP(E576,'Stakeholder Master List'!$B:$D,3,FALSE))</f>
        <v/>
      </c>
      <c r="H576" s="170"/>
      <c r="I576" s="125" t="str" cm="1">
        <f t="array" ref="I576">IF(ISBLANK(H576),"-",(ROUND(IF(ISBLANK(H576),"",(_xlfn.IFS(G576="High",50,G576="Medium",25,G576="Low",10,G576="",0)+110-(INT(MID(F576,5,2)))*10)),0)))</f>
        <v>-</v>
      </c>
      <c r="M576" s="48"/>
      <c r="N576" s="48"/>
      <c r="O576" s="49"/>
      <c r="P576" s="48"/>
      <c r="V576" s="48"/>
    </row>
    <row r="577" spans="2:22" ht="15" x14ac:dyDescent="0.2">
      <c r="B577" s="60" t="str">
        <f t="shared" ref="B577:B585" si="77">B576</f>
        <v>Y</v>
      </c>
      <c r="E577" s="199"/>
      <c r="F577" s="165" t="str">
        <f>IF(E576="","",CONCATENATE(VLOOKUP(E576,'Stakeholder Master List'!$B:$D,2,FALSE),"-2"))</f>
        <v/>
      </c>
      <c r="G577" s="165" t="str">
        <f>IF(E576="","",VLOOKUP(E576,'Stakeholder Master List'!$B:$D,3,FALSE))</f>
        <v/>
      </c>
      <c r="H577" s="173"/>
      <c r="I577" s="126" t="str" cm="1">
        <f t="array" ref="I577">IF(ISBLANK(H577),"-",(ROUND(IF(ISBLANK(H577),"",(_xlfn.IFS(G577="High",50,G577="Medium",25,G577="Low",10,G577="",0)+110-(INT(MID(F577,5,2)))*10)),0)))</f>
        <v>-</v>
      </c>
      <c r="M577" s="48"/>
      <c r="N577" s="48"/>
      <c r="O577" s="49"/>
      <c r="P577" s="48"/>
      <c r="V577" s="48"/>
    </row>
    <row r="578" spans="2:22" ht="15" x14ac:dyDescent="0.2">
      <c r="B578" s="60" t="str">
        <f t="shared" si="77"/>
        <v>Y</v>
      </c>
      <c r="E578" s="199"/>
      <c r="F578" s="165" t="str">
        <f>IF(E576="","",CONCATENATE(VLOOKUP(E576,'Stakeholder Master List'!$B:$D,2,FALSE),"-3"))</f>
        <v/>
      </c>
      <c r="G578" s="165" t="str">
        <f>IF(E576="","",VLOOKUP(E576,'Stakeholder Master List'!$B:$D,3,FALSE))</f>
        <v/>
      </c>
      <c r="H578" s="173"/>
      <c r="I578" s="126" t="str" cm="1">
        <f t="array" ref="I578">IF(ISBLANK(H578),"-",(ROUND(IF(ISBLANK(H578),"",(_xlfn.IFS(G578="High",50,G578="Medium",25,G578="Low",10,G578="",0)+110-(INT(MID(F578,5,2)))*10)),0)))</f>
        <v>-</v>
      </c>
      <c r="M578" s="48"/>
      <c r="N578" s="48"/>
      <c r="O578" s="49"/>
      <c r="P578" s="48"/>
      <c r="V578" s="48"/>
    </row>
    <row r="579" spans="2:22" ht="15" x14ac:dyDescent="0.2">
      <c r="B579" s="60" t="str">
        <f t="shared" si="77"/>
        <v>Y</v>
      </c>
      <c r="E579" s="199"/>
      <c r="F579" s="165" t="str">
        <f>IF(E576="","",CONCATENATE(VLOOKUP(E576,'Stakeholder Master List'!$B:$D,2,FALSE),"-4"))</f>
        <v/>
      </c>
      <c r="G579" s="165" t="str">
        <f>IF(E576="","",VLOOKUP(E576,'Stakeholder Master List'!$B:$D,3,FALSE))</f>
        <v/>
      </c>
      <c r="H579" s="173"/>
      <c r="I579" s="126" t="str" cm="1">
        <f t="array" ref="I579">IF(ISBLANK(H579),"-",(ROUND(IF(ISBLANK(H579),"",(_xlfn.IFS(G579="High",50,G579="Medium",25,G579="Low",10,G579="",0)+110-(INT(MID(F579,5,2)))*10)),0)))</f>
        <v>-</v>
      </c>
      <c r="M579" s="48"/>
      <c r="N579" s="48"/>
      <c r="O579" s="49"/>
      <c r="P579" s="48"/>
      <c r="V579" s="48"/>
    </row>
    <row r="580" spans="2:22" ht="15" x14ac:dyDescent="0.2">
      <c r="B580" s="60" t="str">
        <f t="shared" si="77"/>
        <v>Y</v>
      </c>
      <c r="E580" s="199"/>
      <c r="F580" s="165" t="str">
        <f>IF(E576="","",CONCATENATE(VLOOKUP(E576,'Stakeholder Master List'!$B:$D,2,FALSE),"-5"))</f>
        <v/>
      </c>
      <c r="G580" s="165" t="str">
        <f>IF(E576="","",VLOOKUP(E576,'Stakeholder Master List'!$B:$D,3,FALSE))</f>
        <v/>
      </c>
      <c r="H580" s="173"/>
      <c r="I580" s="126" t="str" cm="1">
        <f t="array" ref="I580">IF(ISBLANK(H580),"-",(ROUND(IF(ISBLANK(H580),"",(_xlfn.IFS(G580="High",50,G580="Medium",25,G580="Low",10,G580="",0)+110-(INT(MID(F580,5,2)))*10)),0)))</f>
        <v>-</v>
      </c>
      <c r="M580" s="48"/>
      <c r="N580" s="48"/>
      <c r="O580" s="49"/>
      <c r="P580" s="48"/>
      <c r="V580" s="48"/>
    </row>
    <row r="581" spans="2:22" ht="15" x14ac:dyDescent="0.2">
      <c r="B581" s="60" t="str">
        <f t="shared" si="77"/>
        <v>Y</v>
      </c>
      <c r="E581" s="199"/>
      <c r="F581" s="165" t="str">
        <f>IF(E576="","",CONCATENATE(VLOOKUP(E576,'Stakeholder Master List'!$B:$D,2,FALSE),"-6"))</f>
        <v/>
      </c>
      <c r="G581" s="165" t="str">
        <f>IF(E576="","",VLOOKUP(E576,'Stakeholder Master List'!$B:$D,3,FALSE))</f>
        <v/>
      </c>
      <c r="H581" s="173"/>
      <c r="I581" s="126" t="str" cm="1">
        <f t="array" ref="I581">IF(ISBLANK(H581),"-",(ROUND(IF(ISBLANK(H581),"",(_xlfn.IFS(G581="High",50,G581="Medium",25,G581="Low",10,G581="",0)+110-(INT(MID(F581,5,2)))*10)),0)))</f>
        <v>-</v>
      </c>
      <c r="M581" s="48"/>
      <c r="N581" s="48"/>
      <c r="O581" s="49"/>
      <c r="P581" s="48"/>
      <c r="V581" s="48"/>
    </row>
    <row r="582" spans="2:22" ht="15" x14ac:dyDescent="0.2">
      <c r="B582" s="60" t="str">
        <f t="shared" si="77"/>
        <v>Y</v>
      </c>
      <c r="E582" s="199"/>
      <c r="F582" s="165" t="str">
        <f>IF(E576="","",CONCATENATE(VLOOKUP(E576,'Stakeholder Master List'!$B:$D,2,FALSE),"-7"))</f>
        <v/>
      </c>
      <c r="G582" s="165" t="str">
        <f>IF(E576="","",VLOOKUP(E576,'Stakeholder Master List'!$B:$D,3,FALSE))</f>
        <v/>
      </c>
      <c r="H582" s="173"/>
      <c r="I582" s="126" t="str" cm="1">
        <f t="array" ref="I582">IF(ISBLANK(H582),"-",(ROUND(IF(ISBLANK(H582),"",(_xlfn.IFS(G582="High",50,G582="Medium",25,G582="Low",10,G582="",0)+110-(INT(MID(F582,5,2)))*10)),0)))</f>
        <v>-</v>
      </c>
      <c r="M582" s="48"/>
      <c r="N582" s="48"/>
      <c r="O582" s="49"/>
      <c r="P582" s="48"/>
      <c r="V582" s="48"/>
    </row>
    <row r="583" spans="2:22" ht="15" x14ac:dyDescent="0.2">
      <c r="B583" s="60" t="str">
        <f t="shared" si="77"/>
        <v>Y</v>
      </c>
      <c r="E583" s="199"/>
      <c r="F583" s="165" t="str">
        <f>IF(E576="","",CONCATENATE(VLOOKUP(E576,'Stakeholder Master List'!$B:$D,2,FALSE),"-8"))</f>
        <v/>
      </c>
      <c r="G583" s="165" t="str">
        <f>IF(E576="","",VLOOKUP(E576,'Stakeholder Master List'!$B:$D,3,FALSE))</f>
        <v/>
      </c>
      <c r="H583" s="173"/>
      <c r="I583" s="126" t="str" cm="1">
        <f t="array" ref="I583">IF(ISBLANK(H583),"-",(ROUND(IF(ISBLANK(H583),"",(_xlfn.IFS(G583="High",50,G583="Medium",25,G583="Low",10,G583="",0)+110-(INT(MID(F583,5,2)))*10)),0)))</f>
        <v>-</v>
      </c>
      <c r="M583" s="48"/>
      <c r="N583" s="48"/>
      <c r="O583" s="49"/>
      <c r="P583" s="48"/>
      <c r="V583" s="48"/>
    </row>
    <row r="584" spans="2:22" ht="15" x14ac:dyDescent="0.2">
      <c r="B584" s="60" t="str">
        <f t="shared" si="77"/>
        <v>Y</v>
      </c>
      <c r="E584" s="199"/>
      <c r="F584" s="165" t="str">
        <f>IF(E576="","",CONCATENATE(VLOOKUP(E576,'Stakeholder Master List'!$B:$D,2,FALSE),"-9"))</f>
        <v/>
      </c>
      <c r="G584" s="165" t="str">
        <f>IF(E576="","",VLOOKUP(E576,'Stakeholder Master List'!$B:$D,3,FALSE))</f>
        <v/>
      </c>
      <c r="H584" s="173"/>
      <c r="I584" s="126" t="str" cm="1">
        <f t="array" ref="I584">IF(ISBLANK(H584),"-",(ROUND(IF(ISBLANK(H584),"",(_xlfn.IFS(G584="High",50,G584="Medium",25,G584="Low",10,G584="",0)+110-(INT(MID(F584,5,2)))*10)),0)))</f>
        <v>-</v>
      </c>
      <c r="M584" s="48"/>
      <c r="N584" s="48"/>
      <c r="O584" s="49"/>
      <c r="P584" s="48"/>
      <c r="V584" s="48"/>
    </row>
    <row r="585" spans="2:22" ht="16" thickBot="1" x14ac:dyDescent="0.25">
      <c r="B585" s="60" t="str">
        <f t="shared" si="77"/>
        <v>Y</v>
      </c>
      <c r="E585" s="200"/>
      <c r="F585" s="166" t="str">
        <f>IF(E576="","",CONCATENATE(VLOOKUP(E576,'Stakeholder Master List'!$B:$D,2,FALSE),"-10"))</f>
        <v/>
      </c>
      <c r="G585" s="169" t="str">
        <f>IF(E576="","",VLOOKUP(E576,'Stakeholder Master List'!$B:$D,3,FALSE))</f>
        <v/>
      </c>
      <c r="H585" s="172"/>
      <c r="I585" s="127" t="str" cm="1">
        <f t="array" ref="I585">IF(ISBLANK(H585),"-",(ROUND(IF(ISBLANK(H585),"",(_xlfn.IFS(G585="High",50,G585="Medium",25,G585="Low",10,G585="",0)+110-(INT(MID(F585,5,2)))*10)),0)))</f>
        <v>-</v>
      </c>
      <c r="M585" s="48"/>
      <c r="N585" s="48"/>
      <c r="O585" s="49"/>
      <c r="P585" s="48"/>
      <c r="V585" s="48"/>
    </row>
    <row r="586" spans="2:22" ht="15" x14ac:dyDescent="0.2">
      <c r="B586" s="60" t="str">
        <f>IF(OR(E586="-",E586=""),"Y","N")</f>
        <v>Y</v>
      </c>
      <c r="E586" s="198" t="str">
        <f>IF(ISBLANK('Stakeholder Master List'!B65),"",'Stakeholder Master List'!B65)</f>
        <v/>
      </c>
      <c r="F586" s="164" t="str">
        <f>IF(E586="","",CONCATENATE(VLOOKUP(E586,'Stakeholder Master List'!$B:$D,2,FALSE),"-1"))</f>
        <v/>
      </c>
      <c r="G586" s="164" t="str">
        <f>IF(E586="","",VLOOKUP(E586,'Stakeholder Master List'!$B:$D,3,FALSE))</f>
        <v/>
      </c>
      <c r="H586" s="170"/>
      <c r="I586" s="125" t="str" cm="1">
        <f t="array" ref="I586">IF(ISBLANK(H586),"-",(ROUND(IF(ISBLANK(H586),"",(_xlfn.IFS(G586="High",50,G586="Medium",25,G586="Low",10,G586="",0)+110-(INT(MID(F586,5,2)))*10)),0)))</f>
        <v>-</v>
      </c>
      <c r="M586" s="48"/>
      <c r="N586" s="48"/>
      <c r="O586" s="49"/>
      <c r="P586" s="48"/>
      <c r="V586" s="48"/>
    </row>
    <row r="587" spans="2:22" ht="15" x14ac:dyDescent="0.2">
      <c r="B587" s="60" t="str">
        <f t="shared" ref="B587:B595" si="78">B586</f>
        <v>Y</v>
      </c>
      <c r="E587" s="199"/>
      <c r="F587" s="165" t="str">
        <f>IF(E586="","",CONCATENATE(VLOOKUP(E586,'Stakeholder Master List'!$B:$D,2,FALSE),"-2"))</f>
        <v/>
      </c>
      <c r="G587" s="165" t="str">
        <f>IF(E586="","",VLOOKUP(E586,'Stakeholder Master List'!$B:$D,3,FALSE))</f>
        <v/>
      </c>
      <c r="H587" s="173"/>
      <c r="I587" s="126" t="str" cm="1">
        <f t="array" ref="I587">IF(ISBLANK(H587),"-",(ROUND(IF(ISBLANK(H587),"",(_xlfn.IFS(G587="High",50,G587="Medium",25,G587="Low",10,G587="",0)+110-(INT(MID(F587,5,2)))*10)),0)))</f>
        <v>-</v>
      </c>
      <c r="M587" s="48"/>
      <c r="N587" s="48"/>
      <c r="O587" s="49"/>
      <c r="P587" s="48"/>
      <c r="V587" s="48"/>
    </row>
    <row r="588" spans="2:22" ht="15" x14ac:dyDescent="0.2">
      <c r="B588" s="60" t="str">
        <f t="shared" si="78"/>
        <v>Y</v>
      </c>
      <c r="E588" s="199"/>
      <c r="F588" s="165" t="str">
        <f>IF(E586="","",CONCATENATE(VLOOKUP(E586,'Stakeholder Master List'!$B:$D,2,FALSE),"-3"))</f>
        <v/>
      </c>
      <c r="G588" s="165" t="str">
        <f>IF(E586="","",VLOOKUP(E586,'Stakeholder Master List'!$B:$D,3,FALSE))</f>
        <v/>
      </c>
      <c r="H588" s="173"/>
      <c r="I588" s="126" t="str" cm="1">
        <f t="array" ref="I588">IF(ISBLANK(H588),"-",(ROUND(IF(ISBLANK(H588),"",(_xlfn.IFS(G588="High",50,G588="Medium",25,G588="Low",10,G588="",0)+110-(INT(MID(F588,5,2)))*10)),0)))</f>
        <v>-</v>
      </c>
      <c r="M588" s="48"/>
      <c r="N588" s="48"/>
      <c r="O588" s="49"/>
      <c r="P588" s="48"/>
      <c r="V588" s="48"/>
    </row>
    <row r="589" spans="2:22" ht="15" x14ac:dyDescent="0.2">
      <c r="B589" s="60" t="str">
        <f t="shared" si="78"/>
        <v>Y</v>
      </c>
      <c r="E589" s="199"/>
      <c r="F589" s="165" t="str">
        <f>IF(E586="","",CONCATENATE(VLOOKUP(E586,'Stakeholder Master List'!$B:$D,2,FALSE),"-4"))</f>
        <v/>
      </c>
      <c r="G589" s="165" t="str">
        <f>IF(E586="","",VLOOKUP(E586,'Stakeholder Master List'!$B:$D,3,FALSE))</f>
        <v/>
      </c>
      <c r="H589" s="173"/>
      <c r="I589" s="126" t="str" cm="1">
        <f t="array" ref="I589">IF(ISBLANK(H589),"-",(ROUND(IF(ISBLANK(H589),"",(_xlfn.IFS(G589="High",50,G589="Medium",25,G589="Low",10,G589="",0)+110-(INT(MID(F589,5,2)))*10)),0)))</f>
        <v>-</v>
      </c>
      <c r="M589" s="48"/>
      <c r="N589" s="48"/>
      <c r="O589" s="49"/>
      <c r="P589" s="48"/>
      <c r="V589" s="48"/>
    </row>
    <row r="590" spans="2:22" ht="15" x14ac:dyDescent="0.2">
      <c r="B590" s="60" t="str">
        <f t="shared" si="78"/>
        <v>Y</v>
      </c>
      <c r="E590" s="199"/>
      <c r="F590" s="165" t="str">
        <f>IF(E586="","",CONCATENATE(VLOOKUP(E586,'Stakeholder Master List'!$B:$D,2,FALSE),"-5"))</f>
        <v/>
      </c>
      <c r="G590" s="165" t="str">
        <f>IF(E586="","",VLOOKUP(E586,'Stakeholder Master List'!$B:$D,3,FALSE))</f>
        <v/>
      </c>
      <c r="H590" s="173"/>
      <c r="I590" s="126" t="str" cm="1">
        <f t="array" ref="I590">IF(ISBLANK(H590),"-",(ROUND(IF(ISBLANK(H590),"",(_xlfn.IFS(G590="High",50,G590="Medium",25,G590="Low",10,G590="",0)+110-(INT(MID(F590,5,2)))*10)),0)))</f>
        <v>-</v>
      </c>
      <c r="M590" s="48"/>
      <c r="N590" s="48"/>
      <c r="O590" s="49"/>
      <c r="P590" s="48"/>
      <c r="V590" s="48"/>
    </row>
    <row r="591" spans="2:22" ht="15" x14ac:dyDescent="0.2">
      <c r="B591" s="60" t="str">
        <f t="shared" si="78"/>
        <v>Y</v>
      </c>
      <c r="E591" s="199"/>
      <c r="F591" s="165" t="str">
        <f>IF(E586="","",CONCATENATE(VLOOKUP(E586,'Stakeholder Master List'!$B:$D,2,FALSE),"-6"))</f>
        <v/>
      </c>
      <c r="G591" s="165" t="str">
        <f>IF(E586="","",VLOOKUP(E586,'Stakeholder Master List'!$B:$D,3,FALSE))</f>
        <v/>
      </c>
      <c r="H591" s="173"/>
      <c r="I591" s="126" t="str" cm="1">
        <f t="array" ref="I591">IF(ISBLANK(H591),"-",(ROUND(IF(ISBLANK(H591),"",(_xlfn.IFS(G591="High",50,G591="Medium",25,G591="Low",10,G591="",0)+110-(INT(MID(F591,5,2)))*10)),0)))</f>
        <v>-</v>
      </c>
      <c r="M591" s="48"/>
      <c r="N591" s="48"/>
      <c r="O591" s="49"/>
      <c r="P591" s="48"/>
      <c r="V591" s="48"/>
    </row>
    <row r="592" spans="2:22" ht="15" x14ac:dyDescent="0.2">
      <c r="B592" s="60" t="str">
        <f t="shared" si="78"/>
        <v>Y</v>
      </c>
      <c r="E592" s="199"/>
      <c r="F592" s="165" t="str">
        <f>IF(E586="","",CONCATENATE(VLOOKUP(E586,'Stakeholder Master List'!$B:$D,2,FALSE),"-7"))</f>
        <v/>
      </c>
      <c r="G592" s="165" t="str">
        <f>IF(E586="","",VLOOKUP(E586,'Stakeholder Master List'!$B:$D,3,FALSE))</f>
        <v/>
      </c>
      <c r="H592" s="173"/>
      <c r="I592" s="126" t="str" cm="1">
        <f t="array" ref="I592">IF(ISBLANK(H592),"-",(ROUND(IF(ISBLANK(H592),"",(_xlfn.IFS(G592="High",50,G592="Medium",25,G592="Low",10,G592="",0)+110-(INT(MID(F592,5,2)))*10)),0)))</f>
        <v>-</v>
      </c>
      <c r="M592" s="48"/>
      <c r="N592" s="48"/>
      <c r="O592" s="49"/>
      <c r="P592" s="48"/>
      <c r="V592" s="48"/>
    </row>
    <row r="593" spans="2:22" ht="15" x14ac:dyDescent="0.2">
      <c r="B593" s="60" t="str">
        <f t="shared" si="78"/>
        <v>Y</v>
      </c>
      <c r="E593" s="199"/>
      <c r="F593" s="165" t="str">
        <f>IF(E586="","",CONCATENATE(VLOOKUP(E586,'Stakeholder Master List'!$B:$D,2,FALSE),"-8"))</f>
        <v/>
      </c>
      <c r="G593" s="165" t="str">
        <f>IF(E586="","",VLOOKUP(E586,'Stakeholder Master List'!$B:$D,3,FALSE))</f>
        <v/>
      </c>
      <c r="H593" s="173"/>
      <c r="I593" s="126" t="str" cm="1">
        <f t="array" ref="I593">IF(ISBLANK(H593),"-",(ROUND(IF(ISBLANK(H593),"",(_xlfn.IFS(G593="High",50,G593="Medium",25,G593="Low",10,G593="",0)+110-(INT(MID(F593,5,2)))*10)),0)))</f>
        <v>-</v>
      </c>
      <c r="M593" s="48"/>
      <c r="N593" s="48"/>
      <c r="O593" s="49"/>
      <c r="P593" s="48"/>
      <c r="V593" s="48"/>
    </row>
    <row r="594" spans="2:22" ht="15" x14ac:dyDescent="0.2">
      <c r="B594" s="60" t="str">
        <f t="shared" si="78"/>
        <v>Y</v>
      </c>
      <c r="E594" s="199"/>
      <c r="F594" s="165" t="str">
        <f>IF(E586="","",CONCATENATE(VLOOKUP(E586,'Stakeholder Master List'!$B:$D,2,FALSE),"-9"))</f>
        <v/>
      </c>
      <c r="G594" s="165" t="str">
        <f>IF(E586="","",VLOOKUP(E586,'Stakeholder Master List'!$B:$D,3,FALSE))</f>
        <v/>
      </c>
      <c r="H594" s="173"/>
      <c r="I594" s="126" t="str" cm="1">
        <f t="array" ref="I594">IF(ISBLANK(H594),"-",(ROUND(IF(ISBLANK(H594),"",(_xlfn.IFS(G594="High",50,G594="Medium",25,G594="Low",10,G594="",0)+110-(INT(MID(F594,5,2)))*10)),0)))</f>
        <v>-</v>
      </c>
      <c r="M594" s="48"/>
      <c r="N594" s="48"/>
      <c r="O594" s="49"/>
      <c r="P594" s="48"/>
      <c r="V594" s="48"/>
    </row>
    <row r="595" spans="2:22" ht="16" thickBot="1" x14ac:dyDescent="0.25">
      <c r="B595" s="60" t="str">
        <f t="shared" si="78"/>
        <v>Y</v>
      </c>
      <c r="E595" s="200"/>
      <c r="F595" s="166" t="str">
        <f>IF(E586="","",CONCATENATE(VLOOKUP(E586,'Stakeholder Master List'!$B:$D,2,FALSE),"-10"))</f>
        <v/>
      </c>
      <c r="G595" s="169" t="str">
        <f>IF(E586="","",VLOOKUP(E586,'Stakeholder Master List'!$B:$D,3,FALSE))</f>
        <v/>
      </c>
      <c r="H595" s="172"/>
      <c r="I595" s="127" t="str" cm="1">
        <f t="array" ref="I595">IF(ISBLANK(H595),"-",(ROUND(IF(ISBLANK(H595),"",(_xlfn.IFS(G595="High",50,G595="Medium",25,G595="Low",10,G595="",0)+110-(INT(MID(F595,5,2)))*10)),0)))</f>
        <v>-</v>
      </c>
      <c r="M595" s="48"/>
      <c r="N595" s="48"/>
      <c r="O595" s="49"/>
      <c r="P595" s="48"/>
      <c r="V595" s="48"/>
    </row>
    <row r="596" spans="2:22" ht="15" x14ac:dyDescent="0.2">
      <c r="B596" s="60" t="str">
        <f>IF(OR(E596="-",E596=""),"Y","N")</f>
        <v>Y</v>
      </c>
      <c r="E596" s="198" t="str">
        <f>IF(ISBLANK('Stakeholder Master List'!B66),"",'Stakeholder Master List'!B66)</f>
        <v/>
      </c>
      <c r="F596" s="164" t="str">
        <f>IF(E596="","",CONCATENATE(VLOOKUP(E596,'Stakeholder Master List'!$B:$D,2,FALSE),"-1"))</f>
        <v/>
      </c>
      <c r="G596" s="164" t="str">
        <f>IF(E596="","",VLOOKUP(E596,'Stakeholder Master List'!$B:$D,3,FALSE))</f>
        <v/>
      </c>
      <c r="H596" s="170"/>
      <c r="I596" s="125" t="str" cm="1">
        <f t="array" ref="I596">IF(ISBLANK(H596),"-",(ROUND(IF(ISBLANK(H596),"",(_xlfn.IFS(G596="High",50,G596="Medium",25,G596="Low",10,G596="",0)+110-(INT(MID(F596,5,2)))*10)),0)))</f>
        <v>-</v>
      </c>
      <c r="M596" s="48"/>
      <c r="N596" s="48"/>
      <c r="O596" s="49"/>
      <c r="P596" s="48"/>
      <c r="V596" s="48"/>
    </row>
    <row r="597" spans="2:22" ht="15" x14ac:dyDescent="0.2">
      <c r="B597" s="60" t="str">
        <f t="shared" ref="B597:B605" si="79">B596</f>
        <v>Y</v>
      </c>
      <c r="E597" s="199"/>
      <c r="F597" s="165" t="str">
        <f>IF(E596="","",CONCATENATE(VLOOKUP(E596,'Stakeholder Master List'!$B:$D,2,FALSE),"-2"))</f>
        <v/>
      </c>
      <c r="G597" s="165" t="str">
        <f>IF(E596="","",VLOOKUP(E596,'Stakeholder Master List'!$B:$D,3,FALSE))</f>
        <v/>
      </c>
      <c r="H597" s="173"/>
      <c r="I597" s="126" t="str" cm="1">
        <f t="array" ref="I597">IF(ISBLANK(H597),"-",(ROUND(IF(ISBLANK(H597),"",(_xlfn.IFS(G597="High",50,G597="Medium",25,G597="Low",10,G597="",0)+110-(INT(MID(F597,5,2)))*10)),0)))</f>
        <v>-</v>
      </c>
      <c r="M597" s="48"/>
      <c r="N597" s="48"/>
      <c r="O597" s="49"/>
      <c r="P597" s="48"/>
      <c r="V597" s="48"/>
    </row>
    <row r="598" spans="2:22" ht="15" x14ac:dyDescent="0.2">
      <c r="B598" s="60" t="str">
        <f t="shared" si="79"/>
        <v>Y</v>
      </c>
      <c r="E598" s="199"/>
      <c r="F598" s="165" t="str">
        <f>IF(E596="","",CONCATENATE(VLOOKUP(E596,'Stakeholder Master List'!$B:$D,2,FALSE),"-3"))</f>
        <v/>
      </c>
      <c r="G598" s="165" t="str">
        <f>IF(E596="","",VLOOKUP(E596,'Stakeholder Master List'!$B:$D,3,FALSE))</f>
        <v/>
      </c>
      <c r="H598" s="173"/>
      <c r="I598" s="126" t="str" cm="1">
        <f t="array" ref="I598">IF(ISBLANK(H598),"-",(ROUND(IF(ISBLANK(H598),"",(_xlfn.IFS(G598="High",50,G598="Medium",25,G598="Low",10,G598="",0)+110-(INT(MID(F598,5,2)))*10)),0)))</f>
        <v>-</v>
      </c>
      <c r="M598" s="48"/>
      <c r="N598" s="48"/>
      <c r="O598" s="49"/>
      <c r="P598" s="48"/>
      <c r="V598" s="48"/>
    </row>
    <row r="599" spans="2:22" ht="15" x14ac:dyDescent="0.2">
      <c r="B599" s="60" t="str">
        <f t="shared" si="79"/>
        <v>Y</v>
      </c>
      <c r="E599" s="199"/>
      <c r="F599" s="165" t="str">
        <f>IF(E596="","",CONCATENATE(VLOOKUP(E596,'Stakeholder Master List'!$B:$D,2,FALSE),"-4"))</f>
        <v/>
      </c>
      <c r="G599" s="165" t="str">
        <f>IF(E596="","",VLOOKUP(E596,'Stakeholder Master List'!$B:$D,3,FALSE))</f>
        <v/>
      </c>
      <c r="H599" s="173"/>
      <c r="I599" s="126" t="str" cm="1">
        <f t="array" ref="I599">IF(ISBLANK(H599),"-",(ROUND(IF(ISBLANK(H599),"",(_xlfn.IFS(G599="High",50,G599="Medium",25,G599="Low",10,G599="",0)+110-(INT(MID(F599,5,2)))*10)),0)))</f>
        <v>-</v>
      </c>
      <c r="M599" s="48"/>
      <c r="N599" s="48"/>
      <c r="O599" s="49"/>
      <c r="P599" s="48"/>
      <c r="V599" s="48"/>
    </row>
    <row r="600" spans="2:22" ht="15" x14ac:dyDescent="0.2">
      <c r="B600" s="60" t="str">
        <f t="shared" si="79"/>
        <v>Y</v>
      </c>
      <c r="E600" s="199"/>
      <c r="F600" s="165" t="str">
        <f>IF(E596="","",CONCATENATE(VLOOKUP(E596,'Stakeholder Master List'!$B:$D,2,FALSE),"-5"))</f>
        <v/>
      </c>
      <c r="G600" s="165" t="str">
        <f>IF(E596="","",VLOOKUP(E596,'Stakeholder Master List'!$B:$D,3,FALSE))</f>
        <v/>
      </c>
      <c r="H600" s="173"/>
      <c r="I600" s="126" t="str" cm="1">
        <f t="array" ref="I600">IF(ISBLANK(H600),"-",(ROUND(IF(ISBLANK(H600),"",(_xlfn.IFS(G600="High",50,G600="Medium",25,G600="Low",10,G600="",0)+110-(INT(MID(F600,5,2)))*10)),0)))</f>
        <v>-</v>
      </c>
      <c r="M600" s="48"/>
      <c r="N600" s="48"/>
      <c r="O600" s="49"/>
      <c r="P600" s="48"/>
      <c r="V600" s="48"/>
    </row>
    <row r="601" spans="2:22" ht="15" x14ac:dyDescent="0.2">
      <c r="B601" s="60" t="str">
        <f t="shared" si="79"/>
        <v>Y</v>
      </c>
      <c r="E601" s="199"/>
      <c r="F601" s="165" t="str">
        <f>IF(E596="","",CONCATENATE(VLOOKUP(E596,'Stakeholder Master List'!$B:$D,2,FALSE),"-6"))</f>
        <v/>
      </c>
      <c r="G601" s="165" t="str">
        <f>IF(E596="","",VLOOKUP(E596,'Stakeholder Master List'!$B:$D,3,FALSE))</f>
        <v/>
      </c>
      <c r="H601" s="173"/>
      <c r="I601" s="126" t="str" cm="1">
        <f t="array" ref="I601">IF(ISBLANK(H601),"-",(ROUND(IF(ISBLANK(H601),"",(_xlfn.IFS(G601="High",50,G601="Medium",25,G601="Low",10,G601="",0)+110-(INT(MID(F601,5,2)))*10)),0)))</f>
        <v>-</v>
      </c>
      <c r="M601" s="48"/>
      <c r="N601" s="48"/>
      <c r="O601" s="49"/>
      <c r="P601" s="48"/>
      <c r="V601" s="48"/>
    </row>
    <row r="602" spans="2:22" ht="15" x14ac:dyDescent="0.2">
      <c r="B602" s="60" t="str">
        <f t="shared" si="79"/>
        <v>Y</v>
      </c>
      <c r="E602" s="199"/>
      <c r="F602" s="165" t="str">
        <f>IF(E596="","",CONCATENATE(VLOOKUP(E596,'Stakeholder Master List'!$B:$D,2,FALSE),"-7"))</f>
        <v/>
      </c>
      <c r="G602" s="165" t="str">
        <f>IF(E596="","",VLOOKUP(E596,'Stakeholder Master List'!$B:$D,3,FALSE))</f>
        <v/>
      </c>
      <c r="H602" s="173"/>
      <c r="I602" s="126" t="str" cm="1">
        <f t="array" ref="I602">IF(ISBLANK(H602),"-",(ROUND(IF(ISBLANK(H602),"",(_xlfn.IFS(G602="High",50,G602="Medium",25,G602="Low",10,G602="",0)+110-(INT(MID(F602,5,2)))*10)),0)))</f>
        <v>-</v>
      </c>
      <c r="M602" s="48"/>
      <c r="N602" s="48"/>
      <c r="O602" s="49"/>
      <c r="P602" s="48"/>
      <c r="V602" s="48"/>
    </row>
    <row r="603" spans="2:22" ht="15" x14ac:dyDescent="0.2">
      <c r="B603" s="60" t="str">
        <f t="shared" si="79"/>
        <v>Y</v>
      </c>
      <c r="E603" s="199"/>
      <c r="F603" s="165" t="str">
        <f>IF(E596="","",CONCATENATE(VLOOKUP(E596,'Stakeholder Master List'!$B:$D,2,FALSE),"-8"))</f>
        <v/>
      </c>
      <c r="G603" s="165" t="str">
        <f>IF(E596="","",VLOOKUP(E596,'Stakeholder Master List'!$B:$D,3,FALSE))</f>
        <v/>
      </c>
      <c r="H603" s="173"/>
      <c r="I603" s="126" t="str" cm="1">
        <f t="array" ref="I603">IF(ISBLANK(H603),"-",(ROUND(IF(ISBLANK(H603),"",(_xlfn.IFS(G603="High",50,G603="Medium",25,G603="Low",10,G603="",0)+110-(INT(MID(F603,5,2)))*10)),0)))</f>
        <v>-</v>
      </c>
      <c r="M603" s="48"/>
      <c r="N603" s="48"/>
      <c r="O603" s="49"/>
      <c r="P603" s="48"/>
      <c r="V603" s="48"/>
    </row>
    <row r="604" spans="2:22" ht="15" x14ac:dyDescent="0.2">
      <c r="B604" s="60" t="str">
        <f t="shared" si="79"/>
        <v>Y</v>
      </c>
      <c r="E604" s="199"/>
      <c r="F604" s="165" t="str">
        <f>IF(E596="","",CONCATENATE(VLOOKUP(E596,'Stakeholder Master List'!$B:$D,2,FALSE),"-9"))</f>
        <v/>
      </c>
      <c r="G604" s="165" t="str">
        <f>IF(E596="","",VLOOKUP(E596,'Stakeholder Master List'!$B:$D,3,FALSE))</f>
        <v/>
      </c>
      <c r="H604" s="173"/>
      <c r="I604" s="126" t="str" cm="1">
        <f t="array" ref="I604">IF(ISBLANK(H604),"-",(ROUND(IF(ISBLANK(H604),"",(_xlfn.IFS(G604="High",50,G604="Medium",25,G604="Low",10,G604="",0)+110-(INT(MID(F604,5,2)))*10)),0)))</f>
        <v>-</v>
      </c>
      <c r="M604" s="48"/>
      <c r="N604" s="48"/>
      <c r="O604" s="49"/>
      <c r="P604" s="48"/>
      <c r="V604" s="48"/>
    </row>
    <row r="605" spans="2:22" ht="16" thickBot="1" x14ac:dyDescent="0.25">
      <c r="B605" s="60" t="str">
        <f t="shared" si="79"/>
        <v>Y</v>
      </c>
      <c r="E605" s="200"/>
      <c r="F605" s="166" t="str">
        <f>IF(E596="","",CONCATENATE(VLOOKUP(E596,'Stakeholder Master List'!$B:$D,2,FALSE),"-10"))</f>
        <v/>
      </c>
      <c r="G605" s="169" t="str">
        <f>IF(E596="","",VLOOKUP(E596,'Stakeholder Master List'!$B:$D,3,FALSE))</f>
        <v/>
      </c>
      <c r="H605" s="172"/>
      <c r="I605" s="127" t="str" cm="1">
        <f t="array" ref="I605">IF(ISBLANK(H605),"-",(ROUND(IF(ISBLANK(H605),"",(_xlfn.IFS(G605="High",50,G605="Medium",25,G605="Low",10,G605="",0)+110-(INT(MID(F605,5,2)))*10)),0)))</f>
        <v>-</v>
      </c>
      <c r="M605" s="48"/>
      <c r="N605" s="48"/>
      <c r="O605" s="49"/>
      <c r="P605" s="48"/>
      <c r="V605" s="48"/>
    </row>
    <row r="606" spans="2:22" ht="15" x14ac:dyDescent="0.2">
      <c r="B606" s="60" t="str">
        <f>IF(OR(E606="-",E606=""),"Y","N")</f>
        <v>Y</v>
      </c>
      <c r="E606" s="198" t="str">
        <f>IF(ISBLANK('Stakeholder Master List'!B67),"",'Stakeholder Master List'!B67)</f>
        <v/>
      </c>
      <c r="F606" s="164" t="str">
        <f>IF(E606="","",CONCATENATE(VLOOKUP(E606,'Stakeholder Master List'!$B:$D,2,FALSE),"-1"))</f>
        <v/>
      </c>
      <c r="G606" s="164" t="str">
        <f>IF(E606="","",VLOOKUP(E606,'Stakeholder Master List'!$B:$D,3,FALSE))</f>
        <v/>
      </c>
      <c r="H606" s="170"/>
      <c r="I606" s="125" t="str" cm="1">
        <f t="array" ref="I606">IF(ISBLANK(H606),"-",(ROUND(IF(ISBLANK(H606),"",(_xlfn.IFS(G606="High",50,G606="Medium",25,G606="Low",10,G606="",0)+110-(INT(MID(F606,5,2)))*10)),0)))</f>
        <v>-</v>
      </c>
      <c r="M606" s="48"/>
      <c r="N606" s="48"/>
      <c r="O606" s="49"/>
      <c r="P606" s="48"/>
      <c r="V606" s="48"/>
    </row>
    <row r="607" spans="2:22" ht="15" x14ac:dyDescent="0.2">
      <c r="B607" s="60" t="str">
        <f t="shared" ref="B607:B615" si="80">B606</f>
        <v>Y</v>
      </c>
      <c r="E607" s="199"/>
      <c r="F607" s="165" t="str">
        <f>IF(E606="","",CONCATENATE(VLOOKUP(E606,'Stakeholder Master List'!$B:$D,2,FALSE),"-2"))</f>
        <v/>
      </c>
      <c r="G607" s="165" t="str">
        <f>IF(E606="","",VLOOKUP(E606,'Stakeholder Master List'!$B:$D,3,FALSE))</f>
        <v/>
      </c>
      <c r="H607" s="173"/>
      <c r="I607" s="126" t="str" cm="1">
        <f t="array" ref="I607">IF(ISBLANK(H607),"-",(ROUND(IF(ISBLANK(H607),"",(_xlfn.IFS(G607="High",50,G607="Medium",25,G607="Low",10,G607="",0)+110-(INT(MID(F607,5,2)))*10)),0)))</f>
        <v>-</v>
      </c>
      <c r="M607" s="48"/>
      <c r="N607" s="48"/>
      <c r="O607" s="49"/>
      <c r="P607" s="48"/>
      <c r="V607" s="48"/>
    </row>
    <row r="608" spans="2:22" ht="15" x14ac:dyDescent="0.2">
      <c r="B608" s="60" t="str">
        <f t="shared" si="80"/>
        <v>Y</v>
      </c>
      <c r="E608" s="199"/>
      <c r="F608" s="165" t="str">
        <f>IF(E606="","",CONCATENATE(VLOOKUP(E606,'Stakeholder Master List'!$B:$D,2,FALSE),"-3"))</f>
        <v/>
      </c>
      <c r="G608" s="165" t="str">
        <f>IF(E606="","",VLOOKUP(E606,'Stakeholder Master List'!$B:$D,3,FALSE))</f>
        <v/>
      </c>
      <c r="H608" s="173"/>
      <c r="I608" s="126" t="str" cm="1">
        <f t="array" ref="I608">IF(ISBLANK(H608),"-",(ROUND(IF(ISBLANK(H608),"",(_xlfn.IFS(G608="High",50,G608="Medium",25,G608="Low",10,G608="",0)+110-(INT(MID(F608,5,2)))*10)),0)))</f>
        <v>-</v>
      </c>
      <c r="M608" s="48"/>
      <c r="N608" s="48"/>
      <c r="O608" s="49"/>
      <c r="P608" s="48"/>
      <c r="V608" s="48"/>
    </row>
    <row r="609" spans="2:22" ht="15" x14ac:dyDescent="0.2">
      <c r="B609" s="60" t="str">
        <f t="shared" si="80"/>
        <v>Y</v>
      </c>
      <c r="E609" s="199"/>
      <c r="F609" s="165" t="str">
        <f>IF(E606="","",CONCATENATE(VLOOKUP(E606,'Stakeholder Master List'!$B:$D,2,FALSE),"-4"))</f>
        <v/>
      </c>
      <c r="G609" s="165" t="str">
        <f>IF(E606="","",VLOOKUP(E606,'Stakeholder Master List'!$B:$D,3,FALSE))</f>
        <v/>
      </c>
      <c r="H609" s="173"/>
      <c r="I609" s="126" t="str" cm="1">
        <f t="array" ref="I609">IF(ISBLANK(H609),"-",(ROUND(IF(ISBLANK(H609),"",(_xlfn.IFS(G609="High",50,G609="Medium",25,G609="Low",10,G609="",0)+110-(INT(MID(F609,5,2)))*10)),0)))</f>
        <v>-</v>
      </c>
      <c r="M609" s="48"/>
      <c r="N609" s="48"/>
      <c r="O609" s="49"/>
      <c r="P609" s="48"/>
      <c r="V609" s="48"/>
    </row>
    <row r="610" spans="2:22" ht="15" x14ac:dyDescent="0.2">
      <c r="B610" s="60" t="str">
        <f t="shared" si="80"/>
        <v>Y</v>
      </c>
      <c r="E610" s="199"/>
      <c r="F610" s="165" t="str">
        <f>IF(E606="","",CONCATENATE(VLOOKUP(E606,'Stakeholder Master List'!$B:$D,2,FALSE),"-5"))</f>
        <v/>
      </c>
      <c r="G610" s="165" t="str">
        <f>IF(E606="","",VLOOKUP(E606,'Stakeholder Master List'!$B:$D,3,FALSE))</f>
        <v/>
      </c>
      <c r="H610" s="173"/>
      <c r="I610" s="126" t="str" cm="1">
        <f t="array" ref="I610">IF(ISBLANK(H610),"-",(ROUND(IF(ISBLANK(H610),"",(_xlfn.IFS(G610="High",50,G610="Medium",25,G610="Low",10,G610="",0)+110-(INT(MID(F610,5,2)))*10)),0)))</f>
        <v>-</v>
      </c>
      <c r="M610" s="48"/>
      <c r="N610" s="48"/>
      <c r="O610" s="49"/>
      <c r="P610" s="48"/>
      <c r="V610" s="48"/>
    </row>
    <row r="611" spans="2:22" ht="15" x14ac:dyDescent="0.2">
      <c r="B611" s="60" t="str">
        <f t="shared" si="80"/>
        <v>Y</v>
      </c>
      <c r="E611" s="199"/>
      <c r="F611" s="165" t="str">
        <f>IF(E606="","",CONCATENATE(VLOOKUP(E606,'Stakeholder Master List'!$B:$D,2,FALSE),"-6"))</f>
        <v/>
      </c>
      <c r="G611" s="165" t="str">
        <f>IF(E606="","",VLOOKUP(E606,'Stakeholder Master List'!$B:$D,3,FALSE))</f>
        <v/>
      </c>
      <c r="H611" s="173"/>
      <c r="I611" s="126" t="str" cm="1">
        <f t="array" ref="I611">IF(ISBLANK(H611),"-",(ROUND(IF(ISBLANK(H611),"",(_xlfn.IFS(G611="High",50,G611="Medium",25,G611="Low",10,G611="",0)+110-(INT(MID(F611,5,2)))*10)),0)))</f>
        <v>-</v>
      </c>
      <c r="M611" s="48"/>
      <c r="N611" s="48"/>
      <c r="O611" s="49"/>
      <c r="P611" s="48"/>
      <c r="V611" s="48"/>
    </row>
    <row r="612" spans="2:22" ht="15" x14ac:dyDescent="0.2">
      <c r="B612" s="60" t="str">
        <f t="shared" si="80"/>
        <v>Y</v>
      </c>
      <c r="E612" s="199"/>
      <c r="F612" s="165" t="str">
        <f>IF(E606="","",CONCATENATE(VLOOKUP(E606,'Stakeholder Master List'!$B:$D,2,FALSE),"-7"))</f>
        <v/>
      </c>
      <c r="G612" s="165" t="str">
        <f>IF(E606="","",VLOOKUP(E606,'Stakeholder Master List'!$B:$D,3,FALSE))</f>
        <v/>
      </c>
      <c r="H612" s="173"/>
      <c r="I612" s="126" t="str" cm="1">
        <f t="array" ref="I612">IF(ISBLANK(H612),"-",(ROUND(IF(ISBLANK(H612),"",(_xlfn.IFS(G612="High",50,G612="Medium",25,G612="Low",10,G612="",0)+110-(INT(MID(F612,5,2)))*10)),0)))</f>
        <v>-</v>
      </c>
      <c r="M612" s="48"/>
      <c r="N612" s="48"/>
      <c r="O612" s="49"/>
      <c r="P612" s="48"/>
      <c r="V612" s="48"/>
    </row>
    <row r="613" spans="2:22" ht="15" x14ac:dyDescent="0.2">
      <c r="B613" s="60" t="str">
        <f t="shared" si="80"/>
        <v>Y</v>
      </c>
      <c r="E613" s="199"/>
      <c r="F613" s="165" t="str">
        <f>IF(E606="","",CONCATENATE(VLOOKUP(E606,'Stakeholder Master List'!$B:$D,2,FALSE),"-8"))</f>
        <v/>
      </c>
      <c r="G613" s="165" t="str">
        <f>IF(E606="","",VLOOKUP(E606,'Stakeholder Master List'!$B:$D,3,FALSE))</f>
        <v/>
      </c>
      <c r="H613" s="173"/>
      <c r="I613" s="126" t="str" cm="1">
        <f t="array" ref="I613">IF(ISBLANK(H613),"-",(ROUND(IF(ISBLANK(H613),"",(_xlfn.IFS(G613="High",50,G613="Medium",25,G613="Low",10,G613="",0)+110-(INT(MID(F613,5,2)))*10)),0)))</f>
        <v>-</v>
      </c>
      <c r="M613" s="48"/>
      <c r="N613" s="48"/>
      <c r="O613" s="49"/>
      <c r="P613" s="48"/>
      <c r="V613" s="48"/>
    </row>
    <row r="614" spans="2:22" ht="15" x14ac:dyDescent="0.2">
      <c r="B614" s="60" t="str">
        <f t="shared" si="80"/>
        <v>Y</v>
      </c>
      <c r="E614" s="199"/>
      <c r="F614" s="165" t="str">
        <f>IF(E606="","",CONCATENATE(VLOOKUP(E606,'Stakeholder Master List'!$B:$D,2,FALSE),"-9"))</f>
        <v/>
      </c>
      <c r="G614" s="165" t="str">
        <f>IF(E606="","",VLOOKUP(E606,'Stakeholder Master List'!$B:$D,3,FALSE))</f>
        <v/>
      </c>
      <c r="H614" s="173"/>
      <c r="I614" s="126" t="str" cm="1">
        <f t="array" ref="I614">IF(ISBLANK(H614),"-",(ROUND(IF(ISBLANK(H614),"",(_xlfn.IFS(G614="High",50,G614="Medium",25,G614="Low",10,G614="",0)+110-(INT(MID(F614,5,2)))*10)),0)))</f>
        <v>-</v>
      </c>
      <c r="M614" s="48"/>
      <c r="N614" s="48"/>
      <c r="O614" s="49"/>
      <c r="P614" s="48"/>
      <c r="V614" s="48"/>
    </row>
    <row r="615" spans="2:22" ht="16" thickBot="1" x14ac:dyDescent="0.25">
      <c r="B615" s="60" t="str">
        <f t="shared" si="80"/>
        <v>Y</v>
      </c>
      <c r="E615" s="200"/>
      <c r="F615" s="166" t="str">
        <f>IF(E606="","",CONCATENATE(VLOOKUP(E606,'Stakeholder Master List'!$B:$D,2,FALSE),"-10"))</f>
        <v/>
      </c>
      <c r="G615" s="169" t="str">
        <f>IF(E606="","",VLOOKUP(E606,'Stakeholder Master List'!$B:$D,3,FALSE))</f>
        <v/>
      </c>
      <c r="H615" s="172"/>
      <c r="I615" s="127" t="str" cm="1">
        <f t="array" ref="I615">IF(ISBLANK(H615),"-",(ROUND(IF(ISBLANK(H615),"",(_xlfn.IFS(G615="High",50,G615="Medium",25,G615="Low",10,G615="",0)+110-(INT(MID(F615,5,2)))*10)),0)))</f>
        <v>-</v>
      </c>
      <c r="M615" s="48"/>
      <c r="N615" s="48"/>
      <c r="O615" s="49"/>
      <c r="P615" s="48"/>
      <c r="V615" s="48"/>
    </row>
    <row r="616" spans="2:22" ht="15" x14ac:dyDescent="0.2">
      <c r="B616" s="60" t="str">
        <f>IF(OR(E616="-",E616=""),"Y","N")</f>
        <v>Y</v>
      </c>
      <c r="E616" s="198" t="str">
        <f>IF(ISBLANK('Stakeholder Master List'!B68),"",'Stakeholder Master List'!B68)</f>
        <v/>
      </c>
      <c r="F616" s="164" t="str">
        <f>IF(E616="","",CONCATENATE(VLOOKUP(E616,'Stakeholder Master List'!$B:$D,2,FALSE),"-1"))</f>
        <v/>
      </c>
      <c r="G616" s="164" t="str">
        <f>IF(E616="","",VLOOKUP(E616,'Stakeholder Master List'!$B:$D,3,FALSE))</f>
        <v/>
      </c>
      <c r="H616" s="170"/>
      <c r="I616" s="125" t="str" cm="1">
        <f t="array" ref="I616">IF(ISBLANK(H616),"-",(ROUND(IF(ISBLANK(H616),"",(_xlfn.IFS(G616="High",50,G616="Medium",25,G616="Low",10,G616="",0)+110-(INT(MID(F616,5,2)))*10)),0)))</f>
        <v>-</v>
      </c>
      <c r="M616" s="48"/>
      <c r="N616" s="48"/>
      <c r="O616" s="49"/>
      <c r="P616" s="48"/>
      <c r="V616" s="48"/>
    </row>
    <row r="617" spans="2:22" ht="15" x14ac:dyDescent="0.2">
      <c r="B617" s="60" t="str">
        <f t="shared" ref="B617:B625" si="81">B616</f>
        <v>Y</v>
      </c>
      <c r="E617" s="199"/>
      <c r="F617" s="165" t="str">
        <f>IF(E616="","",CONCATENATE(VLOOKUP(E616,'Stakeholder Master List'!$B:$D,2,FALSE),"-2"))</f>
        <v/>
      </c>
      <c r="G617" s="165" t="str">
        <f>IF(E616="","",VLOOKUP(E616,'Stakeholder Master List'!$B:$D,3,FALSE))</f>
        <v/>
      </c>
      <c r="H617" s="173"/>
      <c r="I617" s="126" t="str" cm="1">
        <f t="array" ref="I617">IF(ISBLANK(H617),"-",(ROUND(IF(ISBLANK(H617),"",(_xlfn.IFS(G617="High",50,G617="Medium",25,G617="Low",10,G617="",0)+110-(INT(MID(F617,5,2)))*10)),0)))</f>
        <v>-</v>
      </c>
      <c r="M617" s="48"/>
      <c r="N617" s="48"/>
      <c r="O617" s="49"/>
      <c r="P617" s="48"/>
      <c r="V617" s="48"/>
    </row>
    <row r="618" spans="2:22" ht="15" x14ac:dyDescent="0.2">
      <c r="B618" s="60" t="str">
        <f t="shared" si="81"/>
        <v>Y</v>
      </c>
      <c r="E618" s="199"/>
      <c r="F618" s="165" t="str">
        <f>IF(E616="","",CONCATENATE(VLOOKUP(E616,'Stakeholder Master List'!$B:$D,2,FALSE),"-3"))</f>
        <v/>
      </c>
      <c r="G618" s="165" t="str">
        <f>IF(E616="","",VLOOKUP(E616,'Stakeholder Master List'!$B:$D,3,FALSE))</f>
        <v/>
      </c>
      <c r="H618" s="173"/>
      <c r="I618" s="126" t="str" cm="1">
        <f t="array" ref="I618">IF(ISBLANK(H618),"-",(ROUND(IF(ISBLANK(H618),"",(_xlfn.IFS(G618="High",50,G618="Medium",25,G618="Low",10,G618="",0)+110-(INT(MID(F618,5,2)))*10)),0)))</f>
        <v>-</v>
      </c>
      <c r="M618" s="48"/>
      <c r="N618" s="48"/>
      <c r="O618" s="49"/>
      <c r="P618" s="48"/>
      <c r="V618" s="48"/>
    </row>
    <row r="619" spans="2:22" ht="15" x14ac:dyDescent="0.2">
      <c r="B619" s="60" t="str">
        <f t="shared" si="81"/>
        <v>Y</v>
      </c>
      <c r="E619" s="199"/>
      <c r="F619" s="165" t="str">
        <f>IF(E616="","",CONCATENATE(VLOOKUP(E616,'Stakeholder Master List'!$B:$D,2,FALSE),"-4"))</f>
        <v/>
      </c>
      <c r="G619" s="165" t="str">
        <f>IF(E616="","",VLOOKUP(E616,'Stakeholder Master List'!$B:$D,3,FALSE))</f>
        <v/>
      </c>
      <c r="H619" s="173"/>
      <c r="I619" s="126" t="str" cm="1">
        <f t="array" ref="I619">IF(ISBLANK(H619),"-",(ROUND(IF(ISBLANK(H619),"",(_xlfn.IFS(G619="High",50,G619="Medium",25,G619="Low",10,G619="",0)+110-(INT(MID(F619,5,2)))*10)),0)))</f>
        <v>-</v>
      </c>
      <c r="M619" s="48"/>
      <c r="N619" s="48"/>
      <c r="O619" s="49"/>
      <c r="P619" s="48"/>
      <c r="V619" s="48"/>
    </row>
    <row r="620" spans="2:22" ht="15" x14ac:dyDescent="0.2">
      <c r="B620" s="60" t="str">
        <f t="shared" si="81"/>
        <v>Y</v>
      </c>
      <c r="E620" s="199"/>
      <c r="F620" s="165" t="str">
        <f>IF(E616="","",CONCATENATE(VLOOKUP(E616,'Stakeholder Master List'!$B:$D,2,FALSE),"-5"))</f>
        <v/>
      </c>
      <c r="G620" s="165" t="str">
        <f>IF(E616="","",VLOOKUP(E616,'Stakeholder Master List'!$B:$D,3,FALSE))</f>
        <v/>
      </c>
      <c r="H620" s="173"/>
      <c r="I620" s="126" t="str" cm="1">
        <f t="array" ref="I620">IF(ISBLANK(H620),"-",(ROUND(IF(ISBLANK(H620),"",(_xlfn.IFS(G620="High",50,G620="Medium",25,G620="Low",10,G620="",0)+110-(INT(MID(F620,5,2)))*10)),0)))</f>
        <v>-</v>
      </c>
      <c r="M620" s="48"/>
      <c r="N620" s="48"/>
      <c r="O620" s="49"/>
      <c r="P620" s="48"/>
      <c r="V620" s="48"/>
    </row>
    <row r="621" spans="2:22" ht="15" x14ac:dyDescent="0.2">
      <c r="B621" s="60" t="str">
        <f t="shared" si="81"/>
        <v>Y</v>
      </c>
      <c r="E621" s="199"/>
      <c r="F621" s="165" t="str">
        <f>IF(E616="","",CONCATENATE(VLOOKUP(E616,'Stakeholder Master List'!$B:$D,2,FALSE),"-6"))</f>
        <v/>
      </c>
      <c r="G621" s="165" t="str">
        <f>IF(E616="","",VLOOKUP(E616,'Stakeholder Master List'!$B:$D,3,FALSE))</f>
        <v/>
      </c>
      <c r="H621" s="173"/>
      <c r="I621" s="126" t="str" cm="1">
        <f t="array" ref="I621">IF(ISBLANK(H621),"-",(ROUND(IF(ISBLANK(H621),"",(_xlfn.IFS(G621="High",50,G621="Medium",25,G621="Low",10,G621="",0)+110-(INT(MID(F621,5,2)))*10)),0)))</f>
        <v>-</v>
      </c>
      <c r="M621" s="48"/>
      <c r="N621" s="48"/>
      <c r="O621" s="49"/>
      <c r="P621" s="48"/>
      <c r="V621" s="48"/>
    </row>
    <row r="622" spans="2:22" ht="15" x14ac:dyDescent="0.2">
      <c r="B622" s="60" t="str">
        <f t="shared" si="81"/>
        <v>Y</v>
      </c>
      <c r="E622" s="199"/>
      <c r="F622" s="165" t="str">
        <f>IF(E616="","",CONCATENATE(VLOOKUP(E616,'Stakeholder Master List'!$B:$D,2,FALSE),"-7"))</f>
        <v/>
      </c>
      <c r="G622" s="165" t="str">
        <f>IF(E616="","",VLOOKUP(E616,'Stakeholder Master List'!$B:$D,3,FALSE))</f>
        <v/>
      </c>
      <c r="H622" s="173"/>
      <c r="I622" s="126" t="str" cm="1">
        <f t="array" ref="I622">IF(ISBLANK(H622),"-",(ROUND(IF(ISBLANK(H622),"",(_xlfn.IFS(G622="High",50,G622="Medium",25,G622="Low",10,G622="",0)+110-(INT(MID(F622,5,2)))*10)),0)))</f>
        <v>-</v>
      </c>
      <c r="M622" s="48"/>
      <c r="N622" s="48"/>
      <c r="O622" s="49"/>
      <c r="P622" s="48"/>
      <c r="V622" s="48"/>
    </row>
    <row r="623" spans="2:22" ht="15" x14ac:dyDescent="0.2">
      <c r="B623" s="60" t="str">
        <f t="shared" si="81"/>
        <v>Y</v>
      </c>
      <c r="E623" s="199"/>
      <c r="F623" s="165" t="str">
        <f>IF(E616="","",CONCATENATE(VLOOKUP(E616,'Stakeholder Master List'!$B:$D,2,FALSE),"-8"))</f>
        <v/>
      </c>
      <c r="G623" s="165" t="str">
        <f>IF(E616="","",VLOOKUP(E616,'Stakeholder Master List'!$B:$D,3,FALSE))</f>
        <v/>
      </c>
      <c r="H623" s="173"/>
      <c r="I623" s="126" t="str" cm="1">
        <f t="array" ref="I623">IF(ISBLANK(H623),"-",(ROUND(IF(ISBLANK(H623),"",(_xlfn.IFS(G623="High",50,G623="Medium",25,G623="Low",10,G623="",0)+110-(INT(MID(F623,5,2)))*10)),0)))</f>
        <v>-</v>
      </c>
      <c r="M623" s="48"/>
      <c r="N623" s="48"/>
      <c r="O623" s="49"/>
      <c r="P623" s="48"/>
      <c r="V623" s="48"/>
    </row>
    <row r="624" spans="2:22" ht="15" x14ac:dyDescent="0.2">
      <c r="B624" s="60" t="str">
        <f t="shared" si="81"/>
        <v>Y</v>
      </c>
      <c r="E624" s="199"/>
      <c r="F624" s="165" t="str">
        <f>IF(E616="","",CONCATENATE(VLOOKUP(E616,'Stakeholder Master List'!$B:$D,2,FALSE),"-9"))</f>
        <v/>
      </c>
      <c r="G624" s="165" t="str">
        <f>IF(E616="","",VLOOKUP(E616,'Stakeholder Master List'!$B:$D,3,FALSE))</f>
        <v/>
      </c>
      <c r="H624" s="173"/>
      <c r="I624" s="126" t="str" cm="1">
        <f t="array" ref="I624">IF(ISBLANK(H624),"-",(ROUND(IF(ISBLANK(H624),"",(_xlfn.IFS(G624="High",50,G624="Medium",25,G624="Low",10,G624="",0)+110-(INT(MID(F624,5,2)))*10)),0)))</f>
        <v>-</v>
      </c>
      <c r="M624" s="48"/>
      <c r="N624" s="48"/>
      <c r="O624" s="49"/>
      <c r="P624" s="48"/>
      <c r="V624" s="48"/>
    </row>
    <row r="625" spans="2:22" ht="16" thickBot="1" x14ac:dyDescent="0.25">
      <c r="B625" s="60" t="str">
        <f t="shared" si="81"/>
        <v>Y</v>
      </c>
      <c r="E625" s="200"/>
      <c r="F625" s="166" t="str">
        <f>IF(E616="","",CONCATENATE(VLOOKUP(E616,'Stakeholder Master List'!$B:$D,2,FALSE),"-10"))</f>
        <v/>
      </c>
      <c r="G625" s="169" t="str">
        <f>IF(E616="","",VLOOKUP(E616,'Stakeholder Master List'!$B:$D,3,FALSE))</f>
        <v/>
      </c>
      <c r="H625" s="172"/>
      <c r="I625" s="127" t="str" cm="1">
        <f t="array" ref="I625">IF(ISBLANK(H625),"-",(ROUND(IF(ISBLANK(H625),"",(_xlfn.IFS(G625="High",50,G625="Medium",25,G625="Low",10,G625="",0)+110-(INT(MID(F625,5,2)))*10)),0)))</f>
        <v>-</v>
      </c>
      <c r="M625" s="48"/>
      <c r="N625" s="48"/>
      <c r="O625" s="49"/>
      <c r="P625" s="48"/>
      <c r="V625" s="48"/>
    </row>
    <row r="626" spans="2:22" ht="15" x14ac:dyDescent="0.2">
      <c r="B626" s="60" t="str">
        <f>IF(OR(E626="-",E626=""),"Y","N")</f>
        <v>Y</v>
      </c>
      <c r="E626" s="198" t="str">
        <f>IF(ISBLANK('Stakeholder Master List'!B69),"",'Stakeholder Master List'!B69)</f>
        <v/>
      </c>
      <c r="F626" s="164" t="str">
        <f>IF(E626="","",CONCATENATE(VLOOKUP(E626,'Stakeholder Master List'!$B:$D,2,FALSE),"-1"))</f>
        <v/>
      </c>
      <c r="G626" s="164" t="str">
        <f>IF(E626="","",VLOOKUP(E626,'Stakeholder Master List'!$B:$D,3,FALSE))</f>
        <v/>
      </c>
      <c r="H626" s="170"/>
      <c r="I626" s="125" t="str" cm="1">
        <f t="array" ref="I626">IF(ISBLANK(H626),"-",(ROUND(IF(ISBLANK(H626),"",(_xlfn.IFS(G626="High",50,G626="Medium",25,G626="Low",10,G626="",0)+110-(INT(MID(F626,5,2)))*10)),0)))</f>
        <v>-</v>
      </c>
      <c r="M626" s="48"/>
      <c r="N626" s="48"/>
      <c r="O626" s="49"/>
      <c r="P626" s="48"/>
      <c r="V626" s="48"/>
    </row>
    <row r="627" spans="2:22" ht="15" x14ac:dyDescent="0.2">
      <c r="B627" s="60" t="str">
        <f t="shared" ref="B627:B635" si="82">B626</f>
        <v>Y</v>
      </c>
      <c r="E627" s="199"/>
      <c r="F627" s="165" t="str">
        <f>IF(E626="","",CONCATENATE(VLOOKUP(E626,'Stakeholder Master List'!$B:$D,2,FALSE),"-2"))</f>
        <v/>
      </c>
      <c r="G627" s="165" t="str">
        <f>IF(E626="","",VLOOKUP(E626,'Stakeholder Master List'!$B:$D,3,FALSE))</f>
        <v/>
      </c>
      <c r="H627" s="173"/>
      <c r="I627" s="126" t="str" cm="1">
        <f t="array" ref="I627">IF(ISBLANK(H627),"-",(ROUND(IF(ISBLANK(H627),"",(_xlfn.IFS(G627="High",50,G627="Medium",25,G627="Low",10,G627="",0)+110-(INT(MID(F627,5,2)))*10)),0)))</f>
        <v>-</v>
      </c>
      <c r="M627" s="48"/>
      <c r="N627" s="48"/>
      <c r="O627" s="49"/>
      <c r="P627" s="48"/>
      <c r="V627" s="48"/>
    </row>
    <row r="628" spans="2:22" ht="15" x14ac:dyDescent="0.2">
      <c r="B628" s="60" t="str">
        <f t="shared" si="82"/>
        <v>Y</v>
      </c>
      <c r="E628" s="199"/>
      <c r="F628" s="165" t="str">
        <f>IF(E626="","",CONCATENATE(VLOOKUP(E626,'Stakeholder Master List'!$B:$D,2,FALSE),"-3"))</f>
        <v/>
      </c>
      <c r="G628" s="165" t="str">
        <f>IF(E626="","",VLOOKUP(E626,'Stakeholder Master List'!$B:$D,3,FALSE))</f>
        <v/>
      </c>
      <c r="H628" s="173"/>
      <c r="I628" s="126" t="str" cm="1">
        <f t="array" ref="I628">IF(ISBLANK(H628),"-",(ROUND(IF(ISBLANK(H628),"",(_xlfn.IFS(G628="High",50,G628="Medium",25,G628="Low",10,G628="",0)+110-(INT(MID(F628,5,2)))*10)),0)))</f>
        <v>-</v>
      </c>
      <c r="M628" s="48"/>
      <c r="N628" s="48"/>
      <c r="O628" s="49"/>
      <c r="P628" s="48"/>
      <c r="V628" s="48"/>
    </row>
    <row r="629" spans="2:22" ht="15" x14ac:dyDescent="0.2">
      <c r="B629" s="60" t="str">
        <f t="shared" si="82"/>
        <v>Y</v>
      </c>
      <c r="E629" s="199"/>
      <c r="F629" s="165" t="str">
        <f>IF(E626="","",CONCATENATE(VLOOKUP(E626,'Stakeholder Master List'!$B:$D,2,FALSE),"-4"))</f>
        <v/>
      </c>
      <c r="G629" s="165" t="str">
        <f>IF(E626="","",VLOOKUP(E626,'Stakeholder Master List'!$B:$D,3,FALSE))</f>
        <v/>
      </c>
      <c r="H629" s="173"/>
      <c r="I629" s="126" t="str" cm="1">
        <f t="array" ref="I629">IF(ISBLANK(H629),"-",(ROUND(IF(ISBLANK(H629),"",(_xlfn.IFS(G629="High",50,G629="Medium",25,G629="Low",10,G629="",0)+110-(INT(MID(F629,5,2)))*10)),0)))</f>
        <v>-</v>
      </c>
      <c r="M629" s="48"/>
      <c r="N629" s="48"/>
      <c r="O629" s="49"/>
      <c r="P629" s="48"/>
      <c r="V629" s="48"/>
    </row>
    <row r="630" spans="2:22" ht="15" x14ac:dyDescent="0.2">
      <c r="B630" s="60" t="str">
        <f t="shared" si="82"/>
        <v>Y</v>
      </c>
      <c r="E630" s="199"/>
      <c r="F630" s="165" t="str">
        <f>IF(E626="","",CONCATENATE(VLOOKUP(E626,'Stakeholder Master List'!$B:$D,2,FALSE),"-5"))</f>
        <v/>
      </c>
      <c r="G630" s="165" t="str">
        <f>IF(E626="","",VLOOKUP(E626,'Stakeholder Master List'!$B:$D,3,FALSE))</f>
        <v/>
      </c>
      <c r="H630" s="173"/>
      <c r="I630" s="126" t="str" cm="1">
        <f t="array" ref="I630">IF(ISBLANK(H630),"-",(ROUND(IF(ISBLANK(H630),"",(_xlfn.IFS(G630="High",50,G630="Medium",25,G630="Low",10,G630="",0)+110-(INT(MID(F630,5,2)))*10)),0)))</f>
        <v>-</v>
      </c>
      <c r="M630" s="48"/>
      <c r="N630" s="48"/>
      <c r="O630" s="49"/>
      <c r="P630" s="48"/>
      <c r="V630" s="48"/>
    </row>
    <row r="631" spans="2:22" ht="15" x14ac:dyDescent="0.2">
      <c r="B631" s="60" t="str">
        <f t="shared" si="82"/>
        <v>Y</v>
      </c>
      <c r="E631" s="199"/>
      <c r="F631" s="165" t="str">
        <f>IF(E626="","",CONCATENATE(VLOOKUP(E626,'Stakeholder Master List'!$B:$D,2,FALSE),"-6"))</f>
        <v/>
      </c>
      <c r="G631" s="165" t="str">
        <f>IF(E626="","",VLOOKUP(E626,'Stakeholder Master List'!$B:$D,3,FALSE))</f>
        <v/>
      </c>
      <c r="H631" s="173"/>
      <c r="I631" s="126" t="str" cm="1">
        <f t="array" ref="I631">IF(ISBLANK(H631),"-",(ROUND(IF(ISBLANK(H631),"",(_xlfn.IFS(G631="High",50,G631="Medium",25,G631="Low",10,G631="",0)+110-(INT(MID(F631,5,2)))*10)),0)))</f>
        <v>-</v>
      </c>
      <c r="M631" s="48"/>
      <c r="N631" s="48"/>
      <c r="O631" s="49"/>
      <c r="P631" s="48"/>
      <c r="V631" s="48"/>
    </row>
    <row r="632" spans="2:22" ht="15" x14ac:dyDescent="0.2">
      <c r="B632" s="60" t="str">
        <f t="shared" si="82"/>
        <v>Y</v>
      </c>
      <c r="E632" s="199"/>
      <c r="F632" s="165" t="str">
        <f>IF(E626="","",CONCATENATE(VLOOKUP(E626,'Stakeholder Master List'!$B:$D,2,FALSE),"-7"))</f>
        <v/>
      </c>
      <c r="G632" s="165" t="str">
        <f>IF(E626="","",VLOOKUP(E626,'Stakeholder Master List'!$B:$D,3,FALSE))</f>
        <v/>
      </c>
      <c r="H632" s="173"/>
      <c r="I632" s="126" t="str" cm="1">
        <f t="array" ref="I632">IF(ISBLANK(H632),"-",(ROUND(IF(ISBLANK(H632),"",(_xlfn.IFS(G632="High",50,G632="Medium",25,G632="Low",10,G632="",0)+110-(INT(MID(F632,5,2)))*10)),0)))</f>
        <v>-</v>
      </c>
      <c r="M632" s="48"/>
      <c r="N632" s="48"/>
      <c r="O632" s="49"/>
      <c r="P632" s="48"/>
      <c r="V632" s="48"/>
    </row>
    <row r="633" spans="2:22" ht="15" x14ac:dyDescent="0.2">
      <c r="B633" s="60" t="str">
        <f t="shared" si="82"/>
        <v>Y</v>
      </c>
      <c r="E633" s="199"/>
      <c r="F633" s="165" t="str">
        <f>IF(E626="","",CONCATENATE(VLOOKUP(E626,'Stakeholder Master List'!$B:$D,2,FALSE),"-8"))</f>
        <v/>
      </c>
      <c r="G633" s="165" t="str">
        <f>IF(E626="","",VLOOKUP(E626,'Stakeholder Master List'!$B:$D,3,FALSE))</f>
        <v/>
      </c>
      <c r="H633" s="173"/>
      <c r="I633" s="126" t="str" cm="1">
        <f t="array" ref="I633">IF(ISBLANK(H633),"-",(ROUND(IF(ISBLANK(H633),"",(_xlfn.IFS(G633="High",50,G633="Medium",25,G633="Low",10,G633="",0)+110-(INT(MID(F633,5,2)))*10)),0)))</f>
        <v>-</v>
      </c>
      <c r="M633" s="48"/>
      <c r="N633" s="48"/>
      <c r="O633" s="49"/>
      <c r="P633" s="48"/>
      <c r="V633" s="48"/>
    </row>
    <row r="634" spans="2:22" ht="15" x14ac:dyDescent="0.2">
      <c r="B634" s="60" t="str">
        <f t="shared" si="82"/>
        <v>Y</v>
      </c>
      <c r="E634" s="199"/>
      <c r="F634" s="165" t="str">
        <f>IF(E626="","",CONCATENATE(VLOOKUP(E626,'Stakeholder Master List'!$B:$D,2,FALSE),"-9"))</f>
        <v/>
      </c>
      <c r="G634" s="165" t="str">
        <f>IF(E626="","",VLOOKUP(E626,'Stakeholder Master List'!$B:$D,3,FALSE))</f>
        <v/>
      </c>
      <c r="H634" s="173"/>
      <c r="I634" s="126" t="str" cm="1">
        <f t="array" ref="I634">IF(ISBLANK(H634),"-",(ROUND(IF(ISBLANK(H634),"",(_xlfn.IFS(G634="High",50,G634="Medium",25,G634="Low",10,G634="",0)+110-(INT(MID(F634,5,2)))*10)),0)))</f>
        <v>-</v>
      </c>
      <c r="M634" s="48"/>
      <c r="N634" s="48"/>
      <c r="O634" s="49"/>
      <c r="P634" s="48"/>
      <c r="V634" s="48"/>
    </row>
    <row r="635" spans="2:22" ht="16" thickBot="1" x14ac:dyDescent="0.25">
      <c r="B635" s="60" t="str">
        <f t="shared" si="82"/>
        <v>Y</v>
      </c>
      <c r="E635" s="200"/>
      <c r="F635" s="166" t="str">
        <f>IF(E626="","",CONCATENATE(VLOOKUP(E626,'Stakeholder Master List'!$B:$D,2,FALSE),"-10"))</f>
        <v/>
      </c>
      <c r="G635" s="169" t="str">
        <f>IF(E626="","",VLOOKUP(E626,'Stakeholder Master List'!$B:$D,3,FALSE))</f>
        <v/>
      </c>
      <c r="H635" s="172"/>
      <c r="I635" s="127" t="str" cm="1">
        <f t="array" ref="I635">IF(ISBLANK(H635),"-",(ROUND(IF(ISBLANK(H635),"",(_xlfn.IFS(G635="High",50,G635="Medium",25,G635="Low",10,G635="",0)+110-(INT(MID(F635,5,2)))*10)),0)))</f>
        <v>-</v>
      </c>
      <c r="M635" s="48"/>
      <c r="N635" s="48"/>
      <c r="O635" s="49"/>
      <c r="P635" s="48"/>
      <c r="V635" s="48"/>
    </row>
    <row r="636" spans="2:22" ht="15" x14ac:dyDescent="0.2">
      <c r="B636" s="60" t="str">
        <f>IF(OR(E636="-",E636=""),"Y","N")</f>
        <v>Y</v>
      </c>
      <c r="E636" s="198" t="str">
        <f>IF(ISBLANK('Stakeholder Master List'!B70),"",'Stakeholder Master List'!B70)</f>
        <v/>
      </c>
      <c r="F636" s="164" t="str">
        <f>IF(E636="","",CONCATENATE(VLOOKUP(E636,'Stakeholder Master List'!$B:$D,2,FALSE),"-1"))</f>
        <v/>
      </c>
      <c r="G636" s="164" t="str">
        <f>IF(E636="","",VLOOKUP(E636,'Stakeholder Master List'!$B:$D,3,FALSE))</f>
        <v/>
      </c>
      <c r="H636" s="170"/>
      <c r="I636" s="125" t="str" cm="1">
        <f t="array" ref="I636">IF(ISBLANK(H636),"-",(ROUND(IF(ISBLANK(H636),"",(_xlfn.IFS(G636="High",50,G636="Medium",25,G636="Low",10,G636="",0)+110-(INT(MID(F636,5,2)))*10)),0)))</f>
        <v>-</v>
      </c>
      <c r="M636" s="48"/>
      <c r="N636" s="48"/>
      <c r="O636" s="49"/>
      <c r="P636" s="48"/>
      <c r="V636" s="48"/>
    </row>
    <row r="637" spans="2:22" ht="15" x14ac:dyDescent="0.2">
      <c r="B637" s="60" t="str">
        <f t="shared" ref="B637:B645" si="83">B636</f>
        <v>Y</v>
      </c>
      <c r="E637" s="199"/>
      <c r="F637" s="165" t="str">
        <f>IF(E636="","",CONCATENATE(VLOOKUP(E636,'Stakeholder Master List'!$B:$D,2,FALSE),"-2"))</f>
        <v/>
      </c>
      <c r="G637" s="165" t="str">
        <f>IF(E636="","",VLOOKUP(E636,'Stakeholder Master List'!$B:$D,3,FALSE))</f>
        <v/>
      </c>
      <c r="H637" s="173"/>
      <c r="I637" s="126" t="str" cm="1">
        <f t="array" ref="I637">IF(ISBLANK(H637),"-",(ROUND(IF(ISBLANK(H637),"",(_xlfn.IFS(G637="High",50,G637="Medium",25,G637="Low",10,G637="",0)+110-(INT(MID(F637,5,2)))*10)),0)))</f>
        <v>-</v>
      </c>
      <c r="M637" s="48"/>
      <c r="N637" s="48"/>
      <c r="O637" s="49"/>
      <c r="P637" s="48"/>
      <c r="V637" s="48"/>
    </row>
    <row r="638" spans="2:22" ht="15" x14ac:dyDescent="0.2">
      <c r="B638" s="60" t="str">
        <f t="shared" si="83"/>
        <v>Y</v>
      </c>
      <c r="E638" s="199"/>
      <c r="F638" s="165" t="str">
        <f>IF(E636="","",CONCATENATE(VLOOKUP(E636,'Stakeholder Master List'!$B:$D,2,FALSE),"-3"))</f>
        <v/>
      </c>
      <c r="G638" s="165" t="str">
        <f>IF(E636="","",VLOOKUP(E636,'Stakeholder Master List'!$B:$D,3,FALSE))</f>
        <v/>
      </c>
      <c r="H638" s="173"/>
      <c r="I638" s="126" t="str" cm="1">
        <f t="array" ref="I638">IF(ISBLANK(H638),"-",(ROUND(IF(ISBLANK(H638),"",(_xlfn.IFS(G638="High",50,G638="Medium",25,G638="Low",10,G638="",0)+110-(INT(MID(F638,5,2)))*10)),0)))</f>
        <v>-</v>
      </c>
      <c r="M638" s="48"/>
      <c r="N638" s="48"/>
      <c r="O638" s="49"/>
      <c r="P638" s="48"/>
      <c r="V638" s="48"/>
    </row>
    <row r="639" spans="2:22" ht="15" x14ac:dyDescent="0.2">
      <c r="B639" s="60" t="str">
        <f t="shared" si="83"/>
        <v>Y</v>
      </c>
      <c r="E639" s="199"/>
      <c r="F639" s="165" t="str">
        <f>IF(E636="","",CONCATENATE(VLOOKUP(E636,'Stakeholder Master List'!$B:$D,2,FALSE),"-4"))</f>
        <v/>
      </c>
      <c r="G639" s="165" t="str">
        <f>IF(E636="","",VLOOKUP(E636,'Stakeholder Master List'!$B:$D,3,FALSE))</f>
        <v/>
      </c>
      <c r="H639" s="173"/>
      <c r="I639" s="126" t="str" cm="1">
        <f t="array" ref="I639">IF(ISBLANK(H639),"-",(ROUND(IF(ISBLANK(H639),"",(_xlfn.IFS(G639="High",50,G639="Medium",25,G639="Low",10,G639="",0)+110-(INT(MID(F639,5,2)))*10)),0)))</f>
        <v>-</v>
      </c>
      <c r="M639" s="48"/>
      <c r="N639" s="48"/>
      <c r="O639" s="49"/>
      <c r="P639" s="48"/>
      <c r="V639" s="48"/>
    </row>
    <row r="640" spans="2:22" ht="15" x14ac:dyDescent="0.2">
      <c r="B640" s="60" t="str">
        <f t="shared" si="83"/>
        <v>Y</v>
      </c>
      <c r="E640" s="199"/>
      <c r="F640" s="165" t="str">
        <f>IF(E636="","",CONCATENATE(VLOOKUP(E636,'Stakeholder Master List'!$B:$D,2,FALSE),"-5"))</f>
        <v/>
      </c>
      <c r="G640" s="165" t="str">
        <f>IF(E636="","",VLOOKUP(E636,'Stakeholder Master List'!$B:$D,3,FALSE))</f>
        <v/>
      </c>
      <c r="H640" s="173"/>
      <c r="I640" s="126" t="str" cm="1">
        <f t="array" ref="I640">IF(ISBLANK(H640),"-",(ROUND(IF(ISBLANK(H640),"",(_xlfn.IFS(G640="High",50,G640="Medium",25,G640="Low",10,G640="",0)+110-(INT(MID(F640,5,2)))*10)),0)))</f>
        <v>-</v>
      </c>
      <c r="M640" s="48"/>
      <c r="N640" s="48"/>
      <c r="O640" s="49"/>
      <c r="P640" s="48"/>
      <c r="V640" s="48"/>
    </row>
    <row r="641" spans="2:22" ht="15" x14ac:dyDescent="0.2">
      <c r="B641" s="60" t="str">
        <f t="shared" si="83"/>
        <v>Y</v>
      </c>
      <c r="E641" s="199"/>
      <c r="F641" s="165" t="str">
        <f>IF(E636="","",CONCATENATE(VLOOKUP(E636,'Stakeholder Master List'!$B:$D,2,FALSE),"-6"))</f>
        <v/>
      </c>
      <c r="G641" s="165" t="str">
        <f>IF(E636="","",VLOOKUP(E636,'Stakeholder Master List'!$B:$D,3,FALSE))</f>
        <v/>
      </c>
      <c r="H641" s="173"/>
      <c r="I641" s="126" t="str" cm="1">
        <f t="array" ref="I641">IF(ISBLANK(H641),"-",(ROUND(IF(ISBLANK(H641),"",(_xlfn.IFS(G641="High",50,G641="Medium",25,G641="Low",10,G641="",0)+110-(INT(MID(F641,5,2)))*10)),0)))</f>
        <v>-</v>
      </c>
      <c r="M641" s="48"/>
      <c r="N641" s="48"/>
      <c r="O641" s="49"/>
      <c r="P641" s="48"/>
      <c r="V641" s="48"/>
    </row>
    <row r="642" spans="2:22" ht="15" x14ac:dyDescent="0.2">
      <c r="B642" s="60" t="str">
        <f t="shared" si="83"/>
        <v>Y</v>
      </c>
      <c r="E642" s="199"/>
      <c r="F642" s="165" t="str">
        <f>IF(E636="","",CONCATENATE(VLOOKUP(E636,'Stakeholder Master List'!$B:$D,2,FALSE),"-7"))</f>
        <v/>
      </c>
      <c r="G642" s="165" t="str">
        <f>IF(E636="","",VLOOKUP(E636,'Stakeholder Master List'!$B:$D,3,FALSE))</f>
        <v/>
      </c>
      <c r="H642" s="173"/>
      <c r="I642" s="126" t="str" cm="1">
        <f t="array" ref="I642">IF(ISBLANK(H642),"-",(ROUND(IF(ISBLANK(H642),"",(_xlfn.IFS(G642="High",50,G642="Medium",25,G642="Low",10,G642="",0)+110-(INT(MID(F642,5,2)))*10)),0)))</f>
        <v>-</v>
      </c>
      <c r="M642" s="48"/>
      <c r="N642" s="48"/>
      <c r="O642" s="49"/>
      <c r="P642" s="48"/>
      <c r="V642" s="48"/>
    </row>
    <row r="643" spans="2:22" ht="15" x14ac:dyDescent="0.2">
      <c r="B643" s="60" t="str">
        <f t="shared" si="83"/>
        <v>Y</v>
      </c>
      <c r="E643" s="199"/>
      <c r="F643" s="165" t="str">
        <f>IF(E636="","",CONCATENATE(VLOOKUP(E636,'Stakeholder Master List'!$B:$D,2,FALSE),"-8"))</f>
        <v/>
      </c>
      <c r="G643" s="165" t="str">
        <f>IF(E636="","",VLOOKUP(E636,'Stakeholder Master List'!$B:$D,3,FALSE))</f>
        <v/>
      </c>
      <c r="H643" s="173"/>
      <c r="I643" s="126" t="str" cm="1">
        <f t="array" ref="I643">IF(ISBLANK(H643),"-",(ROUND(IF(ISBLANK(H643),"",(_xlfn.IFS(G643="High",50,G643="Medium",25,G643="Low",10,G643="",0)+110-(INT(MID(F643,5,2)))*10)),0)))</f>
        <v>-</v>
      </c>
      <c r="M643" s="48"/>
      <c r="N643" s="48"/>
      <c r="O643" s="49"/>
      <c r="P643" s="48"/>
      <c r="V643" s="48"/>
    </row>
    <row r="644" spans="2:22" ht="15" x14ac:dyDescent="0.2">
      <c r="B644" s="60" t="str">
        <f t="shared" si="83"/>
        <v>Y</v>
      </c>
      <c r="E644" s="199"/>
      <c r="F644" s="165" t="str">
        <f>IF(E636="","",CONCATENATE(VLOOKUP(E636,'Stakeholder Master List'!$B:$D,2,FALSE),"-9"))</f>
        <v/>
      </c>
      <c r="G644" s="165" t="str">
        <f>IF(E636="","",VLOOKUP(E636,'Stakeholder Master List'!$B:$D,3,FALSE))</f>
        <v/>
      </c>
      <c r="H644" s="173"/>
      <c r="I644" s="126" t="str" cm="1">
        <f t="array" ref="I644">IF(ISBLANK(H644),"-",(ROUND(IF(ISBLANK(H644),"",(_xlfn.IFS(G644="High",50,G644="Medium",25,G644="Low",10,G644="",0)+110-(INT(MID(F644,5,2)))*10)),0)))</f>
        <v>-</v>
      </c>
      <c r="M644" s="48"/>
      <c r="N644" s="48"/>
      <c r="O644" s="49"/>
      <c r="P644" s="48"/>
      <c r="V644" s="48"/>
    </row>
    <row r="645" spans="2:22" ht="16" thickBot="1" x14ac:dyDescent="0.25">
      <c r="B645" s="60" t="str">
        <f t="shared" si="83"/>
        <v>Y</v>
      </c>
      <c r="E645" s="200"/>
      <c r="F645" s="166" t="str">
        <f>IF(E636="","",CONCATENATE(VLOOKUP(E636,'Stakeholder Master List'!$B:$D,2,FALSE),"-10"))</f>
        <v/>
      </c>
      <c r="G645" s="169" t="str">
        <f>IF(E636="","",VLOOKUP(E636,'Stakeholder Master List'!$B:$D,3,FALSE))</f>
        <v/>
      </c>
      <c r="H645" s="172"/>
      <c r="I645" s="127" t="str" cm="1">
        <f t="array" ref="I645">IF(ISBLANK(H645),"-",(ROUND(IF(ISBLANK(H645),"",(_xlfn.IFS(G645="High",50,G645="Medium",25,G645="Low",10,G645="",0)+110-(INT(MID(F645,5,2)))*10)),0)))</f>
        <v>-</v>
      </c>
      <c r="M645" s="48"/>
      <c r="N645" s="48"/>
      <c r="O645" s="49"/>
      <c r="P645" s="48"/>
      <c r="V645" s="48"/>
    </row>
    <row r="646" spans="2:22" ht="15" x14ac:dyDescent="0.2">
      <c r="B646" s="60" t="str">
        <f>IF(OR(E646="-",E646=""),"Y","N")</f>
        <v>Y</v>
      </c>
      <c r="E646" s="198" t="str">
        <f>IF(ISBLANK('Stakeholder Master List'!B71),"",'Stakeholder Master List'!B71)</f>
        <v/>
      </c>
      <c r="F646" s="164" t="str">
        <f>IF(E646="","",CONCATENATE(VLOOKUP(E646,'Stakeholder Master List'!$B:$D,2,FALSE),"-1"))</f>
        <v/>
      </c>
      <c r="G646" s="164" t="str">
        <f>IF(E646="","",VLOOKUP(E646,'Stakeholder Master List'!$B:$D,3,FALSE))</f>
        <v/>
      </c>
      <c r="H646" s="170"/>
      <c r="I646" s="125" t="str" cm="1">
        <f t="array" ref="I646">IF(ISBLANK(H646),"-",(ROUND(IF(ISBLANK(H646),"",(_xlfn.IFS(G646="High",50,G646="Medium",25,G646="Low",10,G646="",0)+110-(INT(MID(F646,5,2)))*10)),0)))</f>
        <v>-</v>
      </c>
      <c r="M646" s="48"/>
      <c r="N646" s="48"/>
      <c r="O646" s="49"/>
      <c r="P646" s="48"/>
      <c r="V646" s="48"/>
    </row>
    <row r="647" spans="2:22" ht="15" x14ac:dyDescent="0.2">
      <c r="B647" s="60" t="str">
        <f t="shared" ref="B647:B655" si="84">B646</f>
        <v>Y</v>
      </c>
      <c r="E647" s="199"/>
      <c r="F647" s="165" t="str">
        <f>IF(E646="","",CONCATENATE(VLOOKUP(E646,'Stakeholder Master List'!$B:$D,2,FALSE),"-2"))</f>
        <v/>
      </c>
      <c r="G647" s="165" t="str">
        <f>IF(E646="","",VLOOKUP(E646,'Stakeholder Master List'!$B:$D,3,FALSE))</f>
        <v/>
      </c>
      <c r="H647" s="173"/>
      <c r="I647" s="126" t="str" cm="1">
        <f t="array" ref="I647">IF(ISBLANK(H647),"-",(ROUND(IF(ISBLANK(H647),"",(_xlfn.IFS(G647="High",50,G647="Medium",25,G647="Low",10,G647="",0)+110-(INT(MID(F647,5,2)))*10)),0)))</f>
        <v>-</v>
      </c>
      <c r="M647" s="48"/>
      <c r="N647" s="48"/>
      <c r="O647" s="49"/>
      <c r="P647" s="48"/>
      <c r="V647" s="48"/>
    </row>
    <row r="648" spans="2:22" ht="15" x14ac:dyDescent="0.2">
      <c r="B648" s="60" t="str">
        <f t="shared" si="84"/>
        <v>Y</v>
      </c>
      <c r="E648" s="199"/>
      <c r="F648" s="165" t="str">
        <f>IF(E646="","",CONCATENATE(VLOOKUP(E646,'Stakeholder Master List'!$B:$D,2,FALSE),"-3"))</f>
        <v/>
      </c>
      <c r="G648" s="165" t="str">
        <f>IF(E646="","",VLOOKUP(E646,'Stakeholder Master List'!$B:$D,3,FALSE))</f>
        <v/>
      </c>
      <c r="H648" s="173"/>
      <c r="I648" s="126" t="str" cm="1">
        <f t="array" ref="I648">IF(ISBLANK(H648),"-",(ROUND(IF(ISBLANK(H648),"",(_xlfn.IFS(G648="High",50,G648="Medium",25,G648="Low",10,G648="",0)+110-(INT(MID(F648,5,2)))*10)),0)))</f>
        <v>-</v>
      </c>
      <c r="M648" s="48"/>
      <c r="N648" s="48"/>
      <c r="O648" s="49"/>
      <c r="P648" s="48"/>
      <c r="V648" s="48"/>
    </row>
    <row r="649" spans="2:22" ht="15" x14ac:dyDescent="0.2">
      <c r="B649" s="60" t="str">
        <f t="shared" si="84"/>
        <v>Y</v>
      </c>
      <c r="E649" s="199"/>
      <c r="F649" s="165" t="str">
        <f>IF(E646="","",CONCATENATE(VLOOKUP(E646,'Stakeholder Master List'!$B:$D,2,FALSE),"-4"))</f>
        <v/>
      </c>
      <c r="G649" s="165" t="str">
        <f>IF(E646="","",VLOOKUP(E646,'Stakeholder Master List'!$B:$D,3,FALSE))</f>
        <v/>
      </c>
      <c r="H649" s="173"/>
      <c r="I649" s="126" t="str" cm="1">
        <f t="array" ref="I649">IF(ISBLANK(H649),"-",(ROUND(IF(ISBLANK(H649),"",(_xlfn.IFS(G649="High",50,G649="Medium",25,G649="Low",10,G649="",0)+110-(INT(MID(F649,5,2)))*10)),0)))</f>
        <v>-</v>
      </c>
      <c r="M649" s="48"/>
      <c r="N649" s="48"/>
      <c r="O649" s="49"/>
      <c r="P649" s="48"/>
      <c r="V649" s="48"/>
    </row>
    <row r="650" spans="2:22" ht="15" x14ac:dyDescent="0.2">
      <c r="B650" s="60" t="str">
        <f t="shared" si="84"/>
        <v>Y</v>
      </c>
      <c r="E650" s="199"/>
      <c r="F650" s="165" t="str">
        <f>IF(E646="","",CONCATENATE(VLOOKUP(E646,'Stakeholder Master List'!$B:$D,2,FALSE),"-5"))</f>
        <v/>
      </c>
      <c r="G650" s="165" t="str">
        <f>IF(E646="","",VLOOKUP(E646,'Stakeholder Master List'!$B:$D,3,FALSE))</f>
        <v/>
      </c>
      <c r="H650" s="173"/>
      <c r="I650" s="126" t="str" cm="1">
        <f t="array" ref="I650">IF(ISBLANK(H650),"-",(ROUND(IF(ISBLANK(H650),"",(_xlfn.IFS(G650="High",50,G650="Medium",25,G650="Low",10,G650="",0)+110-(INT(MID(F650,5,2)))*10)),0)))</f>
        <v>-</v>
      </c>
      <c r="M650" s="48"/>
      <c r="N650" s="48"/>
      <c r="O650" s="49"/>
      <c r="P650" s="48"/>
      <c r="V650" s="48"/>
    </row>
    <row r="651" spans="2:22" ht="15" x14ac:dyDescent="0.2">
      <c r="B651" s="60" t="str">
        <f t="shared" si="84"/>
        <v>Y</v>
      </c>
      <c r="E651" s="199"/>
      <c r="F651" s="165" t="str">
        <f>IF(E646="","",CONCATENATE(VLOOKUP(E646,'Stakeholder Master List'!$B:$D,2,FALSE),"-6"))</f>
        <v/>
      </c>
      <c r="G651" s="165" t="str">
        <f>IF(E646="","",VLOOKUP(E646,'Stakeholder Master List'!$B:$D,3,FALSE))</f>
        <v/>
      </c>
      <c r="H651" s="173"/>
      <c r="I651" s="126" t="str" cm="1">
        <f t="array" ref="I651">IF(ISBLANK(H651),"-",(ROUND(IF(ISBLANK(H651),"",(_xlfn.IFS(G651="High",50,G651="Medium",25,G651="Low",10,G651="",0)+110-(INT(MID(F651,5,2)))*10)),0)))</f>
        <v>-</v>
      </c>
      <c r="M651" s="48"/>
      <c r="N651" s="48"/>
      <c r="O651" s="49"/>
      <c r="P651" s="48"/>
      <c r="V651" s="48"/>
    </row>
    <row r="652" spans="2:22" ht="15" x14ac:dyDescent="0.2">
      <c r="B652" s="60" t="str">
        <f t="shared" si="84"/>
        <v>Y</v>
      </c>
      <c r="E652" s="199"/>
      <c r="F652" s="165" t="str">
        <f>IF(E646="","",CONCATENATE(VLOOKUP(E646,'Stakeholder Master List'!$B:$D,2,FALSE),"-7"))</f>
        <v/>
      </c>
      <c r="G652" s="165" t="str">
        <f>IF(E646="","",VLOOKUP(E646,'Stakeholder Master List'!$B:$D,3,FALSE))</f>
        <v/>
      </c>
      <c r="H652" s="173"/>
      <c r="I652" s="126" t="str" cm="1">
        <f t="array" ref="I652">IF(ISBLANK(H652),"-",(ROUND(IF(ISBLANK(H652),"",(_xlfn.IFS(G652="High",50,G652="Medium",25,G652="Low",10,G652="",0)+110-(INT(MID(F652,5,2)))*10)),0)))</f>
        <v>-</v>
      </c>
      <c r="M652" s="48"/>
      <c r="N652" s="48"/>
      <c r="O652" s="49"/>
      <c r="P652" s="48"/>
      <c r="V652" s="48"/>
    </row>
    <row r="653" spans="2:22" ht="15" x14ac:dyDescent="0.2">
      <c r="B653" s="60" t="str">
        <f t="shared" si="84"/>
        <v>Y</v>
      </c>
      <c r="E653" s="199"/>
      <c r="F653" s="165" t="str">
        <f>IF(E646="","",CONCATENATE(VLOOKUP(E646,'Stakeholder Master List'!$B:$D,2,FALSE),"-8"))</f>
        <v/>
      </c>
      <c r="G653" s="165" t="str">
        <f>IF(E646="","",VLOOKUP(E646,'Stakeholder Master List'!$B:$D,3,FALSE))</f>
        <v/>
      </c>
      <c r="H653" s="173"/>
      <c r="I653" s="126" t="str" cm="1">
        <f t="array" ref="I653">IF(ISBLANK(H653),"-",(ROUND(IF(ISBLANK(H653),"",(_xlfn.IFS(G653="High",50,G653="Medium",25,G653="Low",10,G653="",0)+110-(INT(MID(F653,5,2)))*10)),0)))</f>
        <v>-</v>
      </c>
      <c r="M653" s="48"/>
      <c r="N653" s="48"/>
      <c r="O653" s="49"/>
      <c r="P653" s="48"/>
      <c r="V653" s="48"/>
    </row>
    <row r="654" spans="2:22" ht="15" x14ac:dyDescent="0.2">
      <c r="B654" s="60" t="str">
        <f t="shared" si="84"/>
        <v>Y</v>
      </c>
      <c r="E654" s="199"/>
      <c r="F654" s="165" t="str">
        <f>IF(E646="","",CONCATENATE(VLOOKUP(E646,'Stakeholder Master List'!$B:$D,2,FALSE),"-9"))</f>
        <v/>
      </c>
      <c r="G654" s="165" t="str">
        <f>IF(E646="","",VLOOKUP(E646,'Stakeholder Master List'!$B:$D,3,FALSE))</f>
        <v/>
      </c>
      <c r="H654" s="173"/>
      <c r="I654" s="126" t="str" cm="1">
        <f t="array" ref="I654">IF(ISBLANK(H654),"-",(ROUND(IF(ISBLANK(H654),"",(_xlfn.IFS(G654="High",50,G654="Medium",25,G654="Low",10,G654="",0)+110-(INT(MID(F654,5,2)))*10)),0)))</f>
        <v>-</v>
      </c>
      <c r="M654" s="48"/>
      <c r="N654" s="48"/>
      <c r="O654" s="49"/>
      <c r="P654" s="48"/>
      <c r="V654" s="48"/>
    </row>
    <row r="655" spans="2:22" ht="16" thickBot="1" x14ac:dyDescent="0.25">
      <c r="B655" s="60" t="str">
        <f t="shared" si="84"/>
        <v>Y</v>
      </c>
      <c r="E655" s="200"/>
      <c r="F655" s="166" t="str">
        <f>IF(E646="","",CONCATENATE(VLOOKUP(E646,'Stakeholder Master List'!$B:$D,2,FALSE),"-10"))</f>
        <v/>
      </c>
      <c r="G655" s="169" t="str">
        <f>IF(E646="","",VLOOKUP(E646,'Stakeholder Master List'!$B:$D,3,FALSE))</f>
        <v/>
      </c>
      <c r="H655" s="172"/>
      <c r="I655" s="127" t="str" cm="1">
        <f t="array" ref="I655">IF(ISBLANK(H655),"-",(ROUND(IF(ISBLANK(H655),"",(_xlfn.IFS(G655="High",50,G655="Medium",25,G655="Low",10,G655="",0)+110-(INT(MID(F655,5,2)))*10)),0)))</f>
        <v>-</v>
      </c>
      <c r="M655" s="48"/>
      <c r="N655" s="48"/>
      <c r="O655" s="49"/>
      <c r="P655" s="48"/>
      <c r="V655" s="48"/>
    </row>
    <row r="656" spans="2:22" ht="15" x14ac:dyDescent="0.2">
      <c r="B656" s="60" t="str">
        <f>IF(OR(E656="-",E656=""),"Y","N")</f>
        <v>Y</v>
      </c>
      <c r="E656" s="198" t="str">
        <f>IF(ISBLANK('Stakeholder Master List'!B72),"",'Stakeholder Master List'!B72)</f>
        <v/>
      </c>
      <c r="F656" s="164" t="str">
        <f>IF(E656="","",CONCATENATE(VLOOKUP(E656,'Stakeholder Master List'!$B:$D,2,FALSE),"-1"))</f>
        <v/>
      </c>
      <c r="G656" s="164" t="str">
        <f>IF(E656="","",VLOOKUP(E656,'Stakeholder Master List'!$B:$D,3,FALSE))</f>
        <v/>
      </c>
      <c r="H656" s="170"/>
      <c r="I656" s="125" t="str" cm="1">
        <f t="array" ref="I656">IF(ISBLANK(H656),"-",(ROUND(IF(ISBLANK(H656),"",(_xlfn.IFS(G656="High",50,G656="Medium",25,G656="Low",10,G656="",0)+110-(INT(MID(F656,5,2)))*10)),0)))</f>
        <v>-</v>
      </c>
      <c r="M656" s="48"/>
      <c r="N656" s="48"/>
      <c r="O656" s="49"/>
      <c r="P656" s="48"/>
      <c r="V656" s="48"/>
    </row>
    <row r="657" spans="2:22" ht="15" x14ac:dyDescent="0.2">
      <c r="B657" s="60" t="str">
        <f t="shared" ref="B657:B665" si="85">B656</f>
        <v>Y</v>
      </c>
      <c r="E657" s="199"/>
      <c r="F657" s="165" t="str">
        <f>IF(E656="","",CONCATENATE(VLOOKUP(E656,'Stakeholder Master List'!$B:$D,2,FALSE),"-2"))</f>
        <v/>
      </c>
      <c r="G657" s="165" t="str">
        <f>IF(E656="","",VLOOKUP(E656,'Stakeholder Master List'!$B:$D,3,FALSE))</f>
        <v/>
      </c>
      <c r="H657" s="173"/>
      <c r="I657" s="126" t="str" cm="1">
        <f t="array" ref="I657">IF(ISBLANK(H657),"-",(ROUND(IF(ISBLANK(H657),"",(_xlfn.IFS(G657="High",50,G657="Medium",25,G657="Low",10,G657="",0)+110-(INT(MID(F657,5,2)))*10)),0)))</f>
        <v>-</v>
      </c>
      <c r="M657" s="48"/>
      <c r="N657" s="48"/>
      <c r="O657" s="49"/>
      <c r="P657" s="48"/>
      <c r="V657" s="48"/>
    </row>
    <row r="658" spans="2:22" ht="15" x14ac:dyDescent="0.2">
      <c r="B658" s="60" t="str">
        <f t="shared" si="85"/>
        <v>Y</v>
      </c>
      <c r="E658" s="199"/>
      <c r="F658" s="165" t="str">
        <f>IF(E656="","",CONCATENATE(VLOOKUP(E656,'Stakeholder Master List'!$B:$D,2,FALSE),"-3"))</f>
        <v/>
      </c>
      <c r="G658" s="165" t="str">
        <f>IF(E656="","",VLOOKUP(E656,'Stakeholder Master List'!$B:$D,3,FALSE))</f>
        <v/>
      </c>
      <c r="H658" s="173"/>
      <c r="I658" s="126" t="str" cm="1">
        <f t="array" ref="I658">IF(ISBLANK(H658),"-",(ROUND(IF(ISBLANK(H658),"",(_xlfn.IFS(G658="High",50,G658="Medium",25,G658="Low",10,G658="",0)+110-(INT(MID(F658,5,2)))*10)),0)))</f>
        <v>-</v>
      </c>
      <c r="M658" s="48"/>
      <c r="N658" s="48"/>
      <c r="O658" s="49"/>
      <c r="P658" s="48"/>
      <c r="V658" s="48"/>
    </row>
    <row r="659" spans="2:22" ht="15" x14ac:dyDescent="0.2">
      <c r="B659" s="60" t="str">
        <f t="shared" si="85"/>
        <v>Y</v>
      </c>
      <c r="E659" s="199"/>
      <c r="F659" s="165" t="str">
        <f>IF(E656="","",CONCATENATE(VLOOKUP(E656,'Stakeholder Master List'!$B:$D,2,FALSE),"-4"))</f>
        <v/>
      </c>
      <c r="G659" s="165" t="str">
        <f>IF(E656="","",VLOOKUP(E656,'Stakeholder Master List'!$B:$D,3,FALSE))</f>
        <v/>
      </c>
      <c r="H659" s="173"/>
      <c r="I659" s="126" t="str" cm="1">
        <f t="array" ref="I659">IF(ISBLANK(H659),"-",(ROUND(IF(ISBLANK(H659),"",(_xlfn.IFS(G659="High",50,G659="Medium",25,G659="Low",10,G659="",0)+110-(INT(MID(F659,5,2)))*10)),0)))</f>
        <v>-</v>
      </c>
      <c r="M659" s="48"/>
      <c r="N659" s="48"/>
      <c r="O659" s="49"/>
      <c r="P659" s="48"/>
      <c r="V659" s="48"/>
    </row>
    <row r="660" spans="2:22" ht="15" x14ac:dyDescent="0.2">
      <c r="B660" s="60" t="str">
        <f t="shared" si="85"/>
        <v>Y</v>
      </c>
      <c r="E660" s="199"/>
      <c r="F660" s="165" t="str">
        <f>IF(E656="","",CONCATENATE(VLOOKUP(E656,'Stakeholder Master List'!$B:$D,2,FALSE),"-5"))</f>
        <v/>
      </c>
      <c r="G660" s="165" t="str">
        <f>IF(E656="","",VLOOKUP(E656,'Stakeholder Master List'!$B:$D,3,FALSE))</f>
        <v/>
      </c>
      <c r="H660" s="173"/>
      <c r="I660" s="126" t="str" cm="1">
        <f t="array" ref="I660">IF(ISBLANK(H660),"-",(ROUND(IF(ISBLANK(H660),"",(_xlfn.IFS(G660="High",50,G660="Medium",25,G660="Low",10,G660="",0)+110-(INT(MID(F660,5,2)))*10)),0)))</f>
        <v>-</v>
      </c>
      <c r="M660" s="48"/>
      <c r="N660" s="48"/>
      <c r="O660" s="49"/>
      <c r="P660" s="48"/>
      <c r="V660" s="48"/>
    </row>
    <row r="661" spans="2:22" ht="15" x14ac:dyDescent="0.2">
      <c r="B661" s="60" t="str">
        <f t="shared" si="85"/>
        <v>Y</v>
      </c>
      <c r="E661" s="199"/>
      <c r="F661" s="165" t="str">
        <f>IF(E656="","",CONCATENATE(VLOOKUP(E656,'Stakeholder Master List'!$B:$D,2,FALSE),"-6"))</f>
        <v/>
      </c>
      <c r="G661" s="165" t="str">
        <f>IF(E656="","",VLOOKUP(E656,'Stakeholder Master List'!$B:$D,3,FALSE))</f>
        <v/>
      </c>
      <c r="H661" s="173"/>
      <c r="I661" s="126" t="str" cm="1">
        <f t="array" ref="I661">IF(ISBLANK(H661),"-",(ROUND(IF(ISBLANK(H661),"",(_xlfn.IFS(G661="High",50,G661="Medium",25,G661="Low",10,G661="",0)+110-(INT(MID(F661,5,2)))*10)),0)))</f>
        <v>-</v>
      </c>
      <c r="M661" s="48"/>
      <c r="N661" s="48"/>
      <c r="O661" s="49"/>
      <c r="P661" s="48"/>
      <c r="V661" s="48"/>
    </row>
    <row r="662" spans="2:22" ht="15" x14ac:dyDescent="0.2">
      <c r="B662" s="60" t="str">
        <f t="shared" si="85"/>
        <v>Y</v>
      </c>
      <c r="E662" s="199"/>
      <c r="F662" s="165" t="str">
        <f>IF(E656="","",CONCATENATE(VLOOKUP(E656,'Stakeholder Master List'!$B:$D,2,FALSE),"-7"))</f>
        <v/>
      </c>
      <c r="G662" s="165" t="str">
        <f>IF(E656="","",VLOOKUP(E656,'Stakeholder Master List'!$B:$D,3,FALSE))</f>
        <v/>
      </c>
      <c r="H662" s="173"/>
      <c r="I662" s="126" t="str" cm="1">
        <f t="array" ref="I662">IF(ISBLANK(H662),"-",(ROUND(IF(ISBLANK(H662),"",(_xlfn.IFS(G662="High",50,G662="Medium",25,G662="Low",10,G662="",0)+110-(INT(MID(F662,5,2)))*10)),0)))</f>
        <v>-</v>
      </c>
      <c r="M662" s="48"/>
      <c r="N662" s="48"/>
      <c r="O662" s="49"/>
      <c r="P662" s="48"/>
      <c r="V662" s="48"/>
    </row>
    <row r="663" spans="2:22" ht="15" x14ac:dyDescent="0.2">
      <c r="B663" s="60" t="str">
        <f t="shared" si="85"/>
        <v>Y</v>
      </c>
      <c r="E663" s="199"/>
      <c r="F663" s="165" t="str">
        <f>IF(E656="","",CONCATENATE(VLOOKUP(E656,'Stakeholder Master List'!$B:$D,2,FALSE),"-8"))</f>
        <v/>
      </c>
      <c r="G663" s="165" t="str">
        <f>IF(E656="","",VLOOKUP(E656,'Stakeholder Master List'!$B:$D,3,FALSE))</f>
        <v/>
      </c>
      <c r="H663" s="173"/>
      <c r="I663" s="126" t="str" cm="1">
        <f t="array" ref="I663">IF(ISBLANK(H663),"-",(ROUND(IF(ISBLANK(H663),"",(_xlfn.IFS(G663="High",50,G663="Medium",25,G663="Low",10,G663="",0)+110-(INT(MID(F663,5,2)))*10)),0)))</f>
        <v>-</v>
      </c>
      <c r="M663" s="48"/>
      <c r="N663" s="48"/>
      <c r="O663" s="49"/>
      <c r="P663" s="48"/>
      <c r="V663" s="48"/>
    </row>
    <row r="664" spans="2:22" ht="15" x14ac:dyDescent="0.2">
      <c r="B664" s="60" t="str">
        <f t="shared" si="85"/>
        <v>Y</v>
      </c>
      <c r="E664" s="199"/>
      <c r="F664" s="165" t="str">
        <f>IF(E656="","",CONCATENATE(VLOOKUP(E656,'Stakeholder Master List'!$B:$D,2,FALSE),"-9"))</f>
        <v/>
      </c>
      <c r="G664" s="165" t="str">
        <f>IF(E656="","",VLOOKUP(E656,'Stakeholder Master List'!$B:$D,3,FALSE))</f>
        <v/>
      </c>
      <c r="H664" s="173"/>
      <c r="I664" s="126" t="str" cm="1">
        <f t="array" ref="I664">IF(ISBLANK(H664),"-",(ROUND(IF(ISBLANK(H664),"",(_xlfn.IFS(G664="High",50,G664="Medium",25,G664="Low",10,G664="",0)+110-(INT(MID(F664,5,2)))*10)),0)))</f>
        <v>-</v>
      </c>
      <c r="M664" s="48"/>
      <c r="N664" s="48"/>
      <c r="O664" s="49"/>
      <c r="P664" s="48"/>
      <c r="V664" s="48"/>
    </row>
    <row r="665" spans="2:22" ht="16" thickBot="1" x14ac:dyDescent="0.25">
      <c r="B665" s="60" t="str">
        <f t="shared" si="85"/>
        <v>Y</v>
      </c>
      <c r="E665" s="200"/>
      <c r="F665" s="166" t="str">
        <f>IF(E656="","",CONCATENATE(VLOOKUP(E656,'Stakeholder Master List'!$B:$D,2,FALSE),"-10"))</f>
        <v/>
      </c>
      <c r="G665" s="169" t="str">
        <f>IF(E656="","",VLOOKUP(E656,'Stakeholder Master List'!$B:$D,3,FALSE))</f>
        <v/>
      </c>
      <c r="H665" s="172"/>
      <c r="I665" s="127" t="str" cm="1">
        <f t="array" ref="I665">IF(ISBLANK(H665),"-",(ROUND(IF(ISBLANK(H665),"",(_xlfn.IFS(G665="High",50,G665="Medium",25,G665="Low",10,G665="",0)+110-(INT(MID(F665,5,2)))*10)),0)))</f>
        <v>-</v>
      </c>
      <c r="M665" s="48"/>
      <c r="N665" s="48"/>
      <c r="O665" s="49"/>
      <c r="P665" s="48"/>
      <c r="V665" s="48"/>
    </row>
    <row r="666" spans="2:22" ht="15" x14ac:dyDescent="0.2">
      <c r="B666" s="60" t="str">
        <f>IF(OR(E666="-",E666=""),"Y","N")</f>
        <v>Y</v>
      </c>
      <c r="E666" s="198" t="str">
        <f>IF(ISBLANK('Stakeholder Master List'!B73),"",'Stakeholder Master List'!B73)</f>
        <v/>
      </c>
      <c r="F666" s="164" t="str">
        <f>IF(E666="","",CONCATENATE(VLOOKUP(E666,'Stakeholder Master List'!$B:$D,2,FALSE),"-1"))</f>
        <v/>
      </c>
      <c r="G666" s="164" t="str">
        <f>IF(E666="","",VLOOKUP(E666,'Stakeholder Master List'!$B:$D,3,FALSE))</f>
        <v/>
      </c>
      <c r="H666" s="170"/>
      <c r="I666" s="125" t="str" cm="1">
        <f t="array" ref="I666">IF(ISBLANK(H666),"-",(ROUND(IF(ISBLANK(H666),"",(_xlfn.IFS(G666="High",50,G666="Medium",25,G666="Low",10,G666="",0)+110-(INT(MID(F666,5,2)))*10)),0)))</f>
        <v>-</v>
      </c>
      <c r="M666" s="48"/>
      <c r="N666" s="48"/>
      <c r="O666" s="49"/>
      <c r="P666" s="48"/>
      <c r="V666" s="48"/>
    </row>
    <row r="667" spans="2:22" ht="15" x14ac:dyDescent="0.2">
      <c r="B667" s="60" t="str">
        <f t="shared" ref="B667:B675" si="86">B666</f>
        <v>Y</v>
      </c>
      <c r="E667" s="199"/>
      <c r="F667" s="165" t="str">
        <f>IF(E666="","",CONCATENATE(VLOOKUP(E666,'Stakeholder Master List'!$B:$D,2,FALSE),"-2"))</f>
        <v/>
      </c>
      <c r="G667" s="165" t="str">
        <f>IF(E666="","",VLOOKUP(E666,'Stakeholder Master List'!$B:$D,3,FALSE))</f>
        <v/>
      </c>
      <c r="H667" s="173"/>
      <c r="I667" s="126" t="str" cm="1">
        <f t="array" ref="I667">IF(ISBLANK(H667),"-",(ROUND(IF(ISBLANK(H667),"",(_xlfn.IFS(G667="High",50,G667="Medium",25,G667="Low",10,G667="",0)+110-(INT(MID(F667,5,2)))*10)),0)))</f>
        <v>-</v>
      </c>
      <c r="M667" s="48"/>
      <c r="N667" s="48"/>
      <c r="O667" s="49"/>
      <c r="P667" s="48"/>
      <c r="V667" s="48"/>
    </row>
    <row r="668" spans="2:22" ht="15" x14ac:dyDescent="0.2">
      <c r="B668" s="60" t="str">
        <f t="shared" si="86"/>
        <v>Y</v>
      </c>
      <c r="E668" s="199"/>
      <c r="F668" s="165" t="str">
        <f>IF(E666="","",CONCATENATE(VLOOKUP(E666,'Stakeholder Master List'!$B:$D,2,FALSE),"-3"))</f>
        <v/>
      </c>
      <c r="G668" s="165" t="str">
        <f>IF(E666="","",VLOOKUP(E666,'Stakeholder Master List'!$B:$D,3,FALSE))</f>
        <v/>
      </c>
      <c r="H668" s="173"/>
      <c r="I668" s="126" t="str" cm="1">
        <f t="array" ref="I668">IF(ISBLANK(H668),"-",(ROUND(IF(ISBLANK(H668),"",(_xlfn.IFS(G668="High",50,G668="Medium",25,G668="Low",10,G668="",0)+110-(INT(MID(F668,5,2)))*10)),0)))</f>
        <v>-</v>
      </c>
      <c r="M668" s="48"/>
      <c r="N668" s="48"/>
      <c r="O668" s="49"/>
      <c r="P668" s="48"/>
      <c r="V668" s="48"/>
    </row>
    <row r="669" spans="2:22" ht="15" x14ac:dyDescent="0.2">
      <c r="B669" s="60" t="str">
        <f t="shared" si="86"/>
        <v>Y</v>
      </c>
      <c r="E669" s="199"/>
      <c r="F669" s="165" t="str">
        <f>IF(E666="","",CONCATENATE(VLOOKUP(E666,'Stakeholder Master List'!$B:$D,2,FALSE),"-4"))</f>
        <v/>
      </c>
      <c r="G669" s="165" t="str">
        <f>IF(E666="","",VLOOKUP(E666,'Stakeholder Master List'!$B:$D,3,FALSE))</f>
        <v/>
      </c>
      <c r="H669" s="173"/>
      <c r="I669" s="126" t="str" cm="1">
        <f t="array" ref="I669">IF(ISBLANK(H669),"-",(ROUND(IF(ISBLANK(H669),"",(_xlfn.IFS(G669="High",50,G669="Medium",25,G669="Low",10,G669="",0)+110-(INT(MID(F669,5,2)))*10)),0)))</f>
        <v>-</v>
      </c>
      <c r="M669" s="48"/>
      <c r="N669" s="48"/>
      <c r="O669" s="49"/>
      <c r="P669" s="48"/>
      <c r="V669" s="48"/>
    </row>
    <row r="670" spans="2:22" ht="15" x14ac:dyDescent="0.2">
      <c r="B670" s="60" t="str">
        <f t="shared" si="86"/>
        <v>Y</v>
      </c>
      <c r="E670" s="199"/>
      <c r="F670" s="165" t="str">
        <f>IF(E666="","",CONCATENATE(VLOOKUP(E666,'Stakeholder Master List'!$B:$D,2,FALSE),"-5"))</f>
        <v/>
      </c>
      <c r="G670" s="165" t="str">
        <f>IF(E666="","",VLOOKUP(E666,'Stakeholder Master List'!$B:$D,3,FALSE))</f>
        <v/>
      </c>
      <c r="H670" s="173"/>
      <c r="I670" s="126" t="str" cm="1">
        <f t="array" ref="I670">IF(ISBLANK(H670),"-",(ROUND(IF(ISBLANK(H670),"",(_xlfn.IFS(G670="High",50,G670="Medium",25,G670="Low",10,G670="",0)+110-(INT(MID(F670,5,2)))*10)),0)))</f>
        <v>-</v>
      </c>
      <c r="M670" s="48"/>
      <c r="N670" s="48"/>
      <c r="O670" s="49"/>
      <c r="P670" s="48"/>
      <c r="V670" s="48"/>
    </row>
    <row r="671" spans="2:22" ht="15" x14ac:dyDescent="0.2">
      <c r="B671" s="60" t="str">
        <f t="shared" si="86"/>
        <v>Y</v>
      </c>
      <c r="E671" s="199"/>
      <c r="F671" s="165" t="str">
        <f>IF(E666="","",CONCATENATE(VLOOKUP(E666,'Stakeholder Master List'!$B:$D,2,FALSE),"-6"))</f>
        <v/>
      </c>
      <c r="G671" s="165" t="str">
        <f>IF(E666="","",VLOOKUP(E666,'Stakeholder Master List'!$B:$D,3,FALSE))</f>
        <v/>
      </c>
      <c r="H671" s="173"/>
      <c r="I671" s="126" t="str" cm="1">
        <f t="array" ref="I671">IF(ISBLANK(H671),"-",(ROUND(IF(ISBLANK(H671),"",(_xlfn.IFS(G671="High",50,G671="Medium",25,G671="Low",10,G671="",0)+110-(INT(MID(F671,5,2)))*10)),0)))</f>
        <v>-</v>
      </c>
      <c r="M671" s="48"/>
      <c r="N671" s="48"/>
      <c r="O671" s="49"/>
      <c r="P671" s="48"/>
      <c r="V671" s="48"/>
    </row>
    <row r="672" spans="2:22" ht="15" x14ac:dyDescent="0.2">
      <c r="B672" s="60" t="str">
        <f t="shared" si="86"/>
        <v>Y</v>
      </c>
      <c r="E672" s="199"/>
      <c r="F672" s="165" t="str">
        <f>IF(E666="","",CONCATENATE(VLOOKUP(E666,'Stakeholder Master List'!$B:$D,2,FALSE),"-7"))</f>
        <v/>
      </c>
      <c r="G672" s="165" t="str">
        <f>IF(E666="","",VLOOKUP(E666,'Stakeholder Master List'!$B:$D,3,FALSE))</f>
        <v/>
      </c>
      <c r="H672" s="173"/>
      <c r="I672" s="126" t="str" cm="1">
        <f t="array" ref="I672">IF(ISBLANK(H672),"-",(ROUND(IF(ISBLANK(H672),"",(_xlfn.IFS(G672="High",50,G672="Medium",25,G672="Low",10,G672="",0)+110-(INT(MID(F672,5,2)))*10)),0)))</f>
        <v>-</v>
      </c>
      <c r="M672" s="48"/>
      <c r="N672" s="48"/>
      <c r="O672" s="49"/>
      <c r="P672" s="48"/>
      <c r="V672" s="48"/>
    </row>
    <row r="673" spans="2:22" ht="15" x14ac:dyDescent="0.2">
      <c r="B673" s="60" t="str">
        <f t="shared" si="86"/>
        <v>Y</v>
      </c>
      <c r="E673" s="199"/>
      <c r="F673" s="165" t="str">
        <f>IF(E666="","",CONCATENATE(VLOOKUP(E666,'Stakeholder Master List'!$B:$D,2,FALSE),"-8"))</f>
        <v/>
      </c>
      <c r="G673" s="165" t="str">
        <f>IF(E666="","",VLOOKUP(E666,'Stakeholder Master List'!$B:$D,3,FALSE))</f>
        <v/>
      </c>
      <c r="H673" s="173"/>
      <c r="I673" s="126" t="str" cm="1">
        <f t="array" ref="I673">IF(ISBLANK(H673),"-",(ROUND(IF(ISBLANK(H673),"",(_xlfn.IFS(G673="High",50,G673="Medium",25,G673="Low",10,G673="",0)+110-(INT(MID(F673,5,2)))*10)),0)))</f>
        <v>-</v>
      </c>
      <c r="M673" s="48"/>
      <c r="N673" s="48"/>
      <c r="O673" s="49"/>
      <c r="P673" s="48"/>
      <c r="V673" s="48"/>
    </row>
    <row r="674" spans="2:22" ht="15" x14ac:dyDescent="0.2">
      <c r="B674" s="60" t="str">
        <f t="shared" si="86"/>
        <v>Y</v>
      </c>
      <c r="E674" s="199"/>
      <c r="F674" s="165" t="str">
        <f>IF(E666="","",CONCATENATE(VLOOKUP(E666,'Stakeholder Master List'!$B:$D,2,FALSE),"-9"))</f>
        <v/>
      </c>
      <c r="G674" s="165" t="str">
        <f>IF(E666="","",VLOOKUP(E666,'Stakeholder Master List'!$B:$D,3,FALSE))</f>
        <v/>
      </c>
      <c r="H674" s="173"/>
      <c r="I674" s="126" t="str" cm="1">
        <f t="array" ref="I674">IF(ISBLANK(H674),"-",(ROUND(IF(ISBLANK(H674),"",(_xlfn.IFS(G674="High",50,G674="Medium",25,G674="Low",10,G674="",0)+110-(INT(MID(F674,5,2)))*10)),0)))</f>
        <v>-</v>
      </c>
      <c r="M674" s="48"/>
      <c r="N674" s="48"/>
      <c r="O674" s="49"/>
      <c r="P674" s="48"/>
      <c r="V674" s="48"/>
    </row>
    <row r="675" spans="2:22" ht="16" thickBot="1" x14ac:dyDescent="0.25">
      <c r="B675" s="60" t="str">
        <f t="shared" si="86"/>
        <v>Y</v>
      </c>
      <c r="E675" s="200"/>
      <c r="F675" s="166" t="str">
        <f>IF(E666="","",CONCATENATE(VLOOKUP(E666,'Stakeholder Master List'!$B:$D,2,FALSE),"-10"))</f>
        <v/>
      </c>
      <c r="G675" s="169" t="str">
        <f>IF(E666="","",VLOOKUP(E666,'Stakeholder Master List'!$B:$D,3,FALSE))</f>
        <v/>
      </c>
      <c r="H675" s="172"/>
      <c r="I675" s="127" t="str" cm="1">
        <f t="array" ref="I675">IF(ISBLANK(H675),"-",(ROUND(IF(ISBLANK(H675),"",(_xlfn.IFS(G675="High",50,G675="Medium",25,G675="Low",10,G675="",0)+110-(INT(MID(F675,5,2)))*10)),0)))</f>
        <v>-</v>
      </c>
      <c r="M675" s="48"/>
      <c r="N675" s="48"/>
      <c r="O675" s="49"/>
      <c r="P675" s="48"/>
      <c r="V675" s="48"/>
    </row>
    <row r="676" spans="2:22" ht="15" x14ac:dyDescent="0.2">
      <c r="B676" s="60" t="str">
        <f>IF(OR(E676="-",E676=""),"Y","N")</f>
        <v>Y</v>
      </c>
      <c r="E676" s="198" t="str">
        <f>IF(ISBLANK('Stakeholder Master List'!B74),"",'Stakeholder Master List'!B74)</f>
        <v/>
      </c>
      <c r="F676" s="164" t="str">
        <f>IF(E676="","",CONCATENATE(VLOOKUP(E676,'Stakeholder Master List'!$B:$D,2,FALSE),"-1"))</f>
        <v/>
      </c>
      <c r="G676" s="164" t="str">
        <f>IF(E676="","",VLOOKUP(E676,'Stakeholder Master List'!$B:$D,3,FALSE))</f>
        <v/>
      </c>
      <c r="H676" s="170"/>
      <c r="I676" s="125" t="str" cm="1">
        <f t="array" ref="I676">IF(ISBLANK(H676),"-",(ROUND(IF(ISBLANK(H676),"",(_xlfn.IFS(G676="High",50,G676="Medium",25,G676="Low",10,G676="",0)+110-(INT(MID(F676,5,2)))*10)),0)))</f>
        <v>-</v>
      </c>
      <c r="M676" s="48"/>
      <c r="N676" s="48"/>
      <c r="O676" s="49"/>
      <c r="P676" s="48"/>
      <c r="V676" s="48"/>
    </row>
    <row r="677" spans="2:22" ht="15" x14ac:dyDescent="0.2">
      <c r="B677" s="60" t="str">
        <f t="shared" ref="B677:B685" si="87">B676</f>
        <v>Y</v>
      </c>
      <c r="E677" s="199"/>
      <c r="F677" s="165" t="str">
        <f>IF(E676="","",CONCATENATE(VLOOKUP(E676,'Stakeholder Master List'!$B:$D,2,FALSE),"-2"))</f>
        <v/>
      </c>
      <c r="G677" s="165" t="str">
        <f>IF(E676="","",VLOOKUP(E676,'Stakeholder Master List'!$B:$D,3,FALSE))</f>
        <v/>
      </c>
      <c r="H677" s="173"/>
      <c r="I677" s="126" t="str" cm="1">
        <f t="array" ref="I677">IF(ISBLANK(H677),"-",(ROUND(IF(ISBLANK(H677),"",(_xlfn.IFS(G677="High",50,G677="Medium",25,G677="Low",10,G677="",0)+110-(INT(MID(F677,5,2)))*10)),0)))</f>
        <v>-</v>
      </c>
      <c r="M677" s="48"/>
      <c r="N677" s="48"/>
      <c r="O677" s="49"/>
      <c r="P677" s="48"/>
      <c r="V677" s="48"/>
    </row>
    <row r="678" spans="2:22" ht="15" x14ac:dyDescent="0.2">
      <c r="B678" s="60" t="str">
        <f t="shared" si="87"/>
        <v>Y</v>
      </c>
      <c r="E678" s="199"/>
      <c r="F678" s="165" t="str">
        <f>IF(E676="","",CONCATENATE(VLOOKUP(E676,'Stakeholder Master List'!$B:$D,2,FALSE),"-3"))</f>
        <v/>
      </c>
      <c r="G678" s="165" t="str">
        <f>IF(E676="","",VLOOKUP(E676,'Stakeholder Master List'!$B:$D,3,FALSE))</f>
        <v/>
      </c>
      <c r="H678" s="173"/>
      <c r="I678" s="126" t="str" cm="1">
        <f t="array" ref="I678">IF(ISBLANK(H678),"-",(ROUND(IF(ISBLANK(H678),"",(_xlfn.IFS(G678="High",50,G678="Medium",25,G678="Low",10,G678="",0)+110-(INT(MID(F678,5,2)))*10)),0)))</f>
        <v>-</v>
      </c>
      <c r="M678" s="48"/>
      <c r="N678" s="48"/>
      <c r="O678" s="49"/>
      <c r="P678" s="48"/>
      <c r="V678" s="48"/>
    </row>
    <row r="679" spans="2:22" ht="15" x14ac:dyDescent="0.2">
      <c r="B679" s="60" t="str">
        <f t="shared" si="87"/>
        <v>Y</v>
      </c>
      <c r="E679" s="199"/>
      <c r="F679" s="165" t="str">
        <f>IF(E676="","",CONCATENATE(VLOOKUP(E676,'Stakeholder Master List'!$B:$D,2,FALSE),"-4"))</f>
        <v/>
      </c>
      <c r="G679" s="165" t="str">
        <f>IF(E676="","",VLOOKUP(E676,'Stakeholder Master List'!$B:$D,3,FALSE))</f>
        <v/>
      </c>
      <c r="H679" s="173"/>
      <c r="I679" s="126" t="str" cm="1">
        <f t="array" ref="I679">IF(ISBLANK(H679),"-",(ROUND(IF(ISBLANK(H679),"",(_xlfn.IFS(G679="High",50,G679="Medium",25,G679="Low",10,G679="",0)+110-(INT(MID(F679,5,2)))*10)),0)))</f>
        <v>-</v>
      </c>
      <c r="M679" s="48"/>
      <c r="N679" s="48"/>
      <c r="O679" s="49"/>
      <c r="P679" s="48"/>
      <c r="V679" s="48"/>
    </row>
    <row r="680" spans="2:22" ht="15" x14ac:dyDescent="0.2">
      <c r="B680" s="60" t="str">
        <f t="shared" si="87"/>
        <v>Y</v>
      </c>
      <c r="E680" s="199"/>
      <c r="F680" s="165" t="str">
        <f>IF(E676="","",CONCATENATE(VLOOKUP(E676,'Stakeholder Master List'!$B:$D,2,FALSE),"-5"))</f>
        <v/>
      </c>
      <c r="G680" s="165" t="str">
        <f>IF(E676="","",VLOOKUP(E676,'Stakeholder Master List'!$B:$D,3,FALSE))</f>
        <v/>
      </c>
      <c r="H680" s="173"/>
      <c r="I680" s="126" t="str" cm="1">
        <f t="array" ref="I680">IF(ISBLANK(H680),"-",(ROUND(IF(ISBLANK(H680),"",(_xlfn.IFS(G680="High",50,G680="Medium",25,G680="Low",10,G680="",0)+110-(INT(MID(F680,5,2)))*10)),0)))</f>
        <v>-</v>
      </c>
      <c r="M680" s="48"/>
      <c r="N680" s="48"/>
      <c r="O680" s="49"/>
      <c r="P680" s="48"/>
      <c r="V680" s="48"/>
    </row>
    <row r="681" spans="2:22" ht="15" x14ac:dyDescent="0.2">
      <c r="B681" s="60" t="str">
        <f t="shared" si="87"/>
        <v>Y</v>
      </c>
      <c r="E681" s="199"/>
      <c r="F681" s="165" t="str">
        <f>IF(E676="","",CONCATENATE(VLOOKUP(E676,'Stakeholder Master List'!$B:$D,2,FALSE),"-6"))</f>
        <v/>
      </c>
      <c r="G681" s="165" t="str">
        <f>IF(E676="","",VLOOKUP(E676,'Stakeholder Master List'!$B:$D,3,FALSE))</f>
        <v/>
      </c>
      <c r="H681" s="173"/>
      <c r="I681" s="126" t="str" cm="1">
        <f t="array" ref="I681">IF(ISBLANK(H681),"-",(ROUND(IF(ISBLANK(H681),"",(_xlfn.IFS(G681="High",50,G681="Medium",25,G681="Low",10,G681="",0)+110-(INT(MID(F681,5,2)))*10)),0)))</f>
        <v>-</v>
      </c>
      <c r="M681" s="48"/>
      <c r="N681" s="48"/>
      <c r="O681" s="49"/>
      <c r="P681" s="48"/>
      <c r="V681" s="48"/>
    </row>
    <row r="682" spans="2:22" ht="15" x14ac:dyDescent="0.2">
      <c r="B682" s="60" t="str">
        <f t="shared" si="87"/>
        <v>Y</v>
      </c>
      <c r="E682" s="199"/>
      <c r="F682" s="165" t="str">
        <f>IF(E676="","",CONCATENATE(VLOOKUP(E676,'Stakeholder Master List'!$B:$D,2,FALSE),"-7"))</f>
        <v/>
      </c>
      <c r="G682" s="165" t="str">
        <f>IF(E676="","",VLOOKUP(E676,'Stakeholder Master List'!$B:$D,3,FALSE))</f>
        <v/>
      </c>
      <c r="H682" s="173"/>
      <c r="I682" s="126" t="str" cm="1">
        <f t="array" ref="I682">IF(ISBLANK(H682),"-",(ROUND(IF(ISBLANK(H682),"",(_xlfn.IFS(G682="High",50,G682="Medium",25,G682="Low",10,G682="",0)+110-(INT(MID(F682,5,2)))*10)),0)))</f>
        <v>-</v>
      </c>
      <c r="M682" s="48"/>
      <c r="N682" s="48"/>
      <c r="O682" s="49"/>
      <c r="P682" s="48"/>
      <c r="V682" s="48"/>
    </row>
    <row r="683" spans="2:22" ht="15" x14ac:dyDescent="0.2">
      <c r="B683" s="60" t="str">
        <f t="shared" si="87"/>
        <v>Y</v>
      </c>
      <c r="E683" s="199"/>
      <c r="F683" s="165" t="str">
        <f>IF(E676="","",CONCATENATE(VLOOKUP(E676,'Stakeholder Master List'!$B:$D,2,FALSE),"-8"))</f>
        <v/>
      </c>
      <c r="G683" s="165" t="str">
        <f>IF(E676="","",VLOOKUP(E676,'Stakeholder Master List'!$B:$D,3,FALSE))</f>
        <v/>
      </c>
      <c r="H683" s="173"/>
      <c r="I683" s="126" t="str" cm="1">
        <f t="array" ref="I683">IF(ISBLANK(H683),"-",(ROUND(IF(ISBLANK(H683),"",(_xlfn.IFS(G683="High",50,G683="Medium",25,G683="Low",10,G683="",0)+110-(INT(MID(F683,5,2)))*10)),0)))</f>
        <v>-</v>
      </c>
      <c r="M683" s="48"/>
      <c r="N683" s="48"/>
      <c r="O683" s="49"/>
      <c r="P683" s="48"/>
      <c r="V683" s="48"/>
    </row>
    <row r="684" spans="2:22" ht="15" x14ac:dyDescent="0.2">
      <c r="B684" s="60" t="str">
        <f t="shared" si="87"/>
        <v>Y</v>
      </c>
      <c r="E684" s="199"/>
      <c r="F684" s="165" t="str">
        <f>IF(E676="","",CONCATENATE(VLOOKUP(E676,'Stakeholder Master List'!$B:$D,2,FALSE),"-9"))</f>
        <v/>
      </c>
      <c r="G684" s="165" t="str">
        <f>IF(E676="","",VLOOKUP(E676,'Stakeholder Master List'!$B:$D,3,FALSE))</f>
        <v/>
      </c>
      <c r="H684" s="173"/>
      <c r="I684" s="126" t="str" cm="1">
        <f t="array" ref="I684">IF(ISBLANK(H684),"-",(ROUND(IF(ISBLANK(H684),"",(_xlfn.IFS(G684="High",50,G684="Medium",25,G684="Low",10,G684="",0)+110-(INT(MID(F684,5,2)))*10)),0)))</f>
        <v>-</v>
      </c>
      <c r="M684" s="48"/>
      <c r="N684" s="48"/>
      <c r="O684" s="49"/>
      <c r="P684" s="48"/>
      <c r="V684" s="48"/>
    </row>
    <row r="685" spans="2:22" ht="16" thickBot="1" x14ac:dyDescent="0.25">
      <c r="B685" s="60" t="str">
        <f t="shared" si="87"/>
        <v>Y</v>
      </c>
      <c r="E685" s="200"/>
      <c r="F685" s="166" t="str">
        <f>IF(E676="","",CONCATENATE(VLOOKUP(E676,'Stakeholder Master List'!$B:$D,2,FALSE),"-10"))</f>
        <v/>
      </c>
      <c r="G685" s="169" t="str">
        <f>IF(E676="","",VLOOKUP(E676,'Stakeholder Master List'!$B:$D,3,FALSE))</f>
        <v/>
      </c>
      <c r="H685" s="172"/>
      <c r="I685" s="127" t="str" cm="1">
        <f t="array" ref="I685">IF(ISBLANK(H685),"-",(ROUND(IF(ISBLANK(H685),"",(_xlfn.IFS(G685="High",50,G685="Medium",25,G685="Low",10,G685="",0)+110-(INT(MID(F685,5,2)))*10)),0)))</f>
        <v>-</v>
      </c>
      <c r="M685" s="48"/>
      <c r="N685" s="48"/>
      <c r="O685" s="49"/>
      <c r="P685" s="48"/>
      <c r="V685" s="48"/>
    </row>
    <row r="686" spans="2:22" ht="15" x14ac:dyDescent="0.2">
      <c r="B686" s="60" t="str">
        <f>IF(OR(E686="-",E686=""),"Y","N")</f>
        <v>Y</v>
      </c>
      <c r="E686" s="198" t="str">
        <f>IF(ISBLANK('Stakeholder Master List'!B75),"",'Stakeholder Master List'!B75)</f>
        <v/>
      </c>
      <c r="F686" s="164" t="str">
        <f>IF(E686="","",CONCATENATE(VLOOKUP(E686,'Stakeholder Master List'!$B:$D,2,FALSE),"-1"))</f>
        <v/>
      </c>
      <c r="G686" s="164" t="str">
        <f>IF(E686="","",VLOOKUP(E686,'Stakeholder Master List'!$B:$D,3,FALSE))</f>
        <v/>
      </c>
      <c r="H686" s="170"/>
      <c r="I686" s="125" t="str" cm="1">
        <f t="array" ref="I686">IF(ISBLANK(H686),"-",(ROUND(IF(ISBLANK(H686),"",(_xlfn.IFS(G686="High",50,G686="Medium",25,G686="Low",10,G686="",0)+110-(INT(MID(F686,5,2)))*10)),0)))</f>
        <v>-</v>
      </c>
      <c r="M686" s="48"/>
      <c r="N686" s="48"/>
      <c r="O686" s="49"/>
      <c r="P686" s="48"/>
      <c r="V686" s="48"/>
    </row>
    <row r="687" spans="2:22" ht="15" x14ac:dyDescent="0.2">
      <c r="B687" s="60" t="str">
        <f t="shared" ref="B687:B695" si="88">B686</f>
        <v>Y</v>
      </c>
      <c r="E687" s="199"/>
      <c r="F687" s="165" t="str">
        <f>IF(E686="","",CONCATENATE(VLOOKUP(E686,'Stakeholder Master List'!$B:$D,2,FALSE),"-2"))</f>
        <v/>
      </c>
      <c r="G687" s="165" t="str">
        <f>IF(E686="","",VLOOKUP(E686,'Stakeholder Master List'!$B:$D,3,FALSE))</f>
        <v/>
      </c>
      <c r="H687" s="173"/>
      <c r="I687" s="126" t="str" cm="1">
        <f t="array" ref="I687">IF(ISBLANK(H687),"-",(ROUND(IF(ISBLANK(H687),"",(_xlfn.IFS(G687="High",50,G687="Medium",25,G687="Low",10,G687="",0)+110-(INT(MID(F687,5,2)))*10)),0)))</f>
        <v>-</v>
      </c>
      <c r="M687" s="48"/>
      <c r="N687" s="48"/>
      <c r="O687" s="49"/>
      <c r="P687" s="48"/>
      <c r="V687" s="48"/>
    </row>
    <row r="688" spans="2:22" ht="15" x14ac:dyDescent="0.2">
      <c r="B688" s="60" t="str">
        <f t="shared" si="88"/>
        <v>Y</v>
      </c>
      <c r="E688" s="199"/>
      <c r="F688" s="165" t="str">
        <f>IF(E686="","",CONCATENATE(VLOOKUP(E686,'Stakeholder Master List'!$B:$D,2,FALSE),"-3"))</f>
        <v/>
      </c>
      <c r="G688" s="165" t="str">
        <f>IF(E686="","",VLOOKUP(E686,'Stakeholder Master List'!$B:$D,3,FALSE))</f>
        <v/>
      </c>
      <c r="H688" s="173"/>
      <c r="I688" s="126" t="str" cm="1">
        <f t="array" ref="I688">IF(ISBLANK(H688),"-",(ROUND(IF(ISBLANK(H688),"",(_xlfn.IFS(G688="High",50,G688="Medium",25,G688="Low",10,G688="",0)+110-(INT(MID(F688,5,2)))*10)),0)))</f>
        <v>-</v>
      </c>
      <c r="M688" s="48"/>
      <c r="N688" s="48"/>
      <c r="O688" s="49"/>
      <c r="P688" s="48"/>
      <c r="V688" s="48"/>
    </row>
    <row r="689" spans="2:22" ht="15" x14ac:dyDescent="0.2">
      <c r="B689" s="60" t="str">
        <f t="shared" si="88"/>
        <v>Y</v>
      </c>
      <c r="E689" s="199"/>
      <c r="F689" s="165" t="str">
        <f>IF(E686="","",CONCATENATE(VLOOKUP(E686,'Stakeholder Master List'!$B:$D,2,FALSE),"-4"))</f>
        <v/>
      </c>
      <c r="G689" s="165" t="str">
        <f>IF(E686="","",VLOOKUP(E686,'Stakeholder Master List'!$B:$D,3,FALSE))</f>
        <v/>
      </c>
      <c r="H689" s="173"/>
      <c r="I689" s="126" t="str" cm="1">
        <f t="array" ref="I689">IF(ISBLANK(H689),"-",(ROUND(IF(ISBLANK(H689),"",(_xlfn.IFS(G689="High",50,G689="Medium",25,G689="Low",10,G689="",0)+110-(INT(MID(F689,5,2)))*10)),0)))</f>
        <v>-</v>
      </c>
      <c r="M689" s="48"/>
      <c r="N689" s="48"/>
      <c r="O689" s="49"/>
      <c r="P689" s="48"/>
      <c r="V689" s="48"/>
    </row>
    <row r="690" spans="2:22" ht="15" x14ac:dyDescent="0.2">
      <c r="B690" s="60" t="str">
        <f t="shared" si="88"/>
        <v>Y</v>
      </c>
      <c r="E690" s="199"/>
      <c r="F690" s="165" t="str">
        <f>IF(E686="","",CONCATENATE(VLOOKUP(E686,'Stakeholder Master List'!$B:$D,2,FALSE),"-5"))</f>
        <v/>
      </c>
      <c r="G690" s="165" t="str">
        <f>IF(E686="","",VLOOKUP(E686,'Stakeholder Master List'!$B:$D,3,FALSE))</f>
        <v/>
      </c>
      <c r="H690" s="173"/>
      <c r="I690" s="126" t="str" cm="1">
        <f t="array" ref="I690">IF(ISBLANK(H690),"-",(ROUND(IF(ISBLANK(H690),"",(_xlfn.IFS(G690="High",50,G690="Medium",25,G690="Low",10,G690="",0)+110-(INT(MID(F690,5,2)))*10)),0)))</f>
        <v>-</v>
      </c>
      <c r="M690" s="48"/>
      <c r="N690" s="48"/>
      <c r="O690" s="49"/>
      <c r="P690" s="48"/>
      <c r="V690" s="48"/>
    </row>
    <row r="691" spans="2:22" ht="15" x14ac:dyDescent="0.2">
      <c r="B691" s="60" t="str">
        <f t="shared" si="88"/>
        <v>Y</v>
      </c>
      <c r="E691" s="199"/>
      <c r="F691" s="165" t="str">
        <f>IF(E686="","",CONCATENATE(VLOOKUP(E686,'Stakeholder Master List'!$B:$D,2,FALSE),"-6"))</f>
        <v/>
      </c>
      <c r="G691" s="165" t="str">
        <f>IF(E686="","",VLOOKUP(E686,'Stakeholder Master List'!$B:$D,3,FALSE))</f>
        <v/>
      </c>
      <c r="H691" s="173"/>
      <c r="I691" s="126" t="str" cm="1">
        <f t="array" ref="I691">IF(ISBLANK(H691),"-",(ROUND(IF(ISBLANK(H691),"",(_xlfn.IFS(G691="High",50,G691="Medium",25,G691="Low",10,G691="",0)+110-(INT(MID(F691,5,2)))*10)),0)))</f>
        <v>-</v>
      </c>
      <c r="M691" s="48"/>
      <c r="N691" s="48"/>
      <c r="O691" s="49"/>
      <c r="P691" s="48"/>
      <c r="V691" s="48"/>
    </row>
    <row r="692" spans="2:22" ht="15" x14ac:dyDescent="0.2">
      <c r="B692" s="60" t="str">
        <f t="shared" si="88"/>
        <v>Y</v>
      </c>
      <c r="E692" s="199"/>
      <c r="F692" s="165" t="str">
        <f>IF(E686="","",CONCATENATE(VLOOKUP(E686,'Stakeholder Master List'!$B:$D,2,FALSE),"-7"))</f>
        <v/>
      </c>
      <c r="G692" s="165" t="str">
        <f>IF(E686="","",VLOOKUP(E686,'Stakeholder Master List'!$B:$D,3,FALSE))</f>
        <v/>
      </c>
      <c r="H692" s="173"/>
      <c r="I692" s="126" t="str" cm="1">
        <f t="array" ref="I692">IF(ISBLANK(H692),"-",(ROUND(IF(ISBLANK(H692),"",(_xlfn.IFS(G692="High",50,G692="Medium",25,G692="Low",10,G692="",0)+110-(INT(MID(F692,5,2)))*10)),0)))</f>
        <v>-</v>
      </c>
      <c r="M692" s="48"/>
      <c r="N692" s="48"/>
      <c r="O692" s="49"/>
      <c r="P692" s="48"/>
      <c r="V692" s="48"/>
    </row>
    <row r="693" spans="2:22" ht="15" x14ac:dyDescent="0.2">
      <c r="B693" s="60" t="str">
        <f t="shared" si="88"/>
        <v>Y</v>
      </c>
      <c r="E693" s="199"/>
      <c r="F693" s="165" t="str">
        <f>IF(E686="","",CONCATENATE(VLOOKUP(E686,'Stakeholder Master List'!$B:$D,2,FALSE),"-8"))</f>
        <v/>
      </c>
      <c r="G693" s="165" t="str">
        <f>IF(E686="","",VLOOKUP(E686,'Stakeholder Master List'!$B:$D,3,FALSE))</f>
        <v/>
      </c>
      <c r="H693" s="173"/>
      <c r="I693" s="126" t="str" cm="1">
        <f t="array" ref="I693">IF(ISBLANK(H693),"-",(ROUND(IF(ISBLANK(H693),"",(_xlfn.IFS(G693="High",50,G693="Medium",25,G693="Low",10,G693="",0)+110-(INT(MID(F693,5,2)))*10)),0)))</f>
        <v>-</v>
      </c>
      <c r="M693" s="48"/>
      <c r="N693" s="48"/>
      <c r="O693" s="49"/>
      <c r="P693" s="48"/>
      <c r="V693" s="48"/>
    </row>
    <row r="694" spans="2:22" ht="15" x14ac:dyDescent="0.2">
      <c r="B694" s="60" t="str">
        <f t="shared" si="88"/>
        <v>Y</v>
      </c>
      <c r="E694" s="199"/>
      <c r="F694" s="165" t="str">
        <f>IF(E686="","",CONCATENATE(VLOOKUP(E686,'Stakeholder Master List'!$B:$D,2,FALSE),"-9"))</f>
        <v/>
      </c>
      <c r="G694" s="165" t="str">
        <f>IF(E686="","",VLOOKUP(E686,'Stakeholder Master List'!$B:$D,3,FALSE))</f>
        <v/>
      </c>
      <c r="H694" s="173"/>
      <c r="I694" s="126" t="str" cm="1">
        <f t="array" ref="I694">IF(ISBLANK(H694),"-",(ROUND(IF(ISBLANK(H694),"",(_xlfn.IFS(G694="High",50,G694="Medium",25,G694="Low",10,G694="",0)+110-(INT(MID(F694,5,2)))*10)),0)))</f>
        <v>-</v>
      </c>
      <c r="M694" s="48"/>
      <c r="N694" s="48"/>
      <c r="O694" s="49"/>
      <c r="P694" s="48"/>
      <c r="V694" s="48"/>
    </row>
    <row r="695" spans="2:22" ht="16" thickBot="1" x14ac:dyDescent="0.25">
      <c r="B695" s="60" t="str">
        <f t="shared" si="88"/>
        <v>Y</v>
      </c>
      <c r="E695" s="200"/>
      <c r="F695" s="166" t="str">
        <f>IF(E686="","",CONCATENATE(VLOOKUP(E686,'Stakeholder Master List'!$B:$D,2,FALSE),"-10"))</f>
        <v/>
      </c>
      <c r="G695" s="169" t="str">
        <f>IF(E686="","",VLOOKUP(E686,'Stakeholder Master List'!$B:$D,3,FALSE))</f>
        <v/>
      </c>
      <c r="H695" s="172"/>
      <c r="I695" s="127" t="str" cm="1">
        <f t="array" ref="I695">IF(ISBLANK(H695),"-",(ROUND(IF(ISBLANK(H695),"",(_xlfn.IFS(G695="High",50,G695="Medium",25,G695="Low",10,G695="",0)+110-(INT(MID(F695,5,2)))*10)),0)))</f>
        <v>-</v>
      </c>
      <c r="M695" s="48"/>
      <c r="N695" s="48"/>
      <c r="O695" s="49"/>
      <c r="P695" s="48"/>
      <c r="V695" s="48"/>
    </row>
    <row r="696" spans="2:22" ht="15" x14ac:dyDescent="0.2">
      <c r="B696" s="60" t="str">
        <f>IF(OR(E696="-",E696=""),"Y","N")</f>
        <v>Y</v>
      </c>
      <c r="E696" s="198" t="str">
        <f>IF(ISBLANK('Stakeholder Master List'!B76),"",'Stakeholder Master List'!B76)</f>
        <v/>
      </c>
      <c r="F696" s="164" t="str">
        <f>IF(E696="","",CONCATENATE(VLOOKUP(E696,'Stakeholder Master List'!$B:$D,2,FALSE),"-1"))</f>
        <v/>
      </c>
      <c r="G696" s="164" t="str">
        <f>IF(E696="","",VLOOKUP(E696,'Stakeholder Master List'!$B:$D,3,FALSE))</f>
        <v/>
      </c>
      <c r="H696" s="170"/>
      <c r="I696" s="125" t="str" cm="1">
        <f t="array" ref="I696">IF(ISBLANK(H696),"-",(ROUND(IF(ISBLANK(H696),"",(_xlfn.IFS(G696="High",50,G696="Medium",25,G696="Low",10,G696="",0)+110-(INT(MID(F696,5,2)))*10)),0)))</f>
        <v>-</v>
      </c>
      <c r="M696" s="48"/>
      <c r="N696" s="48"/>
      <c r="O696" s="49"/>
      <c r="P696" s="48"/>
      <c r="V696" s="48"/>
    </row>
    <row r="697" spans="2:22" ht="15" x14ac:dyDescent="0.2">
      <c r="B697" s="60" t="str">
        <f t="shared" ref="B697:B705" si="89">B696</f>
        <v>Y</v>
      </c>
      <c r="E697" s="199"/>
      <c r="F697" s="165" t="str">
        <f>IF(E696="","",CONCATENATE(VLOOKUP(E696,'Stakeholder Master List'!$B:$D,2,FALSE),"-2"))</f>
        <v/>
      </c>
      <c r="G697" s="165" t="str">
        <f>IF(E696="","",VLOOKUP(E696,'Stakeholder Master List'!$B:$D,3,FALSE))</f>
        <v/>
      </c>
      <c r="H697" s="173"/>
      <c r="I697" s="126" t="str" cm="1">
        <f t="array" ref="I697">IF(ISBLANK(H697),"-",(ROUND(IF(ISBLANK(H697),"",(_xlfn.IFS(G697="High",50,G697="Medium",25,G697="Low",10,G697="",0)+110-(INT(MID(F697,5,2)))*10)),0)))</f>
        <v>-</v>
      </c>
      <c r="M697" s="48"/>
      <c r="N697" s="48"/>
      <c r="O697" s="49"/>
      <c r="P697" s="48"/>
      <c r="V697" s="48"/>
    </row>
    <row r="698" spans="2:22" ht="15" x14ac:dyDescent="0.2">
      <c r="B698" s="60" t="str">
        <f t="shared" si="89"/>
        <v>Y</v>
      </c>
      <c r="E698" s="199"/>
      <c r="F698" s="165" t="str">
        <f>IF(E696="","",CONCATENATE(VLOOKUP(E696,'Stakeholder Master List'!$B:$D,2,FALSE),"-3"))</f>
        <v/>
      </c>
      <c r="G698" s="165" t="str">
        <f>IF(E696="","",VLOOKUP(E696,'Stakeholder Master List'!$B:$D,3,FALSE))</f>
        <v/>
      </c>
      <c r="H698" s="173"/>
      <c r="I698" s="126" t="str" cm="1">
        <f t="array" ref="I698">IF(ISBLANK(H698),"-",(ROUND(IF(ISBLANK(H698),"",(_xlfn.IFS(G698="High",50,G698="Medium",25,G698="Low",10,G698="",0)+110-(INT(MID(F698,5,2)))*10)),0)))</f>
        <v>-</v>
      </c>
      <c r="M698" s="48"/>
      <c r="N698" s="48"/>
      <c r="O698" s="49"/>
      <c r="P698" s="48"/>
      <c r="V698" s="48"/>
    </row>
    <row r="699" spans="2:22" ht="15" x14ac:dyDescent="0.2">
      <c r="B699" s="60" t="str">
        <f t="shared" si="89"/>
        <v>Y</v>
      </c>
      <c r="E699" s="199"/>
      <c r="F699" s="165" t="str">
        <f>IF(E696="","",CONCATENATE(VLOOKUP(E696,'Stakeholder Master List'!$B:$D,2,FALSE),"-4"))</f>
        <v/>
      </c>
      <c r="G699" s="165" t="str">
        <f>IF(E696="","",VLOOKUP(E696,'Stakeholder Master List'!$B:$D,3,FALSE))</f>
        <v/>
      </c>
      <c r="H699" s="173"/>
      <c r="I699" s="126" t="str" cm="1">
        <f t="array" ref="I699">IF(ISBLANK(H699),"-",(ROUND(IF(ISBLANK(H699),"",(_xlfn.IFS(G699="High",50,G699="Medium",25,G699="Low",10,G699="",0)+110-(INT(MID(F699,5,2)))*10)),0)))</f>
        <v>-</v>
      </c>
      <c r="M699" s="48"/>
      <c r="N699" s="48"/>
      <c r="O699" s="49"/>
      <c r="P699" s="48"/>
      <c r="V699" s="48"/>
    </row>
    <row r="700" spans="2:22" ht="15" x14ac:dyDescent="0.2">
      <c r="B700" s="60" t="str">
        <f t="shared" si="89"/>
        <v>Y</v>
      </c>
      <c r="E700" s="199"/>
      <c r="F700" s="165" t="str">
        <f>IF(E696="","",CONCATENATE(VLOOKUP(E696,'Stakeholder Master List'!$B:$D,2,FALSE),"-5"))</f>
        <v/>
      </c>
      <c r="G700" s="165" t="str">
        <f>IF(E696="","",VLOOKUP(E696,'Stakeholder Master List'!$B:$D,3,FALSE))</f>
        <v/>
      </c>
      <c r="H700" s="173"/>
      <c r="I700" s="126" t="str" cm="1">
        <f t="array" ref="I700">IF(ISBLANK(H700),"-",(ROUND(IF(ISBLANK(H700),"",(_xlfn.IFS(G700="High",50,G700="Medium",25,G700="Low",10,G700="",0)+110-(INT(MID(F700,5,2)))*10)),0)))</f>
        <v>-</v>
      </c>
      <c r="M700" s="48"/>
      <c r="N700" s="48"/>
      <c r="O700" s="49"/>
      <c r="P700" s="48"/>
      <c r="V700" s="48"/>
    </row>
    <row r="701" spans="2:22" ht="15" x14ac:dyDescent="0.2">
      <c r="B701" s="60" t="str">
        <f t="shared" si="89"/>
        <v>Y</v>
      </c>
      <c r="E701" s="199"/>
      <c r="F701" s="165" t="str">
        <f>IF(E696="","",CONCATENATE(VLOOKUP(E696,'Stakeholder Master List'!$B:$D,2,FALSE),"-6"))</f>
        <v/>
      </c>
      <c r="G701" s="165" t="str">
        <f>IF(E696="","",VLOOKUP(E696,'Stakeholder Master List'!$B:$D,3,FALSE))</f>
        <v/>
      </c>
      <c r="H701" s="173"/>
      <c r="I701" s="126" t="str" cm="1">
        <f t="array" ref="I701">IF(ISBLANK(H701),"-",(ROUND(IF(ISBLANK(H701),"",(_xlfn.IFS(G701="High",50,G701="Medium",25,G701="Low",10,G701="",0)+110-(INT(MID(F701,5,2)))*10)),0)))</f>
        <v>-</v>
      </c>
      <c r="M701" s="48"/>
      <c r="N701" s="48"/>
      <c r="O701" s="49"/>
      <c r="P701" s="48"/>
      <c r="V701" s="48"/>
    </row>
    <row r="702" spans="2:22" ht="15" x14ac:dyDescent="0.2">
      <c r="B702" s="60" t="str">
        <f t="shared" si="89"/>
        <v>Y</v>
      </c>
      <c r="E702" s="199"/>
      <c r="F702" s="165" t="str">
        <f>IF(E696="","",CONCATENATE(VLOOKUP(E696,'Stakeholder Master List'!$B:$D,2,FALSE),"-7"))</f>
        <v/>
      </c>
      <c r="G702" s="165" t="str">
        <f>IF(E696="","",VLOOKUP(E696,'Stakeholder Master List'!$B:$D,3,FALSE))</f>
        <v/>
      </c>
      <c r="H702" s="173"/>
      <c r="I702" s="126" t="str" cm="1">
        <f t="array" ref="I702">IF(ISBLANK(H702),"-",(ROUND(IF(ISBLANK(H702),"",(_xlfn.IFS(G702="High",50,G702="Medium",25,G702="Low",10,G702="",0)+110-(INT(MID(F702,5,2)))*10)),0)))</f>
        <v>-</v>
      </c>
      <c r="M702" s="48"/>
      <c r="N702" s="48"/>
      <c r="O702" s="49"/>
      <c r="P702" s="48"/>
      <c r="V702" s="48"/>
    </row>
    <row r="703" spans="2:22" ht="15" x14ac:dyDescent="0.2">
      <c r="B703" s="60" t="str">
        <f t="shared" si="89"/>
        <v>Y</v>
      </c>
      <c r="E703" s="199"/>
      <c r="F703" s="165" t="str">
        <f>IF(E696="","",CONCATENATE(VLOOKUP(E696,'Stakeholder Master List'!$B:$D,2,FALSE),"-8"))</f>
        <v/>
      </c>
      <c r="G703" s="165" t="str">
        <f>IF(E696="","",VLOOKUP(E696,'Stakeholder Master List'!$B:$D,3,FALSE))</f>
        <v/>
      </c>
      <c r="H703" s="173"/>
      <c r="I703" s="126" t="str" cm="1">
        <f t="array" ref="I703">IF(ISBLANK(H703),"-",(ROUND(IF(ISBLANK(H703),"",(_xlfn.IFS(G703="High",50,G703="Medium",25,G703="Low",10,G703="",0)+110-(INT(MID(F703,5,2)))*10)),0)))</f>
        <v>-</v>
      </c>
      <c r="M703" s="48"/>
      <c r="N703" s="48"/>
      <c r="O703" s="49"/>
      <c r="P703" s="48"/>
      <c r="V703" s="48"/>
    </row>
    <row r="704" spans="2:22" ht="15" x14ac:dyDescent="0.2">
      <c r="B704" s="60" t="str">
        <f t="shared" si="89"/>
        <v>Y</v>
      </c>
      <c r="E704" s="199"/>
      <c r="F704" s="165" t="str">
        <f>IF(E696="","",CONCATENATE(VLOOKUP(E696,'Stakeholder Master List'!$B:$D,2,FALSE),"-9"))</f>
        <v/>
      </c>
      <c r="G704" s="165" t="str">
        <f>IF(E696="","",VLOOKUP(E696,'Stakeholder Master List'!$B:$D,3,FALSE))</f>
        <v/>
      </c>
      <c r="H704" s="173"/>
      <c r="I704" s="126" t="str" cm="1">
        <f t="array" ref="I704">IF(ISBLANK(H704),"-",(ROUND(IF(ISBLANK(H704),"",(_xlfn.IFS(G704="High",50,G704="Medium",25,G704="Low",10,G704="",0)+110-(INT(MID(F704,5,2)))*10)),0)))</f>
        <v>-</v>
      </c>
      <c r="M704" s="48"/>
      <c r="N704" s="48"/>
      <c r="O704" s="49"/>
      <c r="P704" s="48"/>
      <c r="V704" s="48"/>
    </row>
    <row r="705" spans="2:22" ht="16" thickBot="1" x14ac:dyDescent="0.25">
      <c r="B705" s="60" t="str">
        <f t="shared" si="89"/>
        <v>Y</v>
      </c>
      <c r="E705" s="200"/>
      <c r="F705" s="166" t="str">
        <f>IF(E696="","",CONCATENATE(VLOOKUP(E696,'Stakeholder Master List'!$B:$D,2,FALSE),"-10"))</f>
        <v/>
      </c>
      <c r="G705" s="169" t="str">
        <f>IF(E696="","",VLOOKUP(E696,'Stakeholder Master List'!$B:$D,3,FALSE))</f>
        <v/>
      </c>
      <c r="H705" s="172"/>
      <c r="I705" s="127" t="str" cm="1">
        <f t="array" ref="I705">IF(ISBLANK(H705),"-",(ROUND(IF(ISBLANK(H705),"",(_xlfn.IFS(G705="High",50,G705="Medium",25,G705="Low",10,G705="",0)+110-(INT(MID(F705,5,2)))*10)),0)))</f>
        <v>-</v>
      </c>
      <c r="M705" s="48"/>
      <c r="N705" s="48"/>
      <c r="O705" s="49"/>
      <c r="P705" s="48"/>
      <c r="V705" s="48"/>
    </row>
    <row r="706" spans="2:22" ht="15" x14ac:dyDescent="0.2">
      <c r="B706" s="60" t="str">
        <f>IF(OR(E706="-",E706=""),"Y","N")</f>
        <v>Y</v>
      </c>
      <c r="E706" s="198" t="str">
        <f>IF(ISBLANK('Stakeholder Master List'!B77),"",'Stakeholder Master List'!B77)</f>
        <v/>
      </c>
      <c r="F706" s="164" t="str">
        <f>IF(E706="","",CONCATENATE(VLOOKUP(E706,'Stakeholder Master List'!$B:$D,2,FALSE),"-1"))</f>
        <v/>
      </c>
      <c r="G706" s="164" t="str">
        <f>IF(E706="","",VLOOKUP(E706,'Stakeholder Master List'!$B:$D,3,FALSE))</f>
        <v/>
      </c>
      <c r="H706" s="170"/>
      <c r="I706" s="125" t="str" cm="1">
        <f t="array" ref="I706">IF(ISBLANK(H706),"-",(ROUND(IF(ISBLANK(H706),"",(_xlfn.IFS(G706="High",50,G706="Medium",25,G706="Low",10,G706="",0)+110-(INT(MID(F706,5,2)))*10)),0)))</f>
        <v>-</v>
      </c>
      <c r="M706" s="48"/>
      <c r="N706" s="48"/>
      <c r="O706" s="49"/>
      <c r="P706" s="48"/>
      <c r="V706" s="48"/>
    </row>
    <row r="707" spans="2:22" ht="15" x14ac:dyDescent="0.2">
      <c r="B707" s="60" t="str">
        <f t="shared" ref="B707:B715" si="90">B706</f>
        <v>Y</v>
      </c>
      <c r="E707" s="199"/>
      <c r="F707" s="165" t="str">
        <f>IF(E706="","",CONCATENATE(VLOOKUP(E706,'Stakeholder Master List'!$B:$D,2,FALSE),"-2"))</f>
        <v/>
      </c>
      <c r="G707" s="165" t="str">
        <f>IF(E706="","",VLOOKUP(E706,'Stakeholder Master List'!$B:$D,3,FALSE))</f>
        <v/>
      </c>
      <c r="H707" s="173"/>
      <c r="I707" s="126" t="str" cm="1">
        <f t="array" ref="I707">IF(ISBLANK(H707),"-",(ROUND(IF(ISBLANK(H707),"",(_xlfn.IFS(G707="High",50,G707="Medium",25,G707="Low",10,G707="",0)+110-(INT(MID(F707,5,2)))*10)),0)))</f>
        <v>-</v>
      </c>
      <c r="M707" s="48"/>
      <c r="N707" s="48"/>
      <c r="O707" s="49"/>
      <c r="P707" s="48"/>
      <c r="V707" s="48"/>
    </row>
    <row r="708" spans="2:22" ht="15" x14ac:dyDescent="0.2">
      <c r="B708" s="60" t="str">
        <f t="shared" si="90"/>
        <v>Y</v>
      </c>
      <c r="E708" s="199"/>
      <c r="F708" s="165" t="str">
        <f>IF(E706="","",CONCATENATE(VLOOKUP(E706,'Stakeholder Master List'!$B:$D,2,FALSE),"-3"))</f>
        <v/>
      </c>
      <c r="G708" s="165" t="str">
        <f>IF(E706="","",VLOOKUP(E706,'Stakeholder Master List'!$B:$D,3,FALSE))</f>
        <v/>
      </c>
      <c r="H708" s="173"/>
      <c r="I708" s="126" t="str" cm="1">
        <f t="array" ref="I708">IF(ISBLANK(H708),"-",(ROUND(IF(ISBLANK(H708),"",(_xlfn.IFS(G708="High",50,G708="Medium",25,G708="Low",10,G708="",0)+110-(INT(MID(F708,5,2)))*10)),0)))</f>
        <v>-</v>
      </c>
      <c r="M708" s="48"/>
      <c r="N708" s="48"/>
      <c r="O708" s="49"/>
      <c r="P708" s="48"/>
      <c r="V708" s="48"/>
    </row>
    <row r="709" spans="2:22" ht="15" x14ac:dyDescent="0.2">
      <c r="B709" s="60" t="str">
        <f t="shared" si="90"/>
        <v>Y</v>
      </c>
      <c r="E709" s="199"/>
      <c r="F709" s="165" t="str">
        <f>IF(E706="","",CONCATENATE(VLOOKUP(E706,'Stakeholder Master List'!$B:$D,2,FALSE),"-4"))</f>
        <v/>
      </c>
      <c r="G709" s="165" t="str">
        <f>IF(E706="","",VLOOKUP(E706,'Stakeholder Master List'!$B:$D,3,FALSE))</f>
        <v/>
      </c>
      <c r="H709" s="173"/>
      <c r="I709" s="126" t="str" cm="1">
        <f t="array" ref="I709">IF(ISBLANK(H709),"-",(ROUND(IF(ISBLANK(H709),"",(_xlfn.IFS(G709="High",50,G709="Medium",25,G709="Low",10,G709="",0)+110-(INT(MID(F709,5,2)))*10)),0)))</f>
        <v>-</v>
      </c>
      <c r="M709" s="48"/>
      <c r="N709" s="48"/>
      <c r="O709" s="49"/>
      <c r="P709" s="48"/>
      <c r="V709" s="48"/>
    </row>
    <row r="710" spans="2:22" ht="15" x14ac:dyDescent="0.2">
      <c r="B710" s="60" t="str">
        <f t="shared" si="90"/>
        <v>Y</v>
      </c>
      <c r="E710" s="199"/>
      <c r="F710" s="165" t="str">
        <f>IF(E706="","",CONCATENATE(VLOOKUP(E706,'Stakeholder Master List'!$B:$D,2,FALSE),"-5"))</f>
        <v/>
      </c>
      <c r="G710" s="165" t="str">
        <f>IF(E706="","",VLOOKUP(E706,'Stakeholder Master List'!$B:$D,3,FALSE))</f>
        <v/>
      </c>
      <c r="H710" s="173"/>
      <c r="I710" s="126" t="str" cm="1">
        <f t="array" ref="I710">IF(ISBLANK(H710),"-",(ROUND(IF(ISBLANK(H710),"",(_xlfn.IFS(G710="High",50,G710="Medium",25,G710="Low",10,G710="",0)+110-(INT(MID(F710,5,2)))*10)),0)))</f>
        <v>-</v>
      </c>
      <c r="M710" s="48"/>
      <c r="N710" s="48"/>
      <c r="O710" s="49"/>
      <c r="P710" s="48"/>
      <c r="V710" s="48"/>
    </row>
    <row r="711" spans="2:22" ht="15" x14ac:dyDescent="0.2">
      <c r="B711" s="60" t="str">
        <f t="shared" si="90"/>
        <v>Y</v>
      </c>
      <c r="E711" s="199"/>
      <c r="F711" s="165" t="str">
        <f>IF(E706="","",CONCATENATE(VLOOKUP(E706,'Stakeholder Master List'!$B:$D,2,FALSE),"-6"))</f>
        <v/>
      </c>
      <c r="G711" s="165" t="str">
        <f>IF(E706="","",VLOOKUP(E706,'Stakeholder Master List'!$B:$D,3,FALSE))</f>
        <v/>
      </c>
      <c r="H711" s="173"/>
      <c r="I711" s="126" t="str" cm="1">
        <f t="array" ref="I711">IF(ISBLANK(H711),"-",(ROUND(IF(ISBLANK(H711),"",(_xlfn.IFS(G711="High",50,G711="Medium",25,G711="Low",10,G711="",0)+110-(INT(MID(F711,5,2)))*10)),0)))</f>
        <v>-</v>
      </c>
      <c r="M711" s="48"/>
      <c r="N711" s="48"/>
      <c r="O711" s="49"/>
      <c r="P711" s="48"/>
      <c r="V711" s="48"/>
    </row>
    <row r="712" spans="2:22" ht="15" x14ac:dyDescent="0.2">
      <c r="B712" s="60" t="str">
        <f t="shared" si="90"/>
        <v>Y</v>
      </c>
      <c r="E712" s="199"/>
      <c r="F712" s="165" t="str">
        <f>IF(E706="","",CONCATENATE(VLOOKUP(E706,'Stakeholder Master List'!$B:$D,2,FALSE),"-7"))</f>
        <v/>
      </c>
      <c r="G712" s="165" t="str">
        <f>IF(E706="","",VLOOKUP(E706,'Stakeholder Master List'!$B:$D,3,FALSE))</f>
        <v/>
      </c>
      <c r="H712" s="173"/>
      <c r="I712" s="126" t="str" cm="1">
        <f t="array" ref="I712">IF(ISBLANK(H712),"-",(ROUND(IF(ISBLANK(H712),"",(_xlfn.IFS(G712="High",50,G712="Medium",25,G712="Low",10,G712="",0)+110-(INT(MID(F712,5,2)))*10)),0)))</f>
        <v>-</v>
      </c>
      <c r="M712" s="48"/>
      <c r="N712" s="48"/>
      <c r="O712" s="49"/>
      <c r="P712" s="48"/>
      <c r="V712" s="48"/>
    </row>
    <row r="713" spans="2:22" ht="15" x14ac:dyDescent="0.2">
      <c r="B713" s="60" t="str">
        <f t="shared" si="90"/>
        <v>Y</v>
      </c>
      <c r="E713" s="199"/>
      <c r="F713" s="165" t="str">
        <f>IF(E706="","",CONCATENATE(VLOOKUP(E706,'Stakeholder Master List'!$B:$D,2,FALSE),"-8"))</f>
        <v/>
      </c>
      <c r="G713" s="165" t="str">
        <f>IF(E706="","",VLOOKUP(E706,'Stakeholder Master List'!$B:$D,3,FALSE))</f>
        <v/>
      </c>
      <c r="H713" s="173"/>
      <c r="I713" s="126" t="str" cm="1">
        <f t="array" ref="I713">IF(ISBLANK(H713),"-",(ROUND(IF(ISBLANK(H713),"",(_xlfn.IFS(G713="High",50,G713="Medium",25,G713="Low",10,G713="",0)+110-(INT(MID(F713,5,2)))*10)),0)))</f>
        <v>-</v>
      </c>
      <c r="M713" s="48"/>
      <c r="N713" s="48"/>
      <c r="O713" s="49"/>
      <c r="P713" s="48"/>
      <c r="V713" s="48"/>
    </row>
    <row r="714" spans="2:22" ht="15" x14ac:dyDescent="0.2">
      <c r="B714" s="60" t="str">
        <f t="shared" si="90"/>
        <v>Y</v>
      </c>
      <c r="E714" s="199"/>
      <c r="F714" s="165" t="str">
        <f>IF(E706="","",CONCATENATE(VLOOKUP(E706,'Stakeholder Master List'!$B:$D,2,FALSE),"-9"))</f>
        <v/>
      </c>
      <c r="G714" s="165" t="str">
        <f>IF(E706="","",VLOOKUP(E706,'Stakeholder Master List'!$B:$D,3,FALSE))</f>
        <v/>
      </c>
      <c r="H714" s="173"/>
      <c r="I714" s="126" t="str" cm="1">
        <f t="array" ref="I714">IF(ISBLANK(H714),"-",(ROUND(IF(ISBLANK(H714),"",(_xlfn.IFS(G714="High",50,G714="Medium",25,G714="Low",10,G714="",0)+110-(INT(MID(F714,5,2)))*10)),0)))</f>
        <v>-</v>
      </c>
      <c r="M714" s="48"/>
      <c r="N714" s="48"/>
      <c r="O714" s="49"/>
      <c r="P714" s="48"/>
      <c r="V714" s="48"/>
    </row>
    <row r="715" spans="2:22" ht="16" thickBot="1" x14ac:dyDescent="0.25">
      <c r="B715" s="60" t="str">
        <f t="shared" si="90"/>
        <v>Y</v>
      </c>
      <c r="E715" s="200"/>
      <c r="F715" s="166" t="str">
        <f>IF(E706="","",CONCATENATE(VLOOKUP(E706,'Stakeholder Master List'!$B:$D,2,FALSE),"-10"))</f>
        <v/>
      </c>
      <c r="G715" s="169" t="str">
        <f>IF(E706="","",VLOOKUP(E706,'Stakeholder Master List'!$B:$D,3,FALSE))</f>
        <v/>
      </c>
      <c r="H715" s="172"/>
      <c r="I715" s="127" t="str" cm="1">
        <f t="array" ref="I715">IF(ISBLANK(H715),"-",(ROUND(IF(ISBLANK(H715),"",(_xlfn.IFS(G715="High",50,G715="Medium",25,G715="Low",10,G715="",0)+110-(INT(MID(F715,5,2)))*10)),0)))</f>
        <v>-</v>
      </c>
      <c r="M715" s="48"/>
      <c r="N715" s="48"/>
      <c r="O715" s="49"/>
      <c r="P715" s="48"/>
      <c r="V715" s="48"/>
    </row>
    <row r="716" spans="2:22" ht="15" x14ac:dyDescent="0.2">
      <c r="B716" s="60" t="str">
        <f>IF(OR(E716="-",E716=""),"Y","N")</f>
        <v>Y</v>
      </c>
      <c r="E716" s="198" t="str">
        <f>IF(ISBLANK('Stakeholder Master List'!B78),"",'Stakeholder Master List'!B78)</f>
        <v/>
      </c>
      <c r="F716" s="164" t="str">
        <f>IF(E716="","",CONCATENATE(VLOOKUP(E716,'Stakeholder Master List'!$B:$D,2,FALSE),"-1"))</f>
        <v/>
      </c>
      <c r="G716" s="164" t="str">
        <f>IF(E716="","",VLOOKUP(E716,'Stakeholder Master List'!$B:$D,3,FALSE))</f>
        <v/>
      </c>
      <c r="H716" s="170"/>
      <c r="I716" s="125" t="str" cm="1">
        <f t="array" ref="I716">IF(ISBLANK(H716),"-",(ROUND(IF(ISBLANK(H716),"",(_xlfn.IFS(G716="High",50,G716="Medium",25,G716="Low",10,G716="",0)+110-(INT(MID(F716,5,2)))*10)),0)))</f>
        <v>-</v>
      </c>
      <c r="M716" s="48"/>
      <c r="N716" s="48"/>
      <c r="O716" s="49"/>
      <c r="P716" s="48"/>
      <c r="V716" s="48"/>
    </row>
    <row r="717" spans="2:22" ht="15" x14ac:dyDescent="0.2">
      <c r="B717" s="60" t="str">
        <f t="shared" ref="B717:B725" si="91">B716</f>
        <v>Y</v>
      </c>
      <c r="E717" s="199"/>
      <c r="F717" s="165" t="str">
        <f>IF(E716="","",CONCATENATE(VLOOKUP(E716,'Stakeholder Master List'!$B:$D,2,FALSE),"-2"))</f>
        <v/>
      </c>
      <c r="G717" s="165" t="str">
        <f>IF(E716="","",VLOOKUP(E716,'Stakeholder Master List'!$B:$D,3,FALSE))</f>
        <v/>
      </c>
      <c r="H717" s="173"/>
      <c r="I717" s="126" t="str" cm="1">
        <f t="array" ref="I717">IF(ISBLANK(H717),"-",(ROUND(IF(ISBLANK(H717),"",(_xlfn.IFS(G717="High",50,G717="Medium",25,G717="Low",10,G717="",0)+110-(INT(MID(F717,5,2)))*10)),0)))</f>
        <v>-</v>
      </c>
      <c r="M717" s="48"/>
      <c r="N717" s="48"/>
      <c r="O717" s="49"/>
      <c r="P717" s="48"/>
      <c r="V717" s="48"/>
    </row>
    <row r="718" spans="2:22" ht="15" x14ac:dyDescent="0.2">
      <c r="B718" s="60" t="str">
        <f t="shared" si="91"/>
        <v>Y</v>
      </c>
      <c r="E718" s="199"/>
      <c r="F718" s="165" t="str">
        <f>IF(E716="","",CONCATENATE(VLOOKUP(E716,'Stakeholder Master List'!$B:$D,2,FALSE),"-3"))</f>
        <v/>
      </c>
      <c r="G718" s="165" t="str">
        <f>IF(E716="","",VLOOKUP(E716,'Stakeholder Master List'!$B:$D,3,FALSE))</f>
        <v/>
      </c>
      <c r="H718" s="173"/>
      <c r="I718" s="126" t="str" cm="1">
        <f t="array" ref="I718">IF(ISBLANK(H718),"-",(ROUND(IF(ISBLANK(H718),"",(_xlfn.IFS(G718="High",50,G718="Medium",25,G718="Low",10,G718="",0)+110-(INT(MID(F718,5,2)))*10)),0)))</f>
        <v>-</v>
      </c>
      <c r="M718" s="48"/>
      <c r="N718" s="48"/>
      <c r="O718" s="49"/>
      <c r="P718" s="48"/>
      <c r="V718" s="48"/>
    </row>
    <row r="719" spans="2:22" ht="15" x14ac:dyDescent="0.2">
      <c r="B719" s="60" t="str">
        <f t="shared" si="91"/>
        <v>Y</v>
      </c>
      <c r="E719" s="199"/>
      <c r="F719" s="165" t="str">
        <f>IF(E716="","",CONCATENATE(VLOOKUP(E716,'Stakeholder Master List'!$B:$D,2,FALSE),"-4"))</f>
        <v/>
      </c>
      <c r="G719" s="165" t="str">
        <f>IF(E716="","",VLOOKUP(E716,'Stakeholder Master List'!$B:$D,3,FALSE))</f>
        <v/>
      </c>
      <c r="H719" s="173"/>
      <c r="I719" s="126" t="str" cm="1">
        <f t="array" ref="I719">IF(ISBLANK(H719),"-",(ROUND(IF(ISBLANK(H719),"",(_xlfn.IFS(G719="High",50,G719="Medium",25,G719="Low",10,G719="",0)+110-(INT(MID(F719,5,2)))*10)),0)))</f>
        <v>-</v>
      </c>
      <c r="M719" s="48"/>
      <c r="N719" s="48"/>
      <c r="O719" s="49"/>
      <c r="P719" s="48"/>
      <c r="V719" s="48"/>
    </row>
    <row r="720" spans="2:22" ht="15" x14ac:dyDescent="0.2">
      <c r="B720" s="60" t="str">
        <f t="shared" si="91"/>
        <v>Y</v>
      </c>
      <c r="E720" s="199"/>
      <c r="F720" s="165" t="str">
        <f>IF(E716="","",CONCATENATE(VLOOKUP(E716,'Stakeholder Master List'!$B:$D,2,FALSE),"-5"))</f>
        <v/>
      </c>
      <c r="G720" s="165" t="str">
        <f>IF(E716="","",VLOOKUP(E716,'Stakeholder Master List'!$B:$D,3,FALSE))</f>
        <v/>
      </c>
      <c r="H720" s="173"/>
      <c r="I720" s="126" t="str" cm="1">
        <f t="array" ref="I720">IF(ISBLANK(H720),"-",(ROUND(IF(ISBLANK(H720),"",(_xlfn.IFS(G720="High",50,G720="Medium",25,G720="Low",10,G720="",0)+110-(INT(MID(F720,5,2)))*10)),0)))</f>
        <v>-</v>
      </c>
      <c r="M720" s="48"/>
      <c r="N720" s="48"/>
      <c r="O720" s="49"/>
      <c r="P720" s="48"/>
      <c r="V720" s="48"/>
    </row>
    <row r="721" spans="2:22" ht="15" x14ac:dyDescent="0.2">
      <c r="B721" s="60" t="str">
        <f t="shared" si="91"/>
        <v>Y</v>
      </c>
      <c r="E721" s="199"/>
      <c r="F721" s="165" t="str">
        <f>IF(E716="","",CONCATENATE(VLOOKUP(E716,'Stakeholder Master List'!$B:$D,2,FALSE),"-6"))</f>
        <v/>
      </c>
      <c r="G721" s="165" t="str">
        <f>IF(E716="","",VLOOKUP(E716,'Stakeholder Master List'!$B:$D,3,FALSE))</f>
        <v/>
      </c>
      <c r="H721" s="173"/>
      <c r="I721" s="126" t="str" cm="1">
        <f t="array" ref="I721">IF(ISBLANK(H721),"-",(ROUND(IF(ISBLANK(H721),"",(_xlfn.IFS(G721="High",50,G721="Medium",25,G721="Low",10,G721="",0)+110-(INT(MID(F721,5,2)))*10)),0)))</f>
        <v>-</v>
      </c>
      <c r="M721" s="48"/>
      <c r="N721" s="48"/>
      <c r="O721" s="49"/>
      <c r="P721" s="48"/>
      <c r="V721" s="48"/>
    </row>
    <row r="722" spans="2:22" ht="15" x14ac:dyDescent="0.2">
      <c r="B722" s="60" t="str">
        <f t="shared" si="91"/>
        <v>Y</v>
      </c>
      <c r="E722" s="199"/>
      <c r="F722" s="165" t="str">
        <f>IF(E716="","",CONCATENATE(VLOOKUP(E716,'Stakeholder Master List'!$B:$D,2,FALSE),"-7"))</f>
        <v/>
      </c>
      <c r="G722" s="165" t="str">
        <f>IF(E716="","",VLOOKUP(E716,'Stakeholder Master List'!$B:$D,3,FALSE))</f>
        <v/>
      </c>
      <c r="H722" s="173"/>
      <c r="I722" s="126" t="str" cm="1">
        <f t="array" ref="I722">IF(ISBLANK(H722),"-",(ROUND(IF(ISBLANK(H722),"",(_xlfn.IFS(G722="High",50,G722="Medium",25,G722="Low",10,G722="",0)+110-(INT(MID(F722,5,2)))*10)),0)))</f>
        <v>-</v>
      </c>
      <c r="M722" s="48"/>
      <c r="N722" s="48"/>
      <c r="O722" s="49"/>
      <c r="P722" s="48"/>
      <c r="V722" s="48"/>
    </row>
    <row r="723" spans="2:22" ht="15" x14ac:dyDescent="0.2">
      <c r="B723" s="60" t="str">
        <f t="shared" si="91"/>
        <v>Y</v>
      </c>
      <c r="E723" s="199"/>
      <c r="F723" s="165" t="str">
        <f>IF(E716="","",CONCATENATE(VLOOKUP(E716,'Stakeholder Master List'!$B:$D,2,FALSE),"-8"))</f>
        <v/>
      </c>
      <c r="G723" s="165" t="str">
        <f>IF(E716="","",VLOOKUP(E716,'Stakeholder Master List'!$B:$D,3,FALSE))</f>
        <v/>
      </c>
      <c r="H723" s="173"/>
      <c r="I723" s="126" t="str" cm="1">
        <f t="array" ref="I723">IF(ISBLANK(H723),"-",(ROUND(IF(ISBLANK(H723),"",(_xlfn.IFS(G723="High",50,G723="Medium",25,G723="Low",10,G723="",0)+110-(INT(MID(F723,5,2)))*10)),0)))</f>
        <v>-</v>
      </c>
      <c r="M723" s="48"/>
      <c r="N723" s="48"/>
      <c r="O723" s="49"/>
      <c r="P723" s="48"/>
      <c r="V723" s="48"/>
    </row>
    <row r="724" spans="2:22" ht="15" x14ac:dyDescent="0.2">
      <c r="B724" s="60" t="str">
        <f t="shared" si="91"/>
        <v>Y</v>
      </c>
      <c r="E724" s="199"/>
      <c r="F724" s="165" t="str">
        <f>IF(E716="","",CONCATENATE(VLOOKUP(E716,'Stakeholder Master List'!$B:$D,2,FALSE),"-9"))</f>
        <v/>
      </c>
      <c r="G724" s="165" t="str">
        <f>IF(E716="","",VLOOKUP(E716,'Stakeholder Master List'!$B:$D,3,FALSE))</f>
        <v/>
      </c>
      <c r="H724" s="173"/>
      <c r="I724" s="126" t="str" cm="1">
        <f t="array" ref="I724">IF(ISBLANK(H724),"-",(ROUND(IF(ISBLANK(H724),"",(_xlfn.IFS(G724="High",50,G724="Medium",25,G724="Low",10,G724="",0)+110-(INT(MID(F724,5,2)))*10)),0)))</f>
        <v>-</v>
      </c>
      <c r="M724" s="48"/>
      <c r="N724" s="48"/>
      <c r="O724" s="49"/>
      <c r="P724" s="48"/>
      <c r="V724" s="48"/>
    </row>
    <row r="725" spans="2:22" ht="16" thickBot="1" x14ac:dyDescent="0.25">
      <c r="B725" s="60" t="str">
        <f t="shared" si="91"/>
        <v>Y</v>
      </c>
      <c r="E725" s="200"/>
      <c r="F725" s="166" t="str">
        <f>IF(E716="","",CONCATENATE(VLOOKUP(E716,'Stakeholder Master List'!$B:$D,2,FALSE),"-10"))</f>
        <v/>
      </c>
      <c r="G725" s="169" t="str">
        <f>IF(E716="","",VLOOKUP(E716,'Stakeholder Master List'!$B:$D,3,FALSE))</f>
        <v/>
      </c>
      <c r="H725" s="172"/>
      <c r="I725" s="127" t="str" cm="1">
        <f t="array" ref="I725">IF(ISBLANK(H725),"-",(ROUND(IF(ISBLANK(H725),"",(_xlfn.IFS(G725="High",50,G725="Medium",25,G725="Low",10,G725="",0)+110-(INT(MID(F725,5,2)))*10)),0)))</f>
        <v>-</v>
      </c>
      <c r="M725" s="48"/>
      <c r="N725" s="48"/>
      <c r="O725" s="49"/>
      <c r="P725" s="48"/>
      <c r="V725" s="48"/>
    </row>
    <row r="726" spans="2:22" ht="15" x14ac:dyDescent="0.2">
      <c r="B726" s="60" t="str">
        <f>IF(OR(E726="-",E726=""),"Y","N")</f>
        <v>Y</v>
      </c>
      <c r="E726" s="198" t="str">
        <f>IF(ISBLANK('Stakeholder Master List'!B79),"",'Stakeholder Master List'!B79)</f>
        <v/>
      </c>
      <c r="F726" s="164" t="str">
        <f>IF(E726="","",CONCATENATE(VLOOKUP(E726,'Stakeholder Master List'!$B:$D,2,FALSE),"-1"))</f>
        <v/>
      </c>
      <c r="G726" s="164" t="str">
        <f>IF(E726="","",VLOOKUP(E726,'Stakeholder Master List'!$B:$D,3,FALSE))</f>
        <v/>
      </c>
      <c r="H726" s="170"/>
      <c r="I726" s="125" t="str" cm="1">
        <f t="array" ref="I726">IF(ISBLANK(H726),"-",(ROUND(IF(ISBLANK(H726),"",(_xlfn.IFS(G726="High",50,G726="Medium",25,G726="Low",10,G726="",0)+110-(INT(MID(F726,5,2)))*10)),0)))</f>
        <v>-</v>
      </c>
      <c r="M726" s="48"/>
      <c r="N726" s="48"/>
      <c r="O726" s="49"/>
      <c r="P726" s="48"/>
      <c r="V726" s="48"/>
    </row>
    <row r="727" spans="2:22" ht="15" x14ac:dyDescent="0.2">
      <c r="B727" s="60" t="str">
        <f t="shared" ref="B727:B735" si="92">B726</f>
        <v>Y</v>
      </c>
      <c r="E727" s="199"/>
      <c r="F727" s="165" t="str">
        <f>IF(E726="","",CONCATENATE(VLOOKUP(E726,'Stakeholder Master List'!$B:$D,2,FALSE),"-2"))</f>
        <v/>
      </c>
      <c r="G727" s="165" t="str">
        <f>IF(E726="","",VLOOKUP(E726,'Stakeholder Master List'!$B:$D,3,FALSE))</f>
        <v/>
      </c>
      <c r="H727" s="173"/>
      <c r="I727" s="126" t="str" cm="1">
        <f t="array" ref="I727">IF(ISBLANK(H727),"-",(ROUND(IF(ISBLANK(H727),"",(_xlfn.IFS(G727="High",50,G727="Medium",25,G727="Low",10,G727="",0)+110-(INT(MID(F727,5,2)))*10)),0)))</f>
        <v>-</v>
      </c>
      <c r="M727" s="48"/>
      <c r="N727" s="48"/>
      <c r="O727" s="49"/>
      <c r="P727" s="48"/>
      <c r="V727" s="48"/>
    </row>
    <row r="728" spans="2:22" ht="15" x14ac:dyDescent="0.2">
      <c r="B728" s="60" t="str">
        <f t="shared" si="92"/>
        <v>Y</v>
      </c>
      <c r="E728" s="199"/>
      <c r="F728" s="165" t="str">
        <f>IF(E726="","",CONCATENATE(VLOOKUP(E726,'Stakeholder Master List'!$B:$D,2,FALSE),"-3"))</f>
        <v/>
      </c>
      <c r="G728" s="165" t="str">
        <f>IF(E726="","",VLOOKUP(E726,'Stakeholder Master List'!$B:$D,3,FALSE))</f>
        <v/>
      </c>
      <c r="H728" s="173"/>
      <c r="I728" s="126" t="str" cm="1">
        <f t="array" ref="I728">IF(ISBLANK(H728),"-",(ROUND(IF(ISBLANK(H728),"",(_xlfn.IFS(G728="High",50,G728="Medium",25,G728="Low",10,G728="",0)+110-(INT(MID(F728,5,2)))*10)),0)))</f>
        <v>-</v>
      </c>
      <c r="M728" s="48"/>
      <c r="N728" s="48"/>
      <c r="O728" s="49"/>
      <c r="P728" s="48"/>
      <c r="V728" s="48"/>
    </row>
    <row r="729" spans="2:22" ht="15" x14ac:dyDescent="0.2">
      <c r="B729" s="60" t="str">
        <f t="shared" si="92"/>
        <v>Y</v>
      </c>
      <c r="E729" s="199"/>
      <c r="F729" s="165" t="str">
        <f>IF(E726="","",CONCATENATE(VLOOKUP(E726,'Stakeholder Master List'!$B:$D,2,FALSE),"-4"))</f>
        <v/>
      </c>
      <c r="G729" s="165" t="str">
        <f>IF(E726="","",VLOOKUP(E726,'Stakeholder Master List'!$B:$D,3,FALSE))</f>
        <v/>
      </c>
      <c r="H729" s="173"/>
      <c r="I729" s="126" t="str" cm="1">
        <f t="array" ref="I729">IF(ISBLANK(H729),"-",(ROUND(IF(ISBLANK(H729),"",(_xlfn.IFS(G729="High",50,G729="Medium",25,G729="Low",10,G729="",0)+110-(INT(MID(F729,5,2)))*10)),0)))</f>
        <v>-</v>
      </c>
      <c r="M729" s="48"/>
      <c r="N729" s="48"/>
      <c r="O729" s="49"/>
      <c r="P729" s="48"/>
      <c r="V729" s="48"/>
    </row>
    <row r="730" spans="2:22" ht="15" x14ac:dyDescent="0.2">
      <c r="B730" s="60" t="str">
        <f t="shared" si="92"/>
        <v>Y</v>
      </c>
      <c r="E730" s="199"/>
      <c r="F730" s="165" t="str">
        <f>IF(E726="","",CONCATENATE(VLOOKUP(E726,'Stakeholder Master List'!$B:$D,2,FALSE),"-5"))</f>
        <v/>
      </c>
      <c r="G730" s="165" t="str">
        <f>IF(E726="","",VLOOKUP(E726,'Stakeholder Master List'!$B:$D,3,FALSE))</f>
        <v/>
      </c>
      <c r="H730" s="173"/>
      <c r="I730" s="126" t="str" cm="1">
        <f t="array" ref="I730">IF(ISBLANK(H730),"-",(ROUND(IF(ISBLANK(H730),"",(_xlfn.IFS(G730="High",50,G730="Medium",25,G730="Low",10,G730="",0)+110-(INT(MID(F730,5,2)))*10)),0)))</f>
        <v>-</v>
      </c>
      <c r="M730" s="48"/>
      <c r="N730" s="48"/>
      <c r="O730" s="49"/>
      <c r="P730" s="48"/>
      <c r="V730" s="48"/>
    </row>
    <row r="731" spans="2:22" ht="15" x14ac:dyDescent="0.2">
      <c r="B731" s="60" t="str">
        <f t="shared" si="92"/>
        <v>Y</v>
      </c>
      <c r="E731" s="199"/>
      <c r="F731" s="165" t="str">
        <f>IF(E726="","",CONCATENATE(VLOOKUP(E726,'Stakeholder Master List'!$B:$D,2,FALSE),"-6"))</f>
        <v/>
      </c>
      <c r="G731" s="165" t="str">
        <f>IF(E726="","",VLOOKUP(E726,'Stakeholder Master List'!$B:$D,3,FALSE))</f>
        <v/>
      </c>
      <c r="H731" s="173"/>
      <c r="I731" s="126" t="str" cm="1">
        <f t="array" ref="I731">IF(ISBLANK(H731),"-",(ROUND(IF(ISBLANK(H731),"",(_xlfn.IFS(G731="High",50,G731="Medium",25,G731="Low",10,G731="",0)+110-(INT(MID(F731,5,2)))*10)),0)))</f>
        <v>-</v>
      </c>
      <c r="M731" s="48"/>
      <c r="N731" s="48"/>
      <c r="O731" s="49"/>
      <c r="P731" s="48"/>
      <c r="V731" s="48"/>
    </row>
    <row r="732" spans="2:22" ht="15" x14ac:dyDescent="0.2">
      <c r="B732" s="60" t="str">
        <f t="shared" si="92"/>
        <v>Y</v>
      </c>
      <c r="E732" s="199"/>
      <c r="F732" s="165" t="str">
        <f>IF(E726="","",CONCATENATE(VLOOKUP(E726,'Stakeholder Master List'!$B:$D,2,FALSE),"-7"))</f>
        <v/>
      </c>
      <c r="G732" s="165" t="str">
        <f>IF(E726="","",VLOOKUP(E726,'Stakeholder Master List'!$B:$D,3,FALSE))</f>
        <v/>
      </c>
      <c r="H732" s="173"/>
      <c r="I732" s="126" t="str" cm="1">
        <f t="array" ref="I732">IF(ISBLANK(H732),"-",(ROUND(IF(ISBLANK(H732),"",(_xlfn.IFS(G732="High",50,G732="Medium",25,G732="Low",10,G732="",0)+110-(INT(MID(F732,5,2)))*10)),0)))</f>
        <v>-</v>
      </c>
      <c r="M732" s="48"/>
      <c r="N732" s="48"/>
      <c r="O732" s="49"/>
      <c r="P732" s="48"/>
      <c r="V732" s="48"/>
    </row>
    <row r="733" spans="2:22" ht="15" x14ac:dyDescent="0.2">
      <c r="B733" s="60" t="str">
        <f t="shared" si="92"/>
        <v>Y</v>
      </c>
      <c r="E733" s="199"/>
      <c r="F733" s="165" t="str">
        <f>IF(E726="","",CONCATENATE(VLOOKUP(E726,'Stakeholder Master List'!$B:$D,2,FALSE),"-8"))</f>
        <v/>
      </c>
      <c r="G733" s="165" t="str">
        <f>IF(E726="","",VLOOKUP(E726,'Stakeholder Master List'!$B:$D,3,FALSE))</f>
        <v/>
      </c>
      <c r="H733" s="173"/>
      <c r="I733" s="126" t="str" cm="1">
        <f t="array" ref="I733">IF(ISBLANK(H733),"-",(ROUND(IF(ISBLANK(H733),"",(_xlfn.IFS(G733="High",50,G733="Medium",25,G733="Low",10,G733="",0)+110-(INT(MID(F733,5,2)))*10)),0)))</f>
        <v>-</v>
      </c>
      <c r="M733" s="48"/>
      <c r="N733" s="48"/>
      <c r="O733" s="49"/>
      <c r="P733" s="48"/>
      <c r="V733" s="48"/>
    </row>
    <row r="734" spans="2:22" ht="15" x14ac:dyDescent="0.2">
      <c r="B734" s="60" t="str">
        <f t="shared" si="92"/>
        <v>Y</v>
      </c>
      <c r="E734" s="199"/>
      <c r="F734" s="165" t="str">
        <f>IF(E726="","",CONCATENATE(VLOOKUP(E726,'Stakeholder Master List'!$B:$D,2,FALSE),"-9"))</f>
        <v/>
      </c>
      <c r="G734" s="165" t="str">
        <f>IF(E726="","",VLOOKUP(E726,'Stakeholder Master List'!$B:$D,3,FALSE))</f>
        <v/>
      </c>
      <c r="H734" s="173"/>
      <c r="I734" s="126" t="str" cm="1">
        <f t="array" ref="I734">IF(ISBLANK(H734),"-",(ROUND(IF(ISBLANK(H734),"",(_xlfn.IFS(G734="High",50,G734="Medium",25,G734="Low",10,G734="",0)+110-(INT(MID(F734,5,2)))*10)),0)))</f>
        <v>-</v>
      </c>
      <c r="M734" s="48"/>
      <c r="N734" s="48"/>
      <c r="O734" s="49"/>
      <c r="P734" s="48"/>
      <c r="V734" s="48"/>
    </row>
    <row r="735" spans="2:22" ht="16" thickBot="1" x14ac:dyDescent="0.25">
      <c r="B735" s="60" t="str">
        <f t="shared" si="92"/>
        <v>Y</v>
      </c>
      <c r="E735" s="200"/>
      <c r="F735" s="166" t="str">
        <f>IF(E726="","",CONCATENATE(VLOOKUP(E726,'Stakeholder Master List'!$B:$D,2,FALSE),"-10"))</f>
        <v/>
      </c>
      <c r="G735" s="169" t="str">
        <f>IF(E726="","",VLOOKUP(E726,'Stakeholder Master List'!$B:$D,3,FALSE))</f>
        <v/>
      </c>
      <c r="H735" s="172"/>
      <c r="I735" s="127" t="str" cm="1">
        <f t="array" ref="I735">IF(ISBLANK(H735),"-",(ROUND(IF(ISBLANK(H735),"",(_xlfn.IFS(G735="High",50,G735="Medium",25,G735="Low",10,G735="",0)+110-(INT(MID(F735,5,2)))*10)),0)))</f>
        <v>-</v>
      </c>
      <c r="M735" s="48"/>
      <c r="N735" s="48"/>
      <c r="O735" s="49"/>
      <c r="P735" s="48"/>
      <c r="V735" s="48"/>
    </row>
    <row r="736" spans="2:22" ht="15" x14ac:dyDescent="0.2">
      <c r="B736" s="60" t="str">
        <f>IF(OR(E736="-",E736=""),"Y","N")</f>
        <v>Y</v>
      </c>
      <c r="E736" s="198" t="str">
        <f>IF(ISBLANK('Stakeholder Master List'!B80),"",'Stakeholder Master List'!B80)</f>
        <v/>
      </c>
      <c r="F736" s="164" t="str">
        <f>IF(E736="","",CONCATENATE(VLOOKUP(E736,'Stakeholder Master List'!$B:$D,2,FALSE),"-1"))</f>
        <v/>
      </c>
      <c r="G736" s="164" t="str">
        <f>IF(E736="","",VLOOKUP(E736,'Stakeholder Master List'!$B:$D,3,FALSE))</f>
        <v/>
      </c>
      <c r="H736" s="170"/>
      <c r="I736" s="125" t="str" cm="1">
        <f t="array" ref="I736">IF(ISBLANK(H736),"-",(ROUND(IF(ISBLANK(H736),"",(_xlfn.IFS(G736="High",50,G736="Medium",25,G736="Low",10,G736="",0)+110-(INT(MID(F736,5,2)))*10)),0)))</f>
        <v>-</v>
      </c>
      <c r="M736" s="48"/>
      <c r="N736" s="48"/>
      <c r="O736" s="49"/>
      <c r="P736" s="48"/>
      <c r="V736" s="48"/>
    </row>
    <row r="737" spans="2:22" ht="15" x14ac:dyDescent="0.2">
      <c r="B737" s="60" t="str">
        <f t="shared" ref="B737:B745" si="93">B736</f>
        <v>Y</v>
      </c>
      <c r="E737" s="199"/>
      <c r="F737" s="165" t="str">
        <f>IF(E736="","",CONCATENATE(VLOOKUP(E736,'Stakeholder Master List'!$B:$D,2,FALSE),"-2"))</f>
        <v/>
      </c>
      <c r="G737" s="165" t="str">
        <f>IF(E736="","",VLOOKUP(E736,'Stakeholder Master List'!$B:$D,3,FALSE))</f>
        <v/>
      </c>
      <c r="H737" s="173"/>
      <c r="I737" s="126" t="str" cm="1">
        <f t="array" ref="I737">IF(ISBLANK(H737),"-",(ROUND(IF(ISBLANK(H737),"",(_xlfn.IFS(G737="High",50,G737="Medium",25,G737="Low",10,G737="",0)+110-(INT(MID(F737,5,2)))*10)),0)))</f>
        <v>-</v>
      </c>
      <c r="M737" s="48"/>
      <c r="N737" s="48"/>
      <c r="O737" s="49"/>
      <c r="P737" s="48"/>
      <c r="V737" s="48"/>
    </row>
    <row r="738" spans="2:22" ht="15" x14ac:dyDescent="0.2">
      <c r="B738" s="60" t="str">
        <f t="shared" si="93"/>
        <v>Y</v>
      </c>
      <c r="E738" s="199"/>
      <c r="F738" s="165" t="str">
        <f>IF(E736="","",CONCATENATE(VLOOKUP(E736,'Stakeholder Master List'!$B:$D,2,FALSE),"-3"))</f>
        <v/>
      </c>
      <c r="G738" s="165" t="str">
        <f>IF(E736="","",VLOOKUP(E736,'Stakeholder Master List'!$B:$D,3,FALSE))</f>
        <v/>
      </c>
      <c r="H738" s="173"/>
      <c r="I738" s="126" t="str" cm="1">
        <f t="array" ref="I738">IF(ISBLANK(H738),"-",(ROUND(IF(ISBLANK(H738),"",(_xlfn.IFS(G738="High",50,G738="Medium",25,G738="Low",10,G738="",0)+110-(INT(MID(F738,5,2)))*10)),0)))</f>
        <v>-</v>
      </c>
      <c r="M738" s="48"/>
      <c r="N738" s="48"/>
      <c r="O738" s="49"/>
      <c r="P738" s="48"/>
      <c r="V738" s="48"/>
    </row>
    <row r="739" spans="2:22" ht="15" x14ac:dyDescent="0.2">
      <c r="B739" s="60" t="str">
        <f t="shared" si="93"/>
        <v>Y</v>
      </c>
      <c r="E739" s="199"/>
      <c r="F739" s="165" t="str">
        <f>IF(E736="","",CONCATENATE(VLOOKUP(E736,'Stakeholder Master List'!$B:$D,2,FALSE),"-4"))</f>
        <v/>
      </c>
      <c r="G739" s="165" t="str">
        <f>IF(E736="","",VLOOKUP(E736,'Stakeholder Master List'!$B:$D,3,FALSE))</f>
        <v/>
      </c>
      <c r="H739" s="173"/>
      <c r="I739" s="126" t="str" cm="1">
        <f t="array" ref="I739">IF(ISBLANK(H739),"-",(ROUND(IF(ISBLANK(H739),"",(_xlfn.IFS(G739="High",50,G739="Medium",25,G739="Low",10,G739="",0)+110-(INT(MID(F739,5,2)))*10)),0)))</f>
        <v>-</v>
      </c>
      <c r="M739" s="48"/>
      <c r="N739" s="48"/>
      <c r="O739" s="49"/>
      <c r="P739" s="48"/>
      <c r="V739" s="48"/>
    </row>
    <row r="740" spans="2:22" ht="15" x14ac:dyDescent="0.2">
      <c r="B740" s="60" t="str">
        <f t="shared" si="93"/>
        <v>Y</v>
      </c>
      <c r="E740" s="199"/>
      <c r="F740" s="165" t="str">
        <f>IF(E736="","",CONCATENATE(VLOOKUP(E736,'Stakeholder Master List'!$B:$D,2,FALSE),"-5"))</f>
        <v/>
      </c>
      <c r="G740" s="165" t="str">
        <f>IF(E736="","",VLOOKUP(E736,'Stakeholder Master List'!$B:$D,3,FALSE))</f>
        <v/>
      </c>
      <c r="H740" s="173"/>
      <c r="I740" s="126" t="str" cm="1">
        <f t="array" ref="I740">IF(ISBLANK(H740),"-",(ROUND(IF(ISBLANK(H740),"",(_xlfn.IFS(G740="High",50,G740="Medium",25,G740="Low",10,G740="",0)+110-(INT(MID(F740,5,2)))*10)),0)))</f>
        <v>-</v>
      </c>
      <c r="M740" s="48"/>
      <c r="N740" s="48"/>
      <c r="O740" s="49"/>
      <c r="P740" s="48"/>
      <c r="V740" s="48"/>
    </row>
    <row r="741" spans="2:22" ht="15" x14ac:dyDescent="0.2">
      <c r="B741" s="60" t="str">
        <f t="shared" si="93"/>
        <v>Y</v>
      </c>
      <c r="E741" s="199"/>
      <c r="F741" s="165" t="str">
        <f>IF(E736="","",CONCATENATE(VLOOKUP(E736,'Stakeholder Master List'!$B:$D,2,FALSE),"-6"))</f>
        <v/>
      </c>
      <c r="G741" s="165" t="str">
        <f>IF(E736="","",VLOOKUP(E736,'Stakeholder Master List'!$B:$D,3,FALSE))</f>
        <v/>
      </c>
      <c r="H741" s="173"/>
      <c r="I741" s="126" t="str" cm="1">
        <f t="array" ref="I741">IF(ISBLANK(H741),"-",(ROUND(IF(ISBLANK(H741),"",(_xlfn.IFS(G741="High",50,G741="Medium",25,G741="Low",10,G741="",0)+110-(INT(MID(F741,5,2)))*10)),0)))</f>
        <v>-</v>
      </c>
      <c r="M741" s="48"/>
      <c r="N741" s="48"/>
      <c r="O741" s="49"/>
      <c r="P741" s="48"/>
      <c r="V741" s="48"/>
    </row>
    <row r="742" spans="2:22" ht="15" x14ac:dyDescent="0.2">
      <c r="B742" s="60" t="str">
        <f t="shared" si="93"/>
        <v>Y</v>
      </c>
      <c r="E742" s="199"/>
      <c r="F742" s="165" t="str">
        <f>IF(E736="","",CONCATENATE(VLOOKUP(E736,'Stakeholder Master List'!$B:$D,2,FALSE),"-7"))</f>
        <v/>
      </c>
      <c r="G742" s="165" t="str">
        <f>IF(E736="","",VLOOKUP(E736,'Stakeholder Master List'!$B:$D,3,FALSE))</f>
        <v/>
      </c>
      <c r="H742" s="173"/>
      <c r="I742" s="126" t="str" cm="1">
        <f t="array" ref="I742">IF(ISBLANK(H742),"-",(ROUND(IF(ISBLANK(H742),"",(_xlfn.IFS(G742="High",50,G742="Medium",25,G742="Low",10,G742="",0)+110-(INT(MID(F742,5,2)))*10)),0)))</f>
        <v>-</v>
      </c>
      <c r="M742" s="48"/>
      <c r="N742" s="48"/>
      <c r="O742" s="49"/>
      <c r="P742" s="48"/>
      <c r="V742" s="48"/>
    </row>
    <row r="743" spans="2:22" ht="15" x14ac:dyDescent="0.2">
      <c r="B743" s="60" t="str">
        <f t="shared" si="93"/>
        <v>Y</v>
      </c>
      <c r="E743" s="199"/>
      <c r="F743" s="165" t="str">
        <f>IF(E736="","",CONCATENATE(VLOOKUP(E736,'Stakeholder Master List'!$B:$D,2,FALSE),"-8"))</f>
        <v/>
      </c>
      <c r="G743" s="165" t="str">
        <f>IF(E736="","",VLOOKUP(E736,'Stakeholder Master List'!$B:$D,3,FALSE))</f>
        <v/>
      </c>
      <c r="H743" s="173"/>
      <c r="I743" s="126" t="str" cm="1">
        <f t="array" ref="I743">IF(ISBLANK(H743),"-",(ROUND(IF(ISBLANK(H743),"",(_xlfn.IFS(G743="High",50,G743="Medium",25,G743="Low",10,G743="",0)+110-(INT(MID(F743,5,2)))*10)),0)))</f>
        <v>-</v>
      </c>
      <c r="M743" s="48"/>
      <c r="N743" s="48"/>
      <c r="O743" s="49"/>
      <c r="P743" s="48"/>
      <c r="V743" s="48"/>
    </row>
    <row r="744" spans="2:22" ht="15" x14ac:dyDescent="0.2">
      <c r="B744" s="60" t="str">
        <f t="shared" si="93"/>
        <v>Y</v>
      </c>
      <c r="E744" s="199"/>
      <c r="F744" s="165" t="str">
        <f>IF(E736="","",CONCATENATE(VLOOKUP(E736,'Stakeholder Master List'!$B:$D,2,FALSE),"-9"))</f>
        <v/>
      </c>
      <c r="G744" s="165" t="str">
        <f>IF(E736="","",VLOOKUP(E736,'Stakeholder Master List'!$B:$D,3,FALSE))</f>
        <v/>
      </c>
      <c r="H744" s="173"/>
      <c r="I744" s="126" t="str" cm="1">
        <f t="array" ref="I744">IF(ISBLANK(H744),"-",(ROUND(IF(ISBLANK(H744),"",(_xlfn.IFS(G744="High",50,G744="Medium",25,G744="Low",10,G744="",0)+110-(INT(MID(F744,5,2)))*10)),0)))</f>
        <v>-</v>
      </c>
      <c r="M744" s="48"/>
      <c r="N744" s="48"/>
      <c r="O744" s="49"/>
      <c r="P744" s="48"/>
      <c r="V744" s="48"/>
    </row>
    <row r="745" spans="2:22" ht="16" thickBot="1" x14ac:dyDescent="0.25">
      <c r="B745" s="60" t="str">
        <f t="shared" si="93"/>
        <v>Y</v>
      </c>
      <c r="E745" s="200"/>
      <c r="F745" s="166" t="str">
        <f>IF(E736="","",CONCATENATE(VLOOKUP(E736,'Stakeholder Master List'!$B:$D,2,FALSE),"-10"))</f>
        <v/>
      </c>
      <c r="G745" s="169" t="str">
        <f>IF(E736="","",VLOOKUP(E736,'Stakeholder Master List'!$B:$D,3,FALSE))</f>
        <v/>
      </c>
      <c r="H745" s="172"/>
      <c r="I745" s="127" t="str" cm="1">
        <f t="array" ref="I745">IF(ISBLANK(H745),"-",(ROUND(IF(ISBLANK(H745),"",(_xlfn.IFS(G745="High",50,G745="Medium",25,G745="Low",10,G745="",0)+110-(INT(MID(F745,5,2)))*10)),0)))</f>
        <v>-</v>
      </c>
      <c r="M745" s="48"/>
      <c r="N745" s="48"/>
      <c r="O745" s="49"/>
      <c r="P745" s="48"/>
      <c r="V745" s="48"/>
    </row>
    <row r="746" spans="2:22" ht="15" x14ac:dyDescent="0.2">
      <c r="B746" s="60" t="str">
        <f>IF(OR(E746="-",E746=""),"Y","N")</f>
        <v>Y</v>
      </c>
      <c r="E746" s="198" t="str">
        <f>IF(ISBLANK('Stakeholder Master List'!B81),"",'Stakeholder Master List'!B81)</f>
        <v/>
      </c>
      <c r="F746" s="164" t="str">
        <f>IF(E746="","",CONCATENATE(VLOOKUP(E746,'Stakeholder Master List'!$B:$D,2,FALSE),"-1"))</f>
        <v/>
      </c>
      <c r="G746" s="164" t="str">
        <f>IF(E746="","",VLOOKUP(E746,'Stakeholder Master List'!$B:$D,3,FALSE))</f>
        <v/>
      </c>
      <c r="H746" s="170"/>
      <c r="I746" s="125" t="str" cm="1">
        <f t="array" ref="I746">IF(ISBLANK(H746),"-",(ROUND(IF(ISBLANK(H746),"",(_xlfn.IFS(G746="High",50,G746="Medium",25,G746="Low",10,G746="",0)+110-(INT(MID(F746,5,2)))*10)),0)))</f>
        <v>-</v>
      </c>
      <c r="M746" s="48"/>
      <c r="N746" s="48"/>
      <c r="O746" s="49"/>
      <c r="P746" s="48"/>
      <c r="V746" s="48"/>
    </row>
    <row r="747" spans="2:22" ht="15" x14ac:dyDescent="0.2">
      <c r="B747" s="60" t="str">
        <f t="shared" ref="B747:B755" si="94">B746</f>
        <v>Y</v>
      </c>
      <c r="E747" s="199"/>
      <c r="F747" s="165" t="str">
        <f>IF(E746="","",CONCATENATE(VLOOKUP(E746,'Stakeholder Master List'!$B:$D,2,FALSE),"-2"))</f>
        <v/>
      </c>
      <c r="G747" s="165" t="str">
        <f>IF(E746="","",VLOOKUP(E746,'Stakeholder Master List'!$B:$D,3,FALSE))</f>
        <v/>
      </c>
      <c r="H747" s="173"/>
      <c r="I747" s="126" t="str" cm="1">
        <f t="array" ref="I747">IF(ISBLANK(H747),"-",(ROUND(IF(ISBLANK(H747),"",(_xlfn.IFS(G747="High",50,G747="Medium",25,G747="Low",10,G747="",0)+110-(INT(MID(F747,5,2)))*10)),0)))</f>
        <v>-</v>
      </c>
      <c r="M747" s="48"/>
      <c r="N747" s="48"/>
      <c r="O747" s="49"/>
      <c r="P747" s="48"/>
      <c r="V747" s="48"/>
    </row>
    <row r="748" spans="2:22" ht="15" x14ac:dyDescent="0.2">
      <c r="B748" s="60" t="str">
        <f t="shared" si="94"/>
        <v>Y</v>
      </c>
      <c r="E748" s="199"/>
      <c r="F748" s="165" t="str">
        <f>IF(E746="","",CONCATENATE(VLOOKUP(E746,'Stakeholder Master List'!$B:$D,2,FALSE),"-3"))</f>
        <v/>
      </c>
      <c r="G748" s="165" t="str">
        <f>IF(E746="","",VLOOKUP(E746,'Stakeholder Master List'!$B:$D,3,FALSE))</f>
        <v/>
      </c>
      <c r="H748" s="173"/>
      <c r="I748" s="126" t="str" cm="1">
        <f t="array" ref="I748">IF(ISBLANK(H748),"-",(ROUND(IF(ISBLANK(H748),"",(_xlfn.IFS(G748="High",50,G748="Medium",25,G748="Low",10,G748="",0)+110-(INT(MID(F748,5,2)))*10)),0)))</f>
        <v>-</v>
      </c>
      <c r="M748" s="48"/>
      <c r="N748" s="48"/>
      <c r="O748" s="49"/>
      <c r="P748" s="48"/>
      <c r="V748" s="48"/>
    </row>
    <row r="749" spans="2:22" ht="15" x14ac:dyDescent="0.2">
      <c r="B749" s="60" t="str">
        <f t="shared" si="94"/>
        <v>Y</v>
      </c>
      <c r="E749" s="199"/>
      <c r="F749" s="165" t="str">
        <f>IF(E746="","",CONCATENATE(VLOOKUP(E746,'Stakeholder Master List'!$B:$D,2,FALSE),"-4"))</f>
        <v/>
      </c>
      <c r="G749" s="165" t="str">
        <f>IF(E746="","",VLOOKUP(E746,'Stakeholder Master List'!$B:$D,3,FALSE))</f>
        <v/>
      </c>
      <c r="H749" s="173"/>
      <c r="I749" s="126" t="str" cm="1">
        <f t="array" ref="I749">IF(ISBLANK(H749),"-",(ROUND(IF(ISBLANK(H749),"",(_xlfn.IFS(G749="High",50,G749="Medium",25,G749="Low",10,G749="",0)+110-(INT(MID(F749,5,2)))*10)),0)))</f>
        <v>-</v>
      </c>
      <c r="M749" s="48"/>
      <c r="N749" s="48"/>
      <c r="O749" s="49"/>
      <c r="P749" s="48"/>
      <c r="V749" s="48"/>
    </row>
    <row r="750" spans="2:22" ht="15" x14ac:dyDescent="0.2">
      <c r="B750" s="60" t="str">
        <f t="shared" si="94"/>
        <v>Y</v>
      </c>
      <c r="E750" s="199"/>
      <c r="F750" s="165" t="str">
        <f>IF(E746="","",CONCATENATE(VLOOKUP(E746,'Stakeholder Master List'!$B:$D,2,FALSE),"-5"))</f>
        <v/>
      </c>
      <c r="G750" s="165" t="str">
        <f>IF(E746="","",VLOOKUP(E746,'Stakeholder Master List'!$B:$D,3,FALSE))</f>
        <v/>
      </c>
      <c r="H750" s="173"/>
      <c r="I750" s="126" t="str" cm="1">
        <f t="array" ref="I750">IF(ISBLANK(H750),"-",(ROUND(IF(ISBLANK(H750),"",(_xlfn.IFS(G750="High",50,G750="Medium",25,G750="Low",10,G750="",0)+110-(INT(MID(F750,5,2)))*10)),0)))</f>
        <v>-</v>
      </c>
      <c r="M750" s="48"/>
      <c r="N750" s="48"/>
      <c r="O750" s="49"/>
      <c r="P750" s="48"/>
      <c r="V750" s="48"/>
    </row>
    <row r="751" spans="2:22" ht="15" x14ac:dyDescent="0.2">
      <c r="B751" s="60" t="str">
        <f t="shared" si="94"/>
        <v>Y</v>
      </c>
      <c r="E751" s="199"/>
      <c r="F751" s="165" t="str">
        <f>IF(E746="","",CONCATENATE(VLOOKUP(E746,'Stakeholder Master List'!$B:$D,2,FALSE),"-6"))</f>
        <v/>
      </c>
      <c r="G751" s="165" t="str">
        <f>IF(E746="","",VLOOKUP(E746,'Stakeholder Master List'!$B:$D,3,FALSE))</f>
        <v/>
      </c>
      <c r="H751" s="173"/>
      <c r="I751" s="126" t="str" cm="1">
        <f t="array" ref="I751">IF(ISBLANK(H751),"-",(ROUND(IF(ISBLANK(H751),"",(_xlfn.IFS(G751="High",50,G751="Medium",25,G751="Low",10,G751="",0)+110-(INT(MID(F751,5,2)))*10)),0)))</f>
        <v>-</v>
      </c>
      <c r="M751" s="48"/>
      <c r="N751" s="48"/>
      <c r="O751" s="49"/>
      <c r="P751" s="48"/>
      <c r="V751" s="48"/>
    </row>
    <row r="752" spans="2:22" ht="15" x14ac:dyDescent="0.2">
      <c r="B752" s="60" t="str">
        <f t="shared" si="94"/>
        <v>Y</v>
      </c>
      <c r="E752" s="199"/>
      <c r="F752" s="165" t="str">
        <f>IF(E746="","",CONCATENATE(VLOOKUP(E746,'Stakeholder Master List'!$B:$D,2,FALSE),"-7"))</f>
        <v/>
      </c>
      <c r="G752" s="165" t="str">
        <f>IF(E746="","",VLOOKUP(E746,'Stakeholder Master List'!$B:$D,3,FALSE))</f>
        <v/>
      </c>
      <c r="H752" s="173"/>
      <c r="I752" s="126" t="str" cm="1">
        <f t="array" ref="I752">IF(ISBLANK(H752),"-",(ROUND(IF(ISBLANK(H752),"",(_xlfn.IFS(G752="High",50,G752="Medium",25,G752="Low",10,G752="",0)+110-(INT(MID(F752,5,2)))*10)),0)))</f>
        <v>-</v>
      </c>
      <c r="M752" s="48"/>
      <c r="N752" s="48"/>
      <c r="O752" s="49"/>
      <c r="P752" s="48"/>
      <c r="V752" s="48"/>
    </row>
    <row r="753" spans="2:22" ht="15" x14ac:dyDescent="0.2">
      <c r="B753" s="60" t="str">
        <f t="shared" si="94"/>
        <v>Y</v>
      </c>
      <c r="E753" s="199"/>
      <c r="F753" s="165" t="str">
        <f>IF(E746="","",CONCATENATE(VLOOKUP(E746,'Stakeholder Master List'!$B:$D,2,FALSE),"-8"))</f>
        <v/>
      </c>
      <c r="G753" s="165" t="str">
        <f>IF(E746="","",VLOOKUP(E746,'Stakeholder Master List'!$B:$D,3,FALSE))</f>
        <v/>
      </c>
      <c r="H753" s="173"/>
      <c r="I753" s="126" t="str" cm="1">
        <f t="array" ref="I753">IF(ISBLANK(H753),"-",(ROUND(IF(ISBLANK(H753),"",(_xlfn.IFS(G753="High",50,G753="Medium",25,G753="Low",10,G753="",0)+110-(INT(MID(F753,5,2)))*10)),0)))</f>
        <v>-</v>
      </c>
      <c r="M753" s="48"/>
      <c r="N753" s="48"/>
      <c r="O753" s="49"/>
      <c r="P753" s="48"/>
      <c r="V753" s="48"/>
    </row>
    <row r="754" spans="2:22" ht="15" x14ac:dyDescent="0.2">
      <c r="B754" s="60" t="str">
        <f t="shared" si="94"/>
        <v>Y</v>
      </c>
      <c r="E754" s="199"/>
      <c r="F754" s="165" t="str">
        <f>IF(E746="","",CONCATENATE(VLOOKUP(E746,'Stakeholder Master List'!$B:$D,2,FALSE),"-9"))</f>
        <v/>
      </c>
      <c r="G754" s="165" t="str">
        <f>IF(E746="","",VLOOKUP(E746,'Stakeholder Master List'!$B:$D,3,FALSE))</f>
        <v/>
      </c>
      <c r="H754" s="173"/>
      <c r="I754" s="126" t="str" cm="1">
        <f t="array" ref="I754">IF(ISBLANK(H754),"-",(ROUND(IF(ISBLANK(H754),"",(_xlfn.IFS(G754="High",50,G754="Medium",25,G754="Low",10,G754="",0)+110-(INT(MID(F754,5,2)))*10)),0)))</f>
        <v>-</v>
      </c>
      <c r="M754" s="48"/>
      <c r="N754" s="48"/>
      <c r="O754" s="49"/>
      <c r="P754" s="48"/>
      <c r="V754" s="48"/>
    </row>
    <row r="755" spans="2:22" ht="16" thickBot="1" x14ac:dyDescent="0.25">
      <c r="B755" s="60" t="str">
        <f t="shared" si="94"/>
        <v>Y</v>
      </c>
      <c r="E755" s="200"/>
      <c r="F755" s="166" t="str">
        <f>IF(E746="","",CONCATENATE(VLOOKUP(E746,'Stakeholder Master List'!$B:$D,2,FALSE),"-10"))</f>
        <v/>
      </c>
      <c r="G755" s="169" t="str">
        <f>IF(E746="","",VLOOKUP(E746,'Stakeholder Master List'!$B:$D,3,FALSE))</f>
        <v/>
      </c>
      <c r="H755" s="172"/>
      <c r="I755" s="127" t="str" cm="1">
        <f t="array" ref="I755">IF(ISBLANK(H755),"-",(ROUND(IF(ISBLANK(H755),"",(_xlfn.IFS(G755="High",50,G755="Medium",25,G755="Low",10,G755="",0)+110-(INT(MID(F755,5,2)))*10)),0)))</f>
        <v>-</v>
      </c>
      <c r="M755" s="48"/>
      <c r="N755" s="48"/>
      <c r="O755" s="49"/>
      <c r="P755" s="48"/>
      <c r="V755" s="48"/>
    </row>
    <row r="756" spans="2:22" ht="15" x14ac:dyDescent="0.2">
      <c r="B756" s="60" t="str">
        <f>IF(OR(E756="-",E756=""),"Y","N")</f>
        <v>Y</v>
      </c>
      <c r="E756" s="198" t="str">
        <f>IF(ISBLANK('Stakeholder Master List'!B82),"",'Stakeholder Master List'!B82)</f>
        <v/>
      </c>
      <c r="F756" s="164" t="str">
        <f>IF(E756="","",CONCATENATE(VLOOKUP(E756,'Stakeholder Master List'!$B:$D,2,FALSE),"-1"))</f>
        <v/>
      </c>
      <c r="G756" s="164" t="str">
        <f>IF(E756="","",VLOOKUP(E756,'Stakeholder Master List'!$B:$D,3,FALSE))</f>
        <v/>
      </c>
      <c r="H756" s="170"/>
      <c r="I756" s="125" t="str" cm="1">
        <f t="array" ref="I756">IF(ISBLANK(H756),"-",(ROUND(IF(ISBLANK(H756),"",(_xlfn.IFS(G756="High",50,G756="Medium",25,G756="Low",10,G756="",0)+110-(INT(MID(F756,5,2)))*10)),0)))</f>
        <v>-</v>
      </c>
      <c r="M756" s="48"/>
      <c r="N756" s="48"/>
      <c r="O756" s="49"/>
      <c r="P756" s="48"/>
      <c r="V756" s="48"/>
    </row>
    <row r="757" spans="2:22" ht="15" x14ac:dyDescent="0.2">
      <c r="B757" s="60" t="str">
        <f t="shared" ref="B757:B765" si="95">B756</f>
        <v>Y</v>
      </c>
      <c r="E757" s="199"/>
      <c r="F757" s="165" t="str">
        <f>IF(E756="","",CONCATENATE(VLOOKUP(E756,'Stakeholder Master List'!$B:$D,2,FALSE),"-2"))</f>
        <v/>
      </c>
      <c r="G757" s="165" t="str">
        <f>IF(E756="","",VLOOKUP(E756,'Stakeholder Master List'!$B:$D,3,FALSE))</f>
        <v/>
      </c>
      <c r="H757" s="173"/>
      <c r="I757" s="126" t="str" cm="1">
        <f t="array" ref="I757">IF(ISBLANK(H757),"-",(ROUND(IF(ISBLANK(H757),"",(_xlfn.IFS(G757="High",50,G757="Medium",25,G757="Low",10,G757="",0)+110-(INT(MID(F757,5,2)))*10)),0)))</f>
        <v>-</v>
      </c>
      <c r="M757" s="48"/>
      <c r="N757" s="48"/>
      <c r="O757" s="49"/>
      <c r="P757" s="48"/>
      <c r="V757" s="48"/>
    </row>
    <row r="758" spans="2:22" ht="15" x14ac:dyDescent="0.2">
      <c r="B758" s="60" t="str">
        <f t="shared" si="95"/>
        <v>Y</v>
      </c>
      <c r="E758" s="199"/>
      <c r="F758" s="165" t="str">
        <f>IF(E756="","",CONCATENATE(VLOOKUP(E756,'Stakeholder Master List'!$B:$D,2,FALSE),"-3"))</f>
        <v/>
      </c>
      <c r="G758" s="165" t="str">
        <f>IF(E756="","",VLOOKUP(E756,'Stakeholder Master List'!$B:$D,3,FALSE))</f>
        <v/>
      </c>
      <c r="H758" s="173"/>
      <c r="I758" s="126" t="str" cm="1">
        <f t="array" ref="I758">IF(ISBLANK(H758),"-",(ROUND(IF(ISBLANK(H758),"",(_xlfn.IFS(G758="High",50,G758="Medium",25,G758="Low",10,G758="",0)+110-(INT(MID(F758,5,2)))*10)),0)))</f>
        <v>-</v>
      </c>
      <c r="M758" s="48"/>
      <c r="N758" s="48"/>
      <c r="O758" s="49"/>
      <c r="P758" s="48"/>
      <c r="V758" s="48"/>
    </row>
    <row r="759" spans="2:22" ht="15" x14ac:dyDescent="0.2">
      <c r="B759" s="60" t="str">
        <f t="shared" si="95"/>
        <v>Y</v>
      </c>
      <c r="E759" s="199"/>
      <c r="F759" s="165" t="str">
        <f>IF(E756="","",CONCATENATE(VLOOKUP(E756,'Stakeholder Master List'!$B:$D,2,FALSE),"-4"))</f>
        <v/>
      </c>
      <c r="G759" s="165" t="str">
        <f>IF(E756="","",VLOOKUP(E756,'Stakeholder Master List'!$B:$D,3,FALSE))</f>
        <v/>
      </c>
      <c r="H759" s="173"/>
      <c r="I759" s="126" t="str" cm="1">
        <f t="array" ref="I759">IF(ISBLANK(H759),"-",(ROUND(IF(ISBLANK(H759),"",(_xlfn.IFS(G759="High",50,G759="Medium",25,G759="Low",10,G759="",0)+110-(INT(MID(F759,5,2)))*10)),0)))</f>
        <v>-</v>
      </c>
      <c r="M759" s="48"/>
      <c r="N759" s="48"/>
      <c r="O759" s="49"/>
      <c r="P759" s="48"/>
      <c r="V759" s="48"/>
    </row>
    <row r="760" spans="2:22" ht="15" x14ac:dyDescent="0.2">
      <c r="B760" s="60" t="str">
        <f t="shared" si="95"/>
        <v>Y</v>
      </c>
      <c r="E760" s="199"/>
      <c r="F760" s="165" t="str">
        <f>IF(E756="","",CONCATENATE(VLOOKUP(E756,'Stakeholder Master List'!$B:$D,2,FALSE),"-5"))</f>
        <v/>
      </c>
      <c r="G760" s="165" t="str">
        <f>IF(E756="","",VLOOKUP(E756,'Stakeholder Master List'!$B:$D,3,FALSE))</f>
        <v/>
      </c>
      <c r="H760" s="173"/>
      <c r="I760" s="126" t="str" cm="1">
        <f t="array" ref="I760">IF(ISBLANK(H760),"-",(ROUND(IF(ISBLANK(H760),"",(_xlfn.IFS(G760="High",50,G760="Medium",25,G760="Low",10,G760="",0)+110-(INT(MID(F760,5,2)))*10)),0)))</f>
        <v>-</v>
      </c>
      <c r="M760" s="48"/>
      <c r="N760" s="48"/>
      <c r="O760" s="49"/>
      <c r="P760" s="48"/>
      <c r="V760" s="48"/>
    </row>
    <row r="761" spans="2:22" ht="15" x14ac:dyDescent="0.2">
      <c r="B761" s="60" t="str">
        <f t="shared" si="95"/>
        <v>Y</v>
      </c>
      <c r="E761" s="199"/>
      <c r="F761" s="165" t="str">
        <f>IF(E756="","",CONCATENATE(VLOOKUP(E756,'Stakeholder Master List'!$B:$D,2,FALSE),"-6"))</f>
        <v/>
      </c>
      <c r="G761" s="165" t="str">
        <f>IF(E756="","",VLOOKUP(E756,'Stakeholder Master List'!$B:$D,3,FALSE))</f>
        <v/>
      </c>
      <c r="H761" s="173"/>
      <c r="I761" s="126" t="str" cm="1">
        <f t="array" ref="I761">IF(ISBLANK(H761),"-",(ROUND(IF(ISBLANK(H761),"",(_xlfn.IFS(G761="High",50,G761="Medium",25,G761="Low",10,G761="",0)+110-(INT(MID(F761,5,2)))*10)),0)))</f>
        <v>-</v>
      </c>
      <c r="M761" s="48"/>
      <c r="N761" s="48"/>
      <c r="O761" s="49"/>
      <c r="P761" s="48"/>
      <c r="V761" s="48"/>
    </row>
    <row r="762" spans="2:22" ht="15" x14ac:dyDescent="0.2">
      <c r="B762" s="60" t="str">
        <f t="shared" si="95"/>
        <v>Y</v>
      </c>
      <c r="E762" s="199"/>
      <c r="F762" s="165" t="str">
        <f>IF(E756="","",CONCATENATE(VLOOKUP(E756,'Stakeholder Master List'!$B:$D,2,FALSE),"-7"))</f>
        <v/>
      </c>
      <c r="G762" s="165" t="str">
        <f>IF(E756="","",VLOOKUP(E756,'Stakeholder Master List'!$B:$D,3,FALSE))</f>
        <v/>
      </c>
      <c r="H762" s="173"/>
      <c r="I762" s="126" t="str" cm="1">
        <f t="array" ref="I762">IF(ISBLANK(H762),"-",(ROUND(IF(ISBLANK(H762),"",(_xlfn.IFS(G762="High",50,G762="Medium",25,G762="Low",10,G762="",0)+110-(INT(MID(F762,5,2)))*10)),0)))</f>
        <v>-</v>
      </c>
      <c r="M762" s="48"/>
      <c r="N762" s="48"/>
      <c r="O762" s="49"/>
      <c r="P762" s="48"/>
      <c r="V762" s="48"/>
    </row>
    <row r="763" spans="2:22" ht="15" x14ac:dyDescent="0.2">
      <c r="B763" s="60" t="str">
        <f t="shared" si="95"/>
        <v>Y</v>
      </c>
      <c r="E763" s="199"/>
      <c r="F763" s="165" t="str">
        <f>IF(E756="","",CONCATENATE(VLOOKUP(E756,'Stakeholder Master List'!$B:$D,2,FALSE),"-8"))</f>
        <v/>
      </c>
      <c r="G763" s="165" t="str">
        <f>IF(E756="","",VLOOKUP(E756,'Stakeholder Master List'!$B:$D,3,FALSE))</f>
        <v/>
      </c>
      <c r="H763" s="173"/>
      <c r="I763" s="126" t="str" cm="1">
        <f t="array" ref="I763">IF(ISBLANK(H763),"-",(ROUND(IF(ISBLANK(H763),"",(_xlfn.IFS(G763="High",50,G763="Medium",25,G763="Low",10,G763="",0)+110-(INT(MID(F763,5,2)))*10)),0)))</f>
        <v>-</v>
      </c>
      <c r="M763" s="48"/>
      <c r="N763" s="48"/>
      <c r="O763" s="49"/>
      <c r="P763" s="48"/>
      <c r="V763" s="48"/>
    </row>
    <row r="764" spans="2:22" ht="15" x14ac:dyDescent="0.2">
      <c r="B764" s="60" t="str">
        <f t="shared" si="95"/>
        <v>Y</v>
      </c>
      <c r="E764" s="199"/>
      <c r="F764" s="165" t="str">
        <f>IF(E756="","",CONCATENATE(VLOOKUP(E756,'Stakeholder Master List'!$B:$D,2,FALSE),"-9"))</f>
        <v/>
      </c>
      <c r="G764" s="165" t="str">
        <f>IF(E756="","",VLOOKUP(E756,'Stakeholder Master List'!$B:$D,3,FALSE))</f>
        <v/>
      </c>
      <c r="H764" s="173"/>
      <c r="I764" s="126" t="str" cm="1">
        <f t="array" ref="I764">IF(ISBLANK(H764),"-",(ROUND(IF(ISBLANK(H764),"",(_xlfn.IFS(G764="High",50,G764="Medium",25,G764="Low",10,G764="",0)+110-(INT(MID(F764,5,2)))*10)),0)))</f>
        <v>-</v>
      </c>
      <c r="M764" s="48"/>
      <c r="N764" s="48"/>
      <c r="O764" s="49"/>
      <c r="P764" s="48"/>
      <c r="V764" s="48"/>
    </row>
    <row r="765" spans="2:22" ht="16" thickBot="1" x14ac:dyDescent="0.25">
      <c r="B765" s="60" t="str">
        <f t="shared" si="95"/>
        <v>Y</v>
      </c>
      <c r="E765" s="200"/>
      <c r="F765" s="166" t="str">
        <f>IF(E756="","",CONCATENATE(VLOOKUP(E756,'Stakeholder Master List'!$B:$D,2,FALSE),"-10"))</f>
        <v/>
      </c>
      <c r="G765" s="169" t="str">
        <f>IF(E756="","",VLOOKUP(E756,'Stakeholder Master List'!$B:$D,3,FALSE))</f>
        <v/>
      </c>
      <c r="H765" s="172"/>
      <c r="I765" s="127" t="str" cm="1">
        <f t="array" ref="I765">IF(ISBLANK(H765),"-",(ROUND(IF(ISBLANK(H765),"",(_xlfn.IFS(G765="High",50,G765="Medium",25,G765="Low",10,G765="",0)+110-(INT(MID(F765,5,2)))*10)),0)))</f>
        <v>-</v>
      </c>
      <c r="M765" s="48"/>
      <c r="N765" s="48"/>
      <c r="O765" s="49"/>
      <c r="P765" s="48"/>
      <c r="V765" s="48"/>
    </row>
    <row r="766" spans="2:22" ht="15" x14ac:dyDescent="0.2">
      <c r="B766" s="60" t="str">
        <f>IF(OR(E766="-",E766=""),"Y","N")</f>
        <v>Y</v>
      </c>
      <c r="E766" s="198" t="str">
        <f>IF(ISBLANK('Stakeholder Master List'!B83),"",'Stakeholder Master List'!B83)</f>
        <v/>
      </c>
      <c r="F766" s="164" t="str">
        <f>IF(E766="","",CONCATENATE(VLOOKUP(E766,'Stakeholder Master List'!$B:$D,2,FALSE),"-1"))</f>
        <v/>
      </c>
      <c r="G766" s="164" t="str">
        <f>IF(E766="","",VLOOKUP(E766,'Stakeholder Master List'!$B:$D,3,FALSE))</f>
        <v/>
      </c>
      <c r="H766" s="170"/>
      <c r="I766" s="125" t="str" cm="1">
        <f t="array" ref="I766">IF(ISBLANK(H766),"-",(ROUND(IF(ISBLANK(H766),"",(_xlfn.IFS(G766="High",50,G766="Medium",25,G766="Low",10,G766="",0)+110-(INT(MID(F766,5,2)))*10)),0)))</f>
        <v>-</v>
      </c>
      <c r="M766" s="48"/>
      <c r="N766" s="48"/>
      <c r="O766" s="49"/>
      <c r="P766" s="48"/>
      <c r="V766" s="48"/>
    </row>
    <row r="767" spans="2:22" ht="15" x14ac:dyDescent="0.2">
      <c r="B767" s="60" t="str">
        <f t="shared" ref="B767:B775" si="96">B766</f>
        <v>Y</v>
      </c>
      <c r="E767" s="199"/>
      <c r="F767" s="165" t="str">
        <f>IF(E766="","",CONCATENATE(VLOOKUP(E766,'Stakeholder Master List'!$B:$D,2,FALSE),"-2"))</f>
        <v/>
      </c>
      <c r="G767" s="165" t="str">
        <f>IF(E766="","",VLOOKUP(E766,'Stakeholder Master List'!$B:$D,3,FALSE))</f>
        <v/>
      </c>
      <c r="H767" s="173"/>
      <c r="I767" s="126" t="str" cm="1">
        <f t="array" ref="I767">IF(ISBLANK(H767),"-",(ROUND(IF(ISBLANK(H767),"",(_xlfn.IFS(G767="High",50,G767="Medium",25,G767="Low",10,G767="",0)+110-(INT(MID(F767,5,2)))*10)),0)))</f>
        <v>-</v>
      </c>
      <c r="M767" s="48"/>
      <c r="N767" s="48"/>
      <c r="O767" s="49"/>
      <c r="P767" s="48"/>
      <c r="V767" s="48"/>
    </row>
    <row r="768" spans="2:22" ht="15" x14ac:dyDescent="0.2">
      <c r="B768" s="60" t="str">
        <f t="shared" si="96"/>
        <v>Y</v>
      </c>
      <c r="E768" s="199"/>
      <c r="F768" s="165" t="str">
        <f>IF(E766="","",CONCATENATE(VLOOKUP(E766,'Stakeholder Master List'!$B:$D,2,FALSE),"-3"))</f>
        <v/>
      </c>
      <c r="G768" s="165" t="str">
        <f>IF(E766="","",VLOOKUP(E766,'Stakeholder Master List'!$B:$D,3,FALSE))</f>
        <v/>
      </c>
      <c r="H768" s="173"/>
      <c r="I768" s="126" t="str" cm="1">
        <f t="array" ref="I768">IF(ISBLANK(H768),"-",(ROUND(IF(ISBLANK(H768),"",(_xlfn.IFS(G768="High",50,G768="Medium",25,G768="Low",10,G768="",0)+110-(INT(MID(F768,5,2)))*10)),0)))</f>
        <v>-</v>
      </c>
      <c r="M768" s="48"/>
      <c r="N768" s="48"/>
      <c r="O768" s="49"/>
      <c r="P768" s="48"/>
      <c r="V768" s="48"/>
    </row>
    <row r="769" spans="2:22" ht="15" x14ac:dyDescent="0.2">
      <c r="B769" s="60" t="str">
        <f t="shared" si="96"/>
        <v>Y</v>
      </c>
      <c r="E769" s="199"/>
      <c r="F769" s="165" t="str">
        <f>IF(E766="","",CONCATENATE(VLOOKUP(E766,'Stakeholder Master List'!$B:$D,2,FALSE),"-4"))</f>
        <v/>
      </c>
      <c r="G769" s="165" t="str">
        <f>IF(E766="","",VLOOKUP(E766,'Stakeholder Master List'!$B:$D,3,FALSE))</f>
        <v/>
      </c>
      <c r="H769" s="173"/>
      <c r="I769" s="126" t="str" cm="1">
        <f t="array" ref="I769">IF(ISBLANK(H769),"-",(ROUND(IF(ISBLANK(H769),"",(_xlfn.IFS(G769="High",50,G769="Medium",25,G769="Low",10,G769="",0)+110-(INT(MID(F769,5,2)))*10)),0)))</f>
        <v>-</v>
      </c>
      <c r="M769" s="48"/>
      <c r="N769" s="48"/>
      <c r="O769" s="49"/>
      <c r="P769" s="48"/>
      <c r="V769" s="48"/>
    </row>
    <row r="770" spans="2:22" ht="15" x14ac:dyDescent="0.2">
      <c r="B770" s="60" t="str">
        <f t="shared" si="96"/>
        <v>Y</v>
      </c>
      <c r="E770" s="199"/>
      <c r="F770" s="165" t="str">
        <f>IF(E766="","",CONCATENATE(VLOOKUP(E766,'Stakeholder Master List'!$B:$D,2,FALSE),"-5"))</f>
        <v/>
      </c>
      <c r="G770" s="165" t="str">
        <f>IF(E766="","",VLOOKUP(E766,'Stakeholder Master List'!$B:$D,3,FALSE))</f>
        <v/>
      </c>
      <c r="H770" s="173"/>
      <c r="I770" s="126" t="str" cm="1">
        <f t="array" ref="I770">IF(ISBLANK(H770),"-",(ROUND(IF(ISBLANK(H770),"",(_xlfn.IFS(G770="High",50,G770="Medium",25,G770="Low",10,G770="",0)+110-(INT(MID(F770,5,2)))*10)),0)))</f>
        <v>-</v>
      </c>
      <c r="M770" s="48"/>
      <c r="N770" s="48"/>
      <c r="O770" s="49"/>
      <c r="P770" s="48"/>
      <c r="V770" s="48"/>
    </row>
    <row r="771" spans="2:22" ht="15" x14ac:dyDescent="0.2">
      <c r="B771" s="60" t="str">
        <f t="shared" si="96"/>
        <v>Y</v>
      </c>
      <c r="E771" s="199"/>
      <c r="F771" s="165" t="str">
        <f>IF(E766="","",CONCATENATE(VLOOKUP(E766,'Stakeholder Master List'!$B:$D,2,FALSE),"-6"))</f>
        <v/>
      </c>
      <c r="G771" s="165" t="str">
        <f>IF(E766="","",VLOOKUP(E766,'Stakeholder Master List'!$B:$D,3,FALSE))</f>
        <v/>
      </c>
      <c r="H771" s="173"/>
      <c r="I771" s="126" t="str" cm="1">
        <f t="array" ref="I771">IF(ISBLANK(H771),"-",(ROUND(IF(ISBLANK(H771),"",(_xlfn.IFS(G771="High",50,G771="Medium",25,G771="Low",10,G771="",0)+110-(INT(MID(F771,5,2)))*10)),0)))</f>
        <v>-</v>
      </c>
      <c r="M771" s="48"/>
      <c r="N771" s="48"/>
      <c r="O771" s="49"/>
      <c r="P771" s="48"/>
      <c r="V771" s="48"/>
    </row>
    <row r="772" spans="2:22" ht="15" x14ac:dyDescent="0.2">
      <c r="B772" s="60" t="str">
        <f t="shared" si="96"/>
        <v>Y</v>
      </c>
      <c r="E772" s="199"/>
      <c r="F772" s="165" t="str">
        <f>IF(E766="","",CONCATENATE(VLOOKUP(E766,'Stakeholder Master List'!$B:$D,2,FALSE),"-7"))</f>
        <v/>
      </c>
      <c r="G772" s="165" t="str">
        <f>IF(E766="","",VLOOKUP(E766,'Stakeholder Master List'!$B:$D,3,FALSE))</f>
        <v/>
      </c>
      <c r="H772" s="173"/>
      <c r="I772" s="126" t="str" cm="1">
        <f t="array" ref="I772">IF(ISBLANK(H772),"-",(ROUND(IF(ISBLANK(H772),"",(_xlfn.IFS(G772="High",50,G772="Medium",25,G772="Low",10,G772="",0)+110-(INT(MID(F772,5,2)))*10)),0)))</f>
        <v>-</v>
      </c>
      <c r="M772" s="48"/>
      <c r="N772" s="48"/>
      <c r="O772" s="49"/>
      <c r="P772" s="48"/>
      <c r="V772" s="48"/>
    </row>
    <row r="773" spans="2:22" ht="15" x14ac:dyDescent="0.2">
      <c r="B773" s="60" t="str">
        <f t="shared" si="96"/>
        <v>Y</v>
      </c>
      <c r="E773" s="199"/>
      <c r="F773" s="165" t="str">
        <f>IF(E766="","",CONCATENATE(VLOOKUP(E766,'Stakeholder Master List'!$B:$D,2,FALSE),"-8"))</f>
        <v/>
      </c>
      <c r="G773" s="165" t="str">
        <f>IF(E766="","",VLOOKUP(E766,'Stakeholder Master List'!$B:$D,3,FALSE))</f>
        <v/>
      </c>
      <c r="H773" s="173"/>
      <c r="I773" s="126" t="str" cm="1">
        <f t="array" ref="I773">IF(ISBLANK(H773),"-",(ROUND(IF(ISBLANK(H773),"",(_xlfn.IFS(G773="High",50,G773="Medium",25,G773="Low",10,G773="",0)+110-(INT(MID(F773,5,2)))*10)),0)))</f>
        <v>-</v>
      </c>
      <c r="M773" s="48"/>
      <c r="N773" s="48"/>
      <c r="O773" s="49"/>
      <c r="P773" s="48"/>
      <c r="V773" s="48"/>
    </row>
    <row r="774" spans="2:22" ht="15" x14ac:dyDescent="0.2">
      <c r="B774" s="60" t="str">
        <f t="shared" si="96"/>
        <v>Y</v>
      </c>
      <c r="E774" s="199"/>
      <c r="F774" s="165" t="str">
        <f>IF(E766="","",CONCATENATE(VLOOKUP(E766,'Stakeholder Master List'!$B:$D,2,FALSE),"-9"))</f>
        <v/>
      </c>
      <c r="G774" s="165" t="str">
        <f>IF(E766="","",VLOOKUP(E766,'Stakeholder Master List'!$B:$D,3,FALSE))</f>
        <v/>
      </c>
      <c r="H774" s="173"/>
      <c r="I774" s="126" t="str" cm="1">
        <f t="array" ref="I774">IF(ISBLANK(H774),"-",(ROUND(IF(ISBLANK(H774),"",(_xlfn.IFS(G774="High",50,G774="Medium",25,G774="Low",10,G774="",0)+110-(INT(MID(F774,5,2)))*10)),0)))</f>
        <v>-</v>
      </c>
      <c r="M774" s="48"/>
      <c r="N774" s="48"/>
      <c r="O774" s="49"/>
      <c r="P774" s="48"/>
      <c r="V774" s="48"/>
    </row>
    <row r="775" spans="2:22" ht="16" thickBot="1" x14ac:dyDescent="0.25">
      <c r="B775" s="60" t="str">
        <f t="shared" si="96"/>
        <v>Y</v>
      </c>
      <c r="E775" s="200"/>
      <c r="F775" s="166" t="str">
        <f>IF(E766="","",CONCATENATE(VLOOKUP(E766,'Stakeholder Master List'!$B:$D,2,FALSE),"-10"))</f>
        <v/>
      </c>
      <c r="G775" s="169" t="str">
        <f>IF(E766="","",VLOOKUP(E766,'Stakeholder Master List'!$B:$D,3,FALSE))</f>
        <v/>
      </c>
      <c r="H775" s="172"/>
      <c r="I775" s="127" t="str" cm="1">
        <f t="array" ref="I775">IF(ISBLANK(H775),"-",(ROUND(IF(ISBLANK(H775),"",(_xlfn.IFS(G775="High",50,G775="Medium",25,G775="Low",10,G775="",0)+110-(INT(MID(F775,5,2)))*10)),0)))</f>
        <v>-</v>
      </c>
      <c r="M775" s="48"/>
      <c r="N775" s="48"/>
      <c r="O775" s="49"/>
      <c r="P775" s="48"/>
      <c r="V775" s="48"/>
    </row>
    <row r="776" spans="2:22" ht="15" x14ac:dyDescent="0.2">
      <c r="B776" s="60" t="str">
        <f>IF(OR(E776="-",E776=""),"Y","N")</f>
        <v>Y</v>
      </c>
      <c r="E776" s="198" t="str">
        <f>IF(ISBLANK('Stakeholder Master List'!B84),"",'Stakeholder Master List'!B84)</f>
        <v/>
      </c>
      <c r="F776" s="164" t="str">
        <f>IF(E776="","",CONCATENATE(VLOOKUP(E776,'Stakeholder Master List'!$B:$D,2,FALSE),"-1"))</f>
        <v/>
      </c>
      <c r="G776" s="164" t="str">
        <f>IF(E776="","",VLOOKUP(E776,'Stakeholder Master List'!$B:$D,3,FALSE))</f>
        <v/>
      </c>
      <c r="H776" s="170"/>
      <c r="I776" s="125" t="str" cm="1">
        <f t="array" ref="I776">IF(ISBLANK(H776),"-",(ROUND(IF(ISBLANK(H776),"",(_xlfn.IFS(G776="High",50,G776="Medium",25,G776="Low",10,G776="",0)+110-(INT(MID(F776,5,2)))*10)),0)))</f>
        <v>-</v>
      </c>
      <c r="M776" s="48"/>
      <c r="N776" s="48"/>
      <c r="O776" s="49"/>
      <c r="P776" s="48"/>
      <c r="V776" s="48"/>
    </row>
    <row r="777" spans="2:22" ht="15" x14ac:dyDescent="0.2">
      <c r="B777" s="60" t="str">
        <f t="shared" ref="B777:B785" si="97">B776</f>
        <v>Y</v>
      </c>
      <c r="E777" s="199"/>
      <c r="F777" s="165" t="str">
        <f>IF(E776="","",CONCATENATE(VLOOKUP(E776,'Stakeholder Master List'!$B:$D,2,FALSE),"-2"))</f>
        <v/>
      </c>
      <c r="G777" s="165" t="str">
        <f>IF(E776="","",VLOOKUP(E776,'Stakeholder Master List'!$B:$D,3,FALSE))</f>
        <v/>
      </c>
      <c r="H777" s="173"/>
      <c r="I777" s="126" t="str" cm="1">
        <f t="array" ref="I777">IF(ISBLANK(H777),"-",(ROUND(IF(ISBLANK(H777),"",(_xlfn.IFS(G777="High",50,G777="Medium",25,G777="Low",10,G777="",0)+110-(INT(MID(F777,5,2)))*10)),0)))</f>
        <v>-</v>
      </c>
      <c r="M777" s="48"/>
      <c r="N777" s="48"/>
      <c r="O777" s="49"/>
      <c r="P777" s="48"/>
      <c r="V777" s="48"/>
    </row>
    <row r="778" spans="2:22" ht="15" x14ac:dyDescent="0.2">
      <c r="B778" s="60" t="str">
        <f t="shared" si="97"/>
        <v>Y</v>
      </c>
      <c r="E778" s="199"/>
      <c r="F778" s="165" t="str">
        <f>IF(E776="","",CONCATENATE(VLOOKUP(E776,'Stakeholder Master List'!$B:$D,2,FALSE),"-3"))</f>
        <v/>
      </c>
      <c r="G778" s="165" t="str">
        <f>IF(E776="","",VLOOKUP(E776,'Stakeholder Master List'!$B:$D,3,FALSE))</f>
        <v/>
      </c>
      <c r="H778" s="173"/>
      <c r="I778" s="126" t="str" cm="1">
        <f t="array" ref="I778">IF(ISBLANK(H778),"-",(ROUND(IF(ISBLANK(H778),"",(_xlfn.IFS(G778="High",50,G778="Medium",25,G778="Low",10,G778="",0)+110-(INT(MID(F778,5,2)))*10)),0)))</f>
        <v>-</v>
      </c>
      <c r="M778" s="48"/>
      <c r="N778" s="48"/>
      <c r="O778" s="49"/>
      <c r="P778" s="48"/>
      <c r="V778" s="48"/>
    </row>
    <row r="779" spans="2:22" ht="15" x14ac:dyDescent="0.2">
      <c r="B779" s="60" t="str">
        <f t="shared" si="97"/>
        <v>Y</v>
      </c>
      <c r="E779" s="199"/>
      <c r="F779" s="165" t="str">
        <f>IF(E776="","",CONCATENATE(VLOOKUP(E776,'Stakeholder Master List'!$B:$D,2,FALSE),"-4"))</f>
        <v/>
      </c>
      <c r="G779" s="165" t="str">
        <f>IF(E776="","",VLOOKUP(E776,'Stakeholder Master List'!$B:$D,3,FALSE))</f>
        <v/>
      </c>
      <c r="H779" s="173"/>
      <c r="I779" s="126" t="str" cm="1">
        <f t="array" ref="I779">IF(ISBLANK(H779),"-",(ROUND(IF(ISBLANK(H779),"",(_xlfn.IFS(G779="High",50,G779="Medium",25,G779="Low",10,G779="",0)+110-(INT(MID(F779,5,2)))*10)),0)))</f>
        <v>-</v>
      </c>
      <c r="M779" s="48"/>
      <c r="N779" s="48"/>
      <c r="O779" s="49"/>
      <c r="P779" s="48"/>
      <c r="V779" s="48"/>
    </row>
    <row r="780" spans="2:22" ht="15" x14ac:dyDescent="0.2">
      <c r="B780" s="60" t="str">
        <f t="shared" si="97"/>
        <v>Y</v>
      </c>
      <c r="E780" s="199"/>
      <c r="F780" s="165" t="str">
        <f>IF(E776="","",CONCATENATE(VLOOKUP(E776,'Stakeholder Master List'!$B:$D,2,FALSE),"-5"))</f>
        <v/>
      </c>
      <c r="G780" s="165" t="str">
        <f>IF(E776="","",VLOOKUP(E776,'Stakeholder Master List'!$B:$D,3,FALSE))</f>
        <v/>
      </c>
      <c r="H780" s="173"/>
      <c r="I780" s="126" t="str" cm="1">
        <f t="array" ref="I780">IF(ISBLANK(H780),"-",(ROUND(IF(ISBLANK(H780),"",(_xlfn.IFS(G780="High",50,G780="Medium",25,G780="Low",10,G780="",0)+110-(INT(MID(F780,5,2)))*10)),0)))</f>
        <v>-</v>
      </c>
      <c r="M780" s="48"/>
      <c r="N780" s="48"/>
      <c r="O780" s="49"/>
      <c r="P780" s="48"/>
      <c r="V780" s="48"/>
    </row>
    <row r="781" spans="2:22" ht="15" x14ac:dyDescent="0.2">
      <c r="B781" s="60" t="str">
        <f t="shared" si="97"/>
        <v>Y</v>
      </c>
      <c r="E781" s="199"/>
      <c r="F781" s="165" t="str">
        <f>IF(E776="","",CONCATENATE(VLOOKUP(E776,'Stakeholder Master List'!$B:$D,2,FALSE),"-6"))</f>
        <v/>
      </c>
      <c r="G781" s="165" t="str">
        <f>IF(E776="","",VLOOKUP(E776,'Stakeholder Master List'!$B:$D,3,FALSE))</f>
        <v/>
      </c>
      <c r="H781" s="173"/>
      <c r="I781" s="126" t="str" cm="1">
        <f t="array" ref="I781">IF(ISBLANK(H781),"-",(ROUND(IF(ISBLANK(H781),"",(_xlfn.IFS(G781="High",50,G781="Medium",25,G781="Low",10,G781="",0)+110-(INT(MID(F781,5,2)))*10)),0)))</f>
        <v>-</v>
      </c>
      <c r="M781" s="48"/>
      <c r="N781" s="48"/>
      <c r="O781" s="49"/>
      <c r="P781" s="48"/>
      <c r="V781" s="48"/>
    </row>
    <row r="782" spans="2:22" ht="15" x14ac:dyDescent="0.2">
      <c r="B782" s="60" t="str">
        <f t="shared" si="97"/>
        <v>Y</v>
      </c>
      <c r="E782" s="199"/>
      <c r="F782" s="165" t="str">
        <f>IF(E776="","",CONCATENATE(VLOOKUP(E776,'Stakeholder Master List'!$B:$D,2,FALSE),"-7"))</f>
        <v/>
      </c>
      <c r="G782" s="165" t="str">
        <f>IF(E776="","",VLOOKUP(E776,'Stakeholder Master List'!$B:$D,3,FALSE))</f>
        <v/>
      </c>
      <c r="H782" s="173"/>
      <c r="I782" s="126" t="str" cm="1">
        <f t="array" ref="I782">IF(ISBLANK(H782),"-",(ROUND(IF(ISBLANK(H782),"",(_xlfn.IFS(G782="High",50,G782="Medium",25,G782="Low",10,G782="",0)+110-(INT(MID(F782,5,2)))*10)),0)))</f>
        <v>-</v>
      </c>
      <c r="M782" s="48"/>
      <c r="N782" s="48"/>
      <c r="O782" s="49"/>
      <c r="P782" s="48"/>
      <c r="V782" s="48"/>
    </row>
    <row r="783" spans="2:22" ht="15" x14ac:dyDescent="0.2">
      <c r="B783" s="60" t="str">
        <f t="shared" si="97"/>
        <v>Y</v>
      </c>
      <c r="E783" s="199"/>
      <c r="F783" s="165" t="str">
        <f>IF(E776="","",CONCATENATE(VLOOKUP(E776,'Stakeholder Master List'!$B:$D,2,FALSE),"-8"))</f>
        <v/>
      </c>
      <c r="G783" s="165" t="str">
        <f>IF(E776="","",VLOOKUP(E776,'Stakeholder Master List'!$B:$D,3,FALSE))</f>
        <v/>
      </c>
      <c r="H783" s="173"/>
      <c r="I783" s="126" t="str" cm="1">
        <f t="array" ref="I783">IF(ISBLANK(H783),"-",(ROUND(IF(ISBLANK(H783),"",(_xlfn.IFS(G783="High",50,G783="Medium",25,G783="Low",10,G783="",0)+110-(INT(MID(F783,5,2)))*10)),0)))</f>
        <v>-</v>
      </c>
      <c r="M783" s="48"/>
      <c r="N783" s="48"/>
      <c r="O783" s="49"/>
      <c r="P783" s="48"/>
      <c r="V783" s="48"/>
    </row>
    <row r="784" spans="2:22" ht="15" x14ac:dyDescent="0.2">
      <c r="B784" s="60" t="str">
        <f t="shared" si="97"/>
        <v>Y</v>
      </c>
      <c r="E784" s="199"/>
      <c r="F784" s="165" t="str">
        <f>IF(E776="","",CONCATENATE(VLOOKUP(E776,'Stakeholder Master List'!$B:$D,2,FALSE),"-9"))</f>
        <v/>
      </c>
      <c r="G784" s="165" t="str">
        <f>IF(E776="","",VLOOKUP(E776,'Stakeholder Master List'!$B:$D,3,FALSE))</f>
        <v/>
      </c>
      <c r="H784" s="173"/>
      <c r="I784" s="126" t="str" cm="1">
        <f t="array" ref="I784">IF(ISBLANK(H784),"-",(ROUND(IF(ISBLANK(H784),"",(_xlfn.IFS(G784="High",50,G784="Medium",25,G784="Low",10,G784="",0)+110-(INT(MID(F784,5,2)))*10)),0)))</f>
        <v>-</v>
      </c>
      <c r="M784" s="48"/>
      <c r="N784" s="48"/>
      <c r="O784" s="49"/>
      <c r="P784" s="48"/>
      <c r="V784" s="48"/>
    </row>
    <row r="785" spans="2:22" ht="16" thickBot="1" x14ac:dyDescent="0.25">
      <c r="B785" s="60" t="str">
        <f t="shared" si="97"/>
        <v>Y</v>
      </c>
      <c r="E785" s="200"/>
      <c r="F785" s="166" t="str">
        <f>IF(E776="","",CONCATENATE(VLOOKUP(E776,'Stakeholder Master List'!$B:$D,2,FALSE),"-10"))</f>
        <v/>
      </c>
      <c r="G785" s="169" t="str">
        <f>IF(E776="","",VLOOKUP(E776,'Stakeholder Master List'!$B:$D,3,FALSE))</f>
        <v/>
      </c>
      <c r="H785" s="172"/>
      <c r="I785" s="127" t="str" cm="1">
        <f t="array" ref="I785">IF(ISBLANK(H785),"-",(ROUND(IF(ISBLANK(H785),"",(_xlfn.IFS(G785="High",50,G785="Medium",25,G785="Low",10,G785="",0)+110-(INT(MID(F785,5,2)))*10)),0)))</f>
        <v>-</v>
      </c>
      <c r="M785" s="48"/>
      <c r="N785" s="48"/>
      <c r="O785" s="49"/>
      <c r="P785" s="48"/>
      <c r="V785" s="48"/>
    </row>
    <row r="786" spans="2:22" ht="15" x14ac:dyDescent="0.2">
      <c r="B786" s="60" t="str">
        <f>IF(OR(E786="-",E786=""),"Y","N")</f>
        <v>Y</v>
      </c>
      <c r="E786" s="198" t="str">
        <f>IF(ISBLANK('Stakeholder Master List'!B85),"",'Stakeholder Master List'!B85)</f>
        <v/>
      </c>
      <c r="F786" s="164" t="str">
        <f>IF(E786="","",CONCATENATE(VLOOKUP(E786,'Stakeholder Master List'!$B:$D,2,FALSE),"-1"))</f>
        <v/>
      </c>
      <c r="G786" s="164" t="str">
        <f>IF(E786="","",VLOOKUP(E786,'Stakeholder Master List'!$B:$D,3,FALSE))</f>
        <v/>
      </c>
      <c r="H786" s="170"/>
      <c r="I786" s="125" t="str" cm="1">
        <f t="array" ref="I786">IF(ISBLANK(H786),"-",(ROUND(IF(ISBLANK(H786),"",(_xlfn.IFS(G786="High",50,G786="Medium",25,G786="Low",10,G786="",0)+110-(INT(MID(F786,5,2)))*10)),0)))</f>
        <v>-</v>
      </c>
      <c r="M786" s="48"/>
      <c r="N786" s="48"/>
      <c r="O786" s="49"/>
      <c r="P786" s="48"/>
      <c r="V786" s="48"/>
    </row>
    <row r="787" spans="2:22" ht="15" x14ac:dyDescent="0.2">
      <c r="B787" s="60" t="str">
        <f t="shared" ref="B787:B795" si="98">B786</f>
        <v>Y</v>
      </c>
      <c r="E787" s="199"/>
      <c r="F787" s="165" t="str">
        <f>IF(E786="","",CONCATENATE(VLOOKUP(E786,'Stakeholder Master List'!$B:$D,2,FALSE),"-2"))</f>
        <v/>
      </c>
      <c r="G787" s="165" t="str">
        <f>IF(E786="","",VLOOKUP(E786,'Stakeholder Master List'!$B:$D,3,FALSE))</f>
        <v/>
      </c>
      <c r="H787" s="173"/>
      <c r="I787" s="126" t="str" cm="1">
        <f t="array" ref="I787">IF(ISBLANK(H787),"-",(ROUND(IF(ISBLANK(H787),"",(_xlfn.IFS(G787="High",50,G787="Medium",25,G787="Low",10,G787="",0)+110-(INT(MID(F787,5,2)))*10)),0)))</f>
        <v>-</v>
      </c>
      <c r="M787" s="48"/>
      <c r="N787" s="48"/>
      <c r="O787" s="49"/>
      <c r="P787" s="48"/>
      <c r="V787" s="48"/>
    </row>
    <row r="788" spans="2:22" ht="15" x14ac:dyDescent="0.2">
      <c r="B788" s="60" t="str">
        <f t="shared" si="98"/>
        <v>Y</v>
      </c>
      <c r="E788" s="199"/>
      <c r="F788" s="165" t="str">
        <f>IF(E786="","",CONCATENATE(VLOOKUP(E786,'Stakeholder Master List'!$B:$D,2,FALSE),"-3"))</f>
        <v/>
      </c>
      <c r="G788" s="165" t="str">
        <f>IF(E786="","",VLOOKUP(E786,'Stakeholder Master List'!$B:$D,3,FALSE))</f>
        <v/>
      </c>
      <c r="H788" s="173"/>
      <c r="I788" s="126" t="str" cm="1">
        <f t="array" ref="I788">IF(ISBLANK(H788),"-",(ROUND(IF(ISBLANK(H788),"",(_xlfn.IFS(G788="High",50,G788="Medium",25,G788="Low",10,G788="",0)+110-(INT(MID(F788,5,2)))*10)),0)))</f>
        <v>-</v>
      </c>
      <c r="M788" s="48"/>
      <c r="N788" s="48"/>
      <c r="O788" s="49"/>
      <c r="P788" s="48"/>
      <c r="V788" s="48"/>
    </row>
    <row r="789" spans="2:22" ht="15" x14ac:dyDescent="0.2">
      <c r="B789" s="60" t="str">
        <f t="shared" si="98"/>
        <v>Y</v>
      </c>
      <c r="E789" s="199"/>
      <c r="F789" s="165" t="str">
        <f>IF(E786="","",CONCATENATE(VLOOKUP(E786,'Stakeholder Master List'!$B:$D,2,FALSE),"-4"))</f>
        <v/>
      </c>
      <c r="G789" s="165" t="str">
        <f>IF(E786="","",VLOOKUP(E786,'Stakeholder Master List'!$B:$D,3,FALSE))</f>
        <v/>
      </c>
      <c r="H789" s="173"/>
      <c r="I789" s="126" t="str" cm="1">
        <f t="array" ref="I789">IF(ISBLANK(H789),"-",(ROUND(IF(ISBLANK(H789),"",(_xlfn.IFS(G789="High",50,G789="Medium",25,G789="Low",10,G789="",0)+110-(INT(MID(F789,5,2)))*10)),0)))</f>
        <v>-</v>
      </c>
      <c r="M789" s="48"/>
      <c r="N789" s="48"/>
      <c r="O789" s="49"/>
      <c r="P789" s="48"/>
      <c r="V789" s="48"/>
    </row>
    <row r="790" spans="2:22" ht="15" x14ac:dyDescent="0.2">
      <c r="B790" s="60" t="str">
        <f t="shared" si="98"/>
        <v>Y</v>
      </c>
      <c r="E790" s="199"/>
      <c r="F790" s="165" t="str">
        <f>IF(E786="","",CONCATENATE(VLOOKUP(E786,'Stakeholder Master List'!$B:$D,2,FALSE),"-5"))</f>
        <v/>
      </c>
      <c r="G790" s="165" t="str">
        <f>IF(E786="","",VLOOKUP(E786,'Stakeholder Master List'!$B:$D,3,FALSE))</f>
        <v/>
      </c>
      <c r="H790" s="173"/>
      <c r="I790" s="126" t="str" cm="1">
        <f t="array" ref="I790">IF(ISBLANK(H790),"-",(ROUND(IF(ISBLANK(H790),"",(_xlfn.IFS(G790="High",50,G790="Medium",25,G790="Low",10,G790="",0)+110-(INT(MID(F790,5,2)))*10)),0)))</f>
        <v>-</v>
      </c>
      <c r="M790" s="48"/>
      <c r="N790" s="48"/>
      <c r="O790" s="49"/>
      <c r="P790" s="48"/>
      <c r="V790" s="48"/>
    </row>
    <row r="791" spans="2:22" ht="15" x14ac:dyDescent="0.2">
      <c r="B791" s="60" t="str">
        <f t="shared" si="98"/>
        <v>Y</v>
      </c>
      <c r="E791" s="199"/>
      <c r="F791" s="165" t="str">
        <f>IF(E786="","",CONCATENATE(VLOOKUP(E786,'Stakeholder Master List'!$B:$D,2,FALSE),"-6"))</f>
        <v/>
      </c>
      <c r="G791" s="165" t="str">
        <f>IF(E786="","",VLOOKUP(E786,'Stakeholder Master List'!$B:$D,3,FALSE))</f>
        <v/>
      </c>
      <c r="H791" s="173"/>
      <c r="I791" s="126" t="str" cm="1">
        <f t="array" ref="I791">IF(ISBLANK(H791),"-",(ROUND(IF(ISBLANK(H791),"",(_xlfn.IFS(G791="High",50,G791="Medium",25,G791="Low",10,G791="",0)+110-(INT(MID(F791,5,2)))*10)),0)))</f>
        <v>-</v>
      </c>
      <c r="M791" s="48"/>
      <c r="N791" s="48"/>
      <c r="O791" s="49"/>
      <c r="P791" s="48"/>
      <c r="V791" s="48"/>
    </row>
    <row r="792" spans="2:22" ht="15" x14ac:dyDescent="0.2">
      <c r="B792" s="60" t="str">
        <f t="shared" si="98"/>
        <v>Y</v>
      </c>
      <c r="E792" s="199"/>
      <c r="F792" s="165" t="str">
        <f>IF(E786="","",CONCATENATE(VLOOKUP(E786,'Stakeholder Master List'!$B:$D,2,FALSE),"-7"))</f>
        <v/>
      </c>
      <c r="G792" s="165" t="str">
        <f>IF(E786="","",VLOOKUP(E786,'Stakeholder Master List'!$B:$D,3,FALSE))</f>
        <v/>
      </c>
      <c r="H792" s="173"/>
      <c r="I792" s="126" t="str" cm="1">
        <f t="array" ref="I792">IF(ISBLANK(H792),"-",(ROUND(IF(ISBLANK(H792),"",(_xlfn.IFS(G792="High",50,G792="Medium",25,G792="Low",10,G792="",0)+110-(INT(MID(F792,5,2)))*10)),0)))</f>
        <v>-</v>
      </c>
      <c r="M792" s="48"/>
      <c r="N792" s="48"/>
      <c r="O792" s="49"/>
      <c r="P792" s="48"/>
      <c r="V792" s="48"/>
    </row>
    <row r="793" spans="2:22" ht="15" x14ac:dyDescent="0.2">
      <c r="B793" s="60" t="str">
        <f t="shared" si="98"/>
        <v>Y</v>
      </c>
      <c r="E793" s="199"/>
      <c r="F793" s="165" t="str">
        <f>IF(E786="","",CONCATENATE(VLOOKUP(E786,'Stakeholder Master List'!$B:$D,2,FALSE),"-8"))</f>
        <v/>
      </c>
      <c r="G793" s="165" t="str">
        <f>IF(E786="","",VLOOKUP(E786,'Stakeholder Master List'!$B:$D,3,FALSE))</f>
        <v/>
      </c>
      <c r="H793" s="173"/>
      <c r="I793" s="126" t="str" cm="1">
        <f t="array" ref="I793">IF(ISBLANK(H793),"-",(ROUND(IF(ISBLANK(H793),"",(_xlfn.IFS(G793="High",50,G793="Medium",25,G793="Low",10,G793="",0)+110-(INT(MID(F793,5,2)))*10)),0)))</f>
        <v>-</v>
      </c>
      <c r="M793" s="48"/>
      <c r="N793" s="48"/>
      <c r="O793" s="49"/>
      <c r="P793" s="48"/>
      <c r="V793" s="48"/>
    </row>
    <row r="794" spans="2:22" ht="15" x14ac:dyDescent="0.2">
      <c r="B794" s="60" t="str">
        <f t="shared" si="98"/>
        <v>Y</v>
      </c>
      <c r="E794" s="199"/>
      <c r="F794" s="165" t="str">
        <f>IF(E786="","",CONCATENATE(VLOOKUP(E786,'Stakeholder Master List'!$B:$D,2,FALSE),"-9"))</f>
        <v/>
      </c>
      <c r="G794" s="165" t="str">
        <f>IF(E786="","",VLOOKUP(E786,'Stakeholder Master List'!$B:$D,3,FALSE))</f>
        <v/>
      </c>
      <c r="H794" s="173"/>
      <c r="I794" s="126" t="str" cm="1">
        <f t="array" ref="I794">IF(ISBLANK(H794),"-",(ROUND(IF(ISBLANK(H794),"",(_xlfn.IFS(G794="High",50,G794="Medium",25,G794="Low",10,G794="",0)+110-(INT(MID(F794,5,2)))*10)),0)))</f>
        <v>-</v>
      </c>
      <c r="M794" s="48"/>
      <c r="N794" s="48"/>
      <c r="O794" s="49"/>
      <c r="P794" s="48"/>
      <c r="V794" s="48"/>
    </row>
    <row r="795" spans="2:22" ht="16" thickBot="1" x14ac:dyDescent="0.25">
      <c r="B795" s="60" t="str">
        <f t="shared" si="98"/>
        <v>Y</v>
      </c>
      <c r="E795" s="200"/>
      <c r="F795" s="166" t="str">
        <f>IF(E786="","",CONCATENATE(VLOOKUP(E786,'Stakeholder Master List'!$B:$D,2,FALSE),"-10"))</f>
        <v/>
      </c>
      <c r="G795" s="169" t="str">
        <f>IF(E786="","",VLOOKUP(E786,'Stakeholder Master List'!$B:$D,3,FALSE))</f>
        <v/>
      </c>
      <c r="H795" s="172"/>
      <c r="I795" s="127" t="str" cm="1">
        <f t="array" ref="I795">IF(ISBLANK(H795),"-",(ROUND(IF(ISBLANK(H795),"",(_xlfn.IFS(G795="High",50,G795="Medium",25,G795="Low",10,G795="",0)+110-(INT(MID(F795,5,2)))*10)),0)))</f>
        <v>-</v>
      </c>
      <c r="M795" s="48"/>
      <c r="N795" s="48"/>
      <c r="O795" s="49"/>
      <c r="P795" s="48"/>
      <c r="V795" s="48"/>
    </row>
    <row r="796" spans="2:22" ht="15" x14ac:dyDescent="0.2">
      <c r="B796" s="60" t="str">
        <f>IF(OR(E796="-",E796=""),"Y","N")</f>
        <v>Y</v>
      </c>
      <c r="E796" s="198" t="str">
        <f>IF(ISBLANK('Stakeholder Master List'!B86),"",'Stakeholder Master List'!B86)</f>
        <v/>
      </c>
      <c r="F796" s="164" t="str">
        <f>IF(E796="","",CONCATENATE(VLOOKUP(E796,'Stakeholder Master List'!$B:$D,2,FALSE),"-1"))</f>
        <v/>
      </c>
      <c r="G796" s="164" t="str">
        <f>IF(E796="","",VLOOKUP(E796,'Stakeholder Master List'!$B:$D,3,FALSE))</f>
        <v/>
      </c>
      <c r="H796" s="170"/>
      <c r="I796" s="125" t="str" cm="1">
        <f t="array" ref="I796">IF(ISBLANK(H796),"-",(ROUND(IF(ISBLANK(H796),"",(_xlfn.IFS(G796="High",50,G796="Medium",25,G796="Low",10,G796="",0)+110-(INT(MID(F796,5,2)))*10)),0)))</f>
        <v>-</v>
      </c>
      <c r="M796" s="48"/>
      <c r="N796" s="48"/>
      <c r="O796" s="49"/>
      <c r="P796" s="48"/>
      <c r="V796" s="48"/>
    </row>
    <row r="797" spans="2:22" ht="15" x14ac:dyDescent="0.2">
      <c r="B797" s="60" t="str">
        <f t="shared" ref="B797:B805" si="99">B796</f>
        <v>Y</v>
      </c>
      <c r="E797" s="199"/>
      <c r="F797" s="165" t="str">
        <f>IF(E796="","",CONCATENATE(VLOOKUP(E796,'Stakeholder Master List'!$B:$D,2,FALSE),"-2"))</f>
        <v/>
      </c>
      <c r="G797" s="165" t="str">
        <f>IF(E796="","",VLOOKUP(E796,'Stakeholder Master List'!$B:$D,3,FALSE))</f>
        <v/>
      </c>
      <c r="H797" s="173"/>
      <c r="I797" s="126" t="str" cm="1">
        <f t="array" ref="I797">IF(ISBLANK(H797),"-",(ROUND(IF(ISBLANK(H797),"",(_xlfn.IFS(G797="High",50,G797="Medium",25,G797="Low",10,G797="",0)+110-(INT(MID(F797,5,2)))*10)),0)))</f>
        <v>-</v>
      </c>
      <c r="M797" s="48"/>
      <c r="N797" s="48"/>
      <c r="O797" s="49"/>
      <c r="P797" s="48"/>
      <c r="V797" s="48"/>
    </row>
    <row r="798" spans="2:22" ht="15" x14ac:dyDescent="0.2">
      <c r="B798" s="60" t="str">
        <f t="shared" si="99"/>
        <v>Y</v>
      </c>
      <c r="E798" s="199"/>
      <c r="F798" s="165" t="str">
        <f>IF(E796="","",CONCATENATE(VLOOKUP(E796,'Stakeholder Master List'!$B:$D,2,FALSE),"-3"))</f>
        <v/>
      </c>
      <c r="G798" s="165" t="str">
        <f>IF(E796="","",VLOOKUP(E796,'Stakeholder Master List'!$B:$D,3,FALSE))</f>
        <v/>
      </c>
      <c r="H798" s="173"/>
      <c r="I798" s="126" t="str" cm="1">
        <f t="array" ref="I798">IF(ISBLANK(H798),"-",(ROUND(IF(ISBLANK(H798),"",(_xlfn.IFS(G798="High",50,G798="Medium",25,G798="Low",10,G798="",0)+110-(INT(MID(F798,5,2)))*10)),0)))</f>
        <v>-</v>
      </c>
      <c r="M798" s="48"/>
      <c r="N798" s="48"/>
      <c r="O798" s="49"/>
      <c r="P798" s="48"/>
      <c r="V798" s="48"/>
    </row>
    <row r="799" spans="2:22" ht="15" x14ac:dyDescent="0.2">
      <c r="B799" s="60" t="str">
        <f t="shared" si="99"/>
        <v>Y</v>
      </c>
      <c r="E799" s="199"/>
      <c r="F799" s="165" t="str">
        <f>IF(E796="","",CONCATENATE(VLOOKUP(E796,'Stakeholder Master List'!$B:$D,2,FALSE),"-4"))</f>
        <v/>
      </c>
      <c r="G799" s="165" t="str">
        <f>IF(E796="","",VLOOKUP(E796,'Stakeholder Master List'!$B:$D,3,FALSE))</f>
        <v/>
      </c>
      <c r="H799" s="173"/>
      <c r="I799" s="126" t="str" cm="1">
        <f t="array" ref="I799">IF(ISBLANK(H799),"-",(ROUND(IF(ISBLANK(H799),"",(_xlfn.IFS(G799="High",50,G799="Medium",25,G799="Low",10,G799="",0)+110-(INT(MID(F799,5,2)))*10)),0)))</f>
        <v>-</v>
      </c>
      <c r="M799" s="48"/>
      <c r="N799" s="48"/>
      <c r="O799" s="49"/>
      <c r="P799" s="48"/>
      <c r="V799" s="48"/>
    </row>
    <row r="800" spans="2:22" ht="15" x14ac:dyDescent="0.2">
      <c r="B800" s="60" t="str">
        <f t="shared" si="99"/>
        <v>Y</v>
      </c>
      <c r="E800" s="199"/>
      <c r="F800" s="165" t="str">
        <f>IF(E796="","",CONCATENATE(VLOOKUP(E796,'Stakeholder Master List'!$B:$D,2,FALSE),"-5"))</f>
        <v/>
      </c>
      <c r="G800" s="165" t="str">
        <f>IF(E796="","",VLOOKUP(E796,'Stakeholder Master List'!$B:$D,3,FALSE))</f>
        <v/>
      </c>
      <c r="H800" s="173"/>
      <c r="I800" s="126" t="str" cm="1">
        <f t="array" ref="I800">IF(ISBLANK(H800),"-",(ROUND(IF(ISBLANK(H800),"",(_xlfn.IFS(G800="High",50,G800="Medium",25,G800="Low",10,G800="",0)+110-(INT(MID(F800,5,2)))*10)),0)))</f>
        <v>-</v>
      </c>
      <c r="M800" s="48"/>
      <c r="N800" s="48"/>
      <c r="O800" s="49"/>
      <c r="P800" s="48"/>
      <c r="V800" s="48"/>
    </row>
    <row r="801" spans="2:22" ht="15" x14ac:dyDescent="0.2">
      <c r="B801" s="60" t="str">
        <f t="shared" si="99"/>
        <v>Y</v>
      </c>
      <c r="E801" s="199"/>
      <c r="F801" s="165" t="str">
        <f>IF(E796="","",CONCATENATE(VLOOKUP(E796,'Stakeholder Master List'!$B:$D,2,FALSE),"-6"))</f>
        <v/>
      </c>
      <c r="G801" s="165" t="str">
        <f>IF(E796="","",VLOOKUP(E796,'Stakeholder Master List'!$B:$D,3,FALSE))</f>
        <v/>
      </c>
      <c r="H801" s="173"/>
      <c r="I801" s="126" t="str" cm="1">
        <f t="array" ref="I801">IF(ISBLANK(H801),"-",(ROUND(IF(ISBLANK(H801),"",(_xlfn.IFS(G801="High",50,G801="Medium",25,G801="Low",10,G801="",0)+110-(INT(MID(F801,5,2)))*10)),0)))</f>
        <v>-</v>
      </c>
      <c r="M801" s="48"/>
      <c r="N801" s="48"/>
      <c r="O801" s="49"/>
      <c r="P801" s="48"/>
      <c r="V801" s="48"/>
    </row>
    <row r="802" spans="2:22" ht="15" x14ac:dyDescent="0.2">
      <c r="B802" s="60" t="str">
        <f t="shared" si="99"/>
        <v>Y</v>
      </c>
      <c r="E802" s="199"/>
      <c r="F802" s="165" t="str">
        <f>IF(E796="","",CONCATENATE(VLOOKUP(E796,'Stakeholder Master List'!$B:$D,2,FALSE),"-7"))</f>
        <v/>
      </c>
      <c r="G802" s="165" t="str">
        <f>IF(E796="","",VLOOKUP(E796,'Stakeholder Master List'!$B:$D,3,FALSE))</f>
        <v/>
      </c>
      <c r="H802" s="173"/>
      <c r="I802" s="126" t="str" cm="1">
        <f t="array" ref="I802">IF(ISBLANK(H802),"-",(ROUND(IF(ISBLANK(H802),"",(_xlfn.IFS(G802="High",50,G802="Medium",25,G802="Low",10,G802="",0)+110-(INT(MID(F802,5,2)))*10)),0)))</f>
        <v>-</v>
      </c>
      <c r="M802" s="48"/>
      <c r="N802" s="48"/>
      <c r="O802" s="49"/>
      <c r="P802" s="48"/>
      <c r="V802" s="48"/>
    </row>
    <row r="803" spans="2:22" ht="15" x14ac:dyDescent="0.2">
      <c r="B803" s="60" t="str">
        <f t="shared" si="99"/>
        <v>Y</v>
      </c>
      <c r="E803" s="199"/>
      <c r="F803" s="165" t="str">
        <f>IF(E796="","",CONCATENATE(VLOOKUP(E796,'Stakeholder Master List'!$B:$D,2,FALSE),"-8"))</f>
        <v/>
      </c>
      <c r="G803" s="165" t="str">
        <f>IF(E796="","",VLOOKUP(E796,'Stakeholder Master List'!$B:$D,3,FALSE))</f>
        <v/>
      </c>
      <c r="H803" s="173"/>
      <c r="I803" s="126" t="str" cm="1">
        <f t="array" ref="I803">IF(ISBLANK(H803),"-",(ROUND(IF(ISBLANK(H803),"",(_xlfn.IFS(G803="High",50,G803="Medium",25,G803="Low",10,G803="",0)+110-(INT(MID(F803,5,2)))*10)),0)))</f>
        <v>-</v>
      </c>
      <c r="M803" s="48"/>
      <c r="N803" s="48"/>
      <c r="O803" s="49"/>
      <c r="P803" s="48"/>
      <c r="V803" s="48"/>
    </row>
    <row r="804" spans="2:22" ht="15" x14ac:dyDescent="0.2">
      <c r="B804" s="60" t="str">
        <f t="shared" si="99"/>
        <v>Y</v>
      </c>
      <c r="E804" s="199"/>
      <c r="F804" s="165" t="str">
        <f>IF(E796="","",CONCATENATE(VLOOKUP(E796,'Stakeholder Master List'!$B:$D,2,FALSE),"-9"))</f>
        <v/>
      </c>
      <c r="G804" s="165" t="str">
        <f>IF(E796="","",VLOOKUP(E796,'Stakeholder Master List'!$B:$D,3,FALSE))</f>
        <v/>
      </c>
      <c r="H804" s="173"/>
      <c r="I804" s="126" t="str" cm="1">
        <f t="array" ref="I804">IF(ISBLANK(H804),"-",(ROUND(IF(ISBLANK(H804),"",(_xlfn.IFS(G804="High",50,G804="Medium",25,G804="Low",10,G804="",0)+110-(INT(MID(F804,5,2)))*10)),0)))</f>
        <v>-</v>
      </c>
      <c r="M804" s="48"/>
      <c r="N804" s="48"/>
      <c r="O804" s="49"/>
      <c r="P804" s="48"/>
      <c r="V804" s="48"/>
    </row>
    <row r="805" spans="2:22" ht="16" thickBot="1" x14ac:dyDescent="0.25">
      <c r="B805" s="60" t="str">
        <f t="shared" si="99"/>
        <v>Y</v>
      </c>
      <c r="E805" s="200"/>
      <c r="F805" s="166" t="str">
        <f>IF(E796="","",CONCATENATE(VLOOKUP(E796,'Stakeholder Master List'!$B:$D,2,FALSE),"-10"))</f>
        <v/>
      </c>
      <c r="G805" s="169" t="str">
        <f>IF(E796="","",VLOOKUP(E796,'Stakeholder Master List'!$B:$D,3,FALSE))</f>
        <v/>
      </c>
      <c r="H805" s="172"/>
      <c r="I805" s="127" t="str" cm="1">
        <f t="array" ref="I805">IF(ISBLANK(H805),"-",(ROUND(IF(ISBLANK(H805),"",(_xlfn.IFS(G805="High",50,G805="Medium",25,G805="Low",10,G805="",0)+110-(INT(MID(F805,5,2)))*10)),0)))</f>
        <v>-</v>
      </c>
      <c r="M805" s="48"/>
      <c r="N805" s="48"/>
      <c r="O805" s="49"/>
      <c r="P805" s="48"/>
      <c r="V805" s="48"/>
    </row>
    <row r="806" spans="2:22" ht="15" x14ac:dyDescent="0.2">
      <c r="B806" s="60" t="str">
        <f>IF(OR(E806="-",E806=""),"Y","N")</f>
        <v>Y</v>
      </c>
      <c r="E806" s="198" t="str">
        <f>IF(ISBLANK('Stakeholder Master List'!B87),"",'Stakeholder Master List'!B87)</f>
        <v/>
      </c>
      <c r="F806" s="164" t="str">
        <f>IF(E806="","",CONCATENATE(VLOOKUP(E806,'Stakeholder Master List'!$B:$D,2,FALSE),"-1"))</f>
        <v/>
      </c>
      <c r="G806" s="164" t="str">
        <f>IF(E806="","",VLOOKUP(E806,'Stakeholder Master List'!$B:$D,3,FALSE))</f>
        <v/>
      </c>
      <c r="H806" s="170"/>
      <c r="I806" s="125" t="str" cm="1">
        <f t="array" ref="I806">IF(ISBLANK(H806),"-",(ROUND(IF(ISBLANK(H806),"",(_xlfn.IFS(G806="High",50,G806="Medium",25,G806="Low",10,G806="",0)+110-(INT(MID(F806,5,2)))*10)),0)))</f>
        <v>-</v>
      </c>
      <c r="M806" s="48"/>
      <c r="N806" s="48"/>
      <c r="O806" s="49"/>
      <c r="P806" s="48"/>
      <c r="V806" s="48"/>
    </row>
    <row r="807" spans="2:22" ht="15" x14ac:dyDescent="0.2">
      <c r="B807" s="60" t="str">
        <f t="shared" ref="B807:B815" si="100">B806</f>
        <v>Y</v>
      </c>
      <c r="E807" s="199"/>
      <c r="F807" s="165" t="str">
        <f>IF(E806="","",CONCATENATE(VLOOKUP(E806,'Stakeholder Master List'!$B:$D,2,FALSE),"-2"))</f>
        <v/>
      </c>
      <c r="G807" s="165" t="str">
        <f>IF(E806="","",VLOOKUP(E806,'Stakeholder Master List'!$B:$D,3,FALSE))</f>
        <v/>
      </c>
      <c r="H807" s="173"/>
      <c r="I807" s="126" t="str" cm="1">
        <f t="array" ref="I807">IF(ISBLANK(H807),"-",(ROUND(IF(ISBLANK(H807),"",(_xlfn.IFS(G807="High",50,G807="Medium",25,G807="Low",10,G807="",0)+110-(INT(MID(F807,5,2)))*10)),0)))</f>
        <v>-</v>
      </c>
      <c r="M807" s="48"/>
      <c r="N807" s="48"/>
      <c r="O807" s="49"/>
      <c r="P807" s="48"/>
      <c r="V807" s="48"/>
    </row>
    <row r="808" spans="2:22" ht="15" x14ac:dyDescent="0.2">
      <c r="B808" s="60" t="str">
        <f t="shared" si="100"/>
        <v>Y</v>
      </c>
      <c r="E808" s="199"/>
      <c r="F808" s="165" t="str">
        <f>IF(E806="","",CONCATENATE(VLOOKUP(E806,'Stakeholder Master List'!$B:$D,2,FALSE),"-3"))</f>
        <v/>
      </c>
      <c r="G808" s="165" t="str">
        <f>IF(E806="","",VLOOKUP(E806,'Stakeholder Master List'!$B:$D,3,FALSE))</f>
        <v/>
      </c>
      <c r="H808" s="173"/>
      <c r="I808" s="126" t="str" cm="1">
        <f t="array" ref="I808">IF(ISBLANK(H808),"-",(ROUND(IF(ISBLANK(H808),"",(_xlfn.IFS(G808="High",50,G808="Medium",25,G808="Low",10,G808="",0)+110-(INT(MID(F808,5,2)))*10)),0)))</f>
        <v>-</v>
      </c>
      <c r="M808" s="48"/>
      <c r="N808" s="48"/>
      <c r="O808" s="49"/>
      <c r="P808" s="48"/>
      <c r="V808" s="48"/>
    </row>
    <row r="809" spans="2:22" ht="15" x14ac:dyDescent="0.2">
      <c r="B809" s="60" t="str">
        <f t="shared" si="100"/>
        <v>Y</v>
      </c>
      <c r="E809" s="199"/>
      <c r="F809" s="165" t="str">
        <f>IF(E806="","",CONCATENATE(VLOOKUP(E806,'Stakeholder Master List'!$B:$D,2,FALSE),"-4"))</f>
        <v/>
      </c>
      <c r="G809" s="165" t="str">
        <f>IF(E806="","",VLOOKUP(E806,'Stakeholder Master List'!$B:$D,3,FALSE))</f>
        <v/>
      </c>
      <c r="H809" s="173"/>
      <c r="I809" s="126" t="str" cm="1">
        <f t="array" ref="I809">IF(ISBLANK(H809),"-",(ROUND(IF(ISBLANK(H809),"",(_xlfn.IFS(G809="High",50,G809="Medium",25,G809="Low",10,G809="",0)+110-(INT(MID(F809,5,2)))*10)),0)))</f>
        <v>-</v>
      </c>
      <c r="M809" s="48"/>
      <c r="N809" s="48"/>
      <c r="O809" s="49"/>
      <c r="P809" s="48"/>
      <c r="V809" s="48"/>
    </row>
    <row r="810" spans="2:22" ht="15" x14ac:dyDescent="0.2">
      <c r="B810" s="60" t="str">
        <f t="shared" si="100"/>
        <v>Y</v>
      </c>
      <c r="E810" s="199"/>
      <c r="F810" s="165" t="str">
        <f>IF(E806="","",CONCATENATE(VLOOKUP(E806,'Stakeholder Master List'!$B:$D,2,FALSE),"-5"))</f>
        <v/>
      </c>
      <c r="G810" s="165" t="str">
        <f>IF(E806="","",VLOOKUP(E806,'Stakeholder Master List'!$B:$D,3,FALSE))</f>
        <v/>
      </c>
      <c r="H810" s="173"/>
      <c r="I810" s="126" t="str" cm="1">
        <f t="array" ref="I810">IF(ISBLANK(H810),"-",(ROUND(IF(ISBLANK(H810),"",(_xlfn.IFS(G810="High",50,G810="Medium",25,G810="Low",10,G810="",0)+110-(INT(MID(F810,5,2)))*10)),0)))</f>
        <v>-</v>
      </c>
      <c r="M810" s="48"/>
      <c r="N810" s="48"/>
      <c r="O810" s="49"/>
      <c r="P810" s="48"/>
      <c r="V810" s="48"/>
    </row>
    <row r="811" spans="2:22" ht="15" x14ac:dyDescent="0.2">
      <c r="B811" s="60" t="str">
        <f t="shared" si="100"/>
        <v>Y</v>
      </c>
      <c r="E811" s="199"/>
      <c r="F811" s="165" t="str">
        <f>IF(E806="","",CONCATENATE(VLOOKUP(E806,'Stakeholder Master List'!$B:$D,2,FALSE),"-6"))</f>
        <v/>
      </c>
      <c r="G811" s="165" t="str">
        <f>IF(E806="","",VLOOKUP(E806,'Stakeholder Master List'!$B:$D,3,FALSE))</f>
        <v/>
      </c>
      <c r="H811" s="173"/>
      <c r="I811" s="126" t="str" cm="1">
        <f t="array" ref="I811">IF(ISBLANK(H811),"-",(ROUND(IF(ISBLANK(H811),"",(_xlfn.IFS(G811="High",50,G811="Medium",25,G811="Low",10,G811="",0)+110-(INT(MID(F811,5,2)))*10)),0)))</f>
        <v>-</v>
      </c>
      <c r="M811" s="48"/>
      <c r="N811" s="48"/>
      <c r="O811" s="49"/>
      <c r="P811" s="48"/>
      <c r="V811" s="48"/>
    </row>
    <row r="812" spans="2:22" ht="15" x14ac:dyDescent="0.2">
      <c r="B812" s="60" t="str">
        <f t="shared" si="100"/>
        <v>Y</v>
      </c>
      <c r="E812" s="199"/>
      <c r="F812" s="165" t="str">
        <f>IF(E806="","",CONCATENATE(VLOOKUP(E806,'Stakeholder Master List'!$B:$D,2,FALSE),"-7"))</f>
        <v/>
      </c>
      <c r="G812" s="165" t="str">
        <f>IF(E806="","",VLOOKUP(E806,'Stakeholder Master List'!$B:$D,3,FALSE))</f>
        <v/>
      </c>
      <c r="H812" s="173"/>
      <c r="I812" s="126" t="str" cm="1">
        <f t="array" ref="I812">IF(ISBLANK(H812),"-",(ROUND(IF(ISBLANK(H812),"",(_xlfn.IFS(G812="High",50,G812="Medium",25,G812="Low",10,G812="",0)+110-(INT(MID(F812,5,2)))*10)),0)))</f>
        <v>-</v>
      </c>
      <c r="M812" s="48"/>
      <c r="N812" s="48"/>
      <c r="O812" s="49"/>
      <c r="P812" s="48"/>
      <c r="V812" s="48"/>
    </row>
    <row r="813" spans="2:22" ht="15" x14ac:dyDescent="0.2">
      <c r="B813" s="60" t="str">
        <f t="shared" si="100"/>
        <v>Y</v>
      </c>
      <c r="E813" s="199"/>
      <c r="F813" s="165" t="str">
        <f>IF(E806="","",CONCATENATE(VLOOKUP(E806,'Stakeholder Master List'!$B:$D,2,FALSE),"-8"))</f>
        <v/>
      </c>
      <c r="G813" s="165" t="str">
        <f>IF(E806="","",VLOOKUP(E806,'Stakeholder Master List'!$B:$D,3,FALSE))</f>
        <v/>
      </c>
      <c r="H813" s="173"/>
      <c r="I813" s="126" t="str" cm="1">
        <f t="array" ref="I813">IF(ISBLANK(H813),"-",(ROUND(IF(ISBLANK(H813),"",(_xlfn.IFS(G813="High",50,G813="Medium",25,G813="Low",10,G813="",0)+110-(INT(MID(F813,5,2)))*10)),0)))</f>
        <v>-</v>
      </c>
      <c r="M813" s="48"/>
      <c r="N813" s="48"/>
      <c r="O813" s="49"/>
      <c r="P813" s="48"/>
      <c r="V813" s="48"/>
    </row>
    <row r="814" spans="2:22" ht="15" x14ac:dyDescent="0.2">
      <c r="B814" s="60" t="str">
        <f t="shared" si="100"/>
        <v>Y</v>
      </c>
      <c r="E814" s="199"/>
      <c r="F814" s="165" t="str">
        <f>IF(E806="","",CONCATENATE(VLOOKUP(E806,'Stakeholder Master List'!$B:$D,2,FALSE),"-9"))</f>
        <v/>
      </c>
      <c r="G814" s="165" t="str">
        <f>IF(E806="","",VLOOKUP(E806,'Stakeholder Master List'!$B:$D,3,FALSE))</f>
        <v/>
      </c>
      <c r="H814" s="173"/>
      <c r="I814" s="126" t="str" cm="1">
        <f t="array" ref="I814">IF(ISBLANK(H814),"-",(ROUND(IF(ISBLANK(H814),"",(_xlfn.IFS(G814="High",50,G814="Medium",25,G814="Low",10,G814="",0)+110-(INT(MID(F814,5,2)))*10)),0)))</f>
        <v>-</v>
      </c>
      <c r="M814" s="48"/>
      <c r="N814" s="48"/>
      <c r="O814" s="49"/>
      <c r="P814" s="48"/>
      <c r="V814" s="48"/>
    </row>
    <row r="815" spans="2:22" ht="16" thickBot="1" x14ac:dyDescent="0.25">
      <c r="B815" s="60" t="str">
        <f t="shared" si="100"/>
        <v>Y</v>
      </c>
      <c r="E815" s="200"/>
      <c r="F815" s="166" t="str">
        <f>IF(E806="","",CONCATENATE(VLOOKUP(E806,'Stakeholder Master List'!$B:$D,2,FALSE),"-10"))</f>
        <v/>
      </c>
      <c r="G815" s="169" t="str">
        <f>IF(E806="","",VLOOKUP(E806,'Stakeholder Master List'!$B:$D,3,FALSE))</f>
        <v/>
      </c>
      <c r="H815" s="172"/>
      <c r="I815" s="127" t="str" cm="1">
        <f t="array" ref="I815">IF(ISBLANK(H815),"-",(ROUND(IF(ISBLANK(H815),"",(_xlfn.IFS(G815="High",50,G815="Medium",25,G815="Low",10,G815="",0)+110-(INT(MID(F815,5,2)))*10)),0)))</f>
        <v>-</v>
      </c>
      <c r="M815" s="48"/>
      <c r="N815" s="48"/>
      <c r="O815" s="49"/>
      <c r="P815" s="48"/>
      <c r="V815" s="48"/>
    </row>
    <row r="816" spans="2:22" ht="15" x14ac:dyDescent="0.2">
      <c r="B816" s="60" t="str">
        <f>IF(OR(E816="-",E816=""),"Y","N")</f>
        <v>Y</v>
      </c>
      <c r="E816" s="198" t="str">
        <f>IF(ISBLANK('Stakeholder Master List'!B88),"",'Stakeholder Master List'!B88)</f>
        <v/>
      </c>
      <c r="F816" s="164" t="str">
        <f>IF(E816="","",CONCATENATE(VLOOKUP(E816,'Stakeholder Master List'!$B:$D,2,FALSE),"-1"))</f>
        <v/>
      </c>
      <c r="G816" s="164" t="str">
        <f>IF(E816="","",VLOOKUP(E816,'Stakeholder Master List'!$B:$D,3,FALSE))</f>
        <v/>
      </c>
      <c r="H816" s="170"/>
      <c r="I816" s="125" t="str" cm="1">
        <f t="array" ref="I816">IF(ISBLANK(H816),"-",(ROUND(IF(ISBLANK(H816),"",(_xlfn.IFS(G816="High",50,G816="Medium",25,G816="Low",10,G816="",0)+110-(INT(MID(F816,5,2)))*10)),0)))</f>
        <v>-</v>
      </c>
      <c r="M816" s="48"/>
      <c r="N816" s="48"/>
      <c r="O816" s="49"/>
      <c r="P816" s="48"/>
      <c r="V816" s="48"/>
    </row>
    <row r="817" spans="2:22" ht="15" x14ac:dyDescent="0.2">
      <c r="B817" s="60" t="str">
        <f t="shared" ref="B817:B825" si="101">B816</f>
        <v>Y</v>
      </c>
      <c r="E817" s="199"/>
      <c r="F817" s="165" t="str">
        <f>IF(E816="","",CONCATENATE(VLOOKUP(E816,'Stakeholder Master List'!$B:$D,2,FALSE),"-2"))</f>
        <v/>
      </c>
      <c r="G817" s="165" t="str">
        <f>IF(E816="","",VLOOKUP(E816,'Stakeholder Master List'!$B:$D,3,FALSE))</f>
        <v/>
      </c>
      <c r="H817" s="173"/>
      <c r="I817" s="126" t="str" cm="1">
        <f t="array" ref="I817">IF(ISBLANK(H817),"-",(ROUND(IF(ISBLANK(H817),"",(_xlfn.IFS(G817="High",50,G817="Medium",25,G817="Low",10,G817="",0)+110-(INT(MID(F817,5,2)))*10)),0)))</f>
        <v>-</v>
      </c>
      <c r="M817" s="48"/>
      <c r="N817" s="48"/>
      <c r="O817" s="49"/>
      <c r="P817" s="48"/>
      <c r="V817" s="48"/>
    </row>
    <row r="818" spans="2:22" ht="15" x14ac:dyDescent="0.2">
      <c r="B818" s="60" t="str">
        <f t="shared" si="101"/>
        <v>Y</v>
      </c>
      <c r="E818" s="199"/>
      <c r="F818" s="165" t="str">
        <f>IF(E816="","",CONCATENATE(VLOOKUP(E816,'Stakeholder Master List'!$B:$D,2,FALSE),"-3"))</f>
        <v/>
      </c>
      <c r="G818" s="165" t="str">
        <f>IF(E816="","",VLOOKUP(E816,'Stakeholder Master List'!$B:$D,3,FALSE))</f>
        <v/>
      </c>
      <c r="H818" s="173"/>
      <c r="I818" s="126" t="str" cm="1">
        <f t="array" ref="I818">IF(ISBLANK(H818),"-",(ROUND(IF(ISBLANK(H818),"",(_xlfn.IFS(G818="High",50,G818="Medium",25,G818="Low",10,G818="",0)+110-(INT(MID(F818,5,2)))*10)),0)))</f>
        <v>-</v>
      </c>
      <c r="M818" s="48"/>
      <c r="N818" s="48"/>
      <c r="O818" s="49"/>
      <c r="P818" s="48"/>
      <c r="V818" s="48"/>
    </row>
    <row r="819" spans="2:22" ht="15" x14ac:dyDescent="0.2">
      <c r="B819" s="60" t="str">
        <f t="shared" si="101"/>
        <v>Y</v>
      </c>
      <c r="E819" s="199"/>
      <c r="F819" s="165" t="str">
        <f>IF(E816="","",CONCATENATE(VLOOKUP(E816,'Stakeholder Master List'!$B:$D,2,FALSE),"-4"))</f>
        <v/>
      </c>
      <c r="G819" s="165" t="str">
        <f>IF(E816="","",VLOOKUP(E816,'Stakeholder Master List'!$B:$D,3,FALSE))</f>
        <v/>
      </c>
      <c r="H819" s="173"/>
      <c r="I819" s="126" t="str" cm="1">
        <f t="array" ref="I819">IF(ISBLANK(H819),"-",(ROUND(IF(ISBLANK(H819),"",(_xlfn.IFS(G819="High",50,G819="Medium",25,G819="Low",10,G819="",0)+110-(INT(MID(F819,5,2)))*10)),0)))</f>
        <v>-</v>
      </c>
      <c r="M819" s="48"/>
      <c r="N819" s="48"/>
      <c r="O819" s="49"/>
      <c r="P819" s="48"/>
      <c r="V819" s="48"/>
    </row>
    <row r="820" spans="2:22" ht="15" x14ac:dyDescent="0.2">
      <c r="B820" s="60" t="str">
        <f t="shared" si="101"/>
        <v>Y</v>
      </c>
      <c r="E820" s="199"/>
      <c r="F820" s="165" t="str">
        <f>IF(E816="","",CONCATENATE(VLOOKUP(E816,'Stakeholder Master List'!$B:$D,2,FALSE),"-5"))</f>
        <v/>
      </c>
      <c r="G820" s="165" t="str">
        <f>IF(E816="","",VLOOKUP(E816,'Stakeholder Master List'!$B:$D,3,FALSE))</f>
        <v/>
      </c>
      <c r="H820" s="173"/>
      <c r="I820" s="126" t="str" cm="1">
        <f t="array" ref="I820">IF(ISBLANK(H820),"-",(ROUND(IF(ISBLANK(H820),"",(_xlfn.IFS(G820="High",50,G820="Medium",25,G820="Low",10,G820="",0)+110-(INT(MID(F820,5,2)))*10)),0)))</f>
        <v>-</v>
      </c>
      <c r="M820" s="48"/>
      <c r="N820" s="48"/>
      <c r="O820" s="49"/>
      <c r="P820" s="48"/>
      <c r="V820" s="48"/>
    </row>
    <row r="821" spans="2:22" ht="15" x14ac:dyDescent="0.2">
      <c r="B821" s="60" t="str">
        <f t="shared" si="101"/>
        <v>Y</v>
      </c>
      <c r="E821" s="199"/>
      <c r="F821" s="165" t="str">
        <f>IF(E816="","",CONCATENATE(VLOOKUP(E816,'Stakeholder Master List'!$B:$D,2,FALSE),"-6"))</f>
        <v/>
      </c>
      <c r="G821" s="165" t="str">
        <f>IF(E816="","",VLOOKUP(E816,'Stakeholder Master List'!$B:$D,3,FALSE))</f>
        <v/>
      </c>
      <c r="H821" s="173"/>
      <c r="I821" s="126" t="str" cm="1">
        <f t="array" ref="I821">IF(ISBLANK(H821),"-",(ROUND(IF(ISBLANK(H821),"",(_xlfn.IFS(G821="High",50,G821="Medium",25,G821="Low",10,G821="",0)+110-(INT(MID(F821,5,2)))*10)),0)))</f>
        <v>-</v>
      </c>
      <c r="M821" s="48"/>
      <c r="N821" s="48"/>
      <c r="O821" s="49"/>
      <c r="P821" s="48"/>
      <c r="V821" s="48"/>
    </row>
    <row r="822" spans="2:22" ht="15" x14ac:dyDescent="0.2">
      <c r="B822" s="60" t="str">
        <f t="shared" si="101"/>
        <v>Y</v>
      </c>
      <c r="E822" s="199"/>
      <c r="F822" s="165" t="str">
        <f>IF(E816="","",CONCATENATE(VLOOKUP(E816,'Stakeholder Master List'!$B:$D,2,FALSE),"-7"))</f>
        <v/>
      </c>
      <c r="G822" s="165" t="str">
        <f>IF(E816="","",VLOOKUP(E816,'Stakeholder Master List'!$B:$D,3,FALSE))</f>
        <v/>
      </c>
      <c r="H822" s="173"/>
      <c r="I822" s="126" t="str" cm="1">
        <f t="array" ref="I822">IF(ISBLANK(H822),"-",(ROUND(IF(ISBLANK(H822),"",(_xlfn.IFS(G822="High",50,G822="Medium",25,G822="Low",10,G822="",0)+110-(INT(MID(F822,5,2)))*10)),0)))</f>
        <v>-</v>
      </c>
      <c r="M822" s="48"/>
      <c r="N822" s="48"/>
      <c r="O822" s="49"/>
      <c r="P822" s="48"/>
      <c r="V822" s="48"/>
    </row>
    <row r="823" spans="2:22" ht="15" x14ac:dyDescent="0.2">
      <c r="B823" s="60" t="str">
        <f t="shared" si="101"/>
        <v>Y</v>
      </c>
      <c r="E823" s="199"/>
      <c r="F823" s="165" t="str">
        <f>IF(E816="","",CONCATENATE(VLOOKUP(E816,'Stakeholder Master List'!$B:$D,2,FALSE),"-8"))</f>
        <v/>
      </c>
      <c r="G823" s="165" t="str">
        <f>IF(E816="","",VLOOKUP(E816,'Stakeholder Master List'!$B:$D,3,FALSE))</f>
        <v/>
      </c>
      <c r="H823" s="173"/>
      <c r="I823" s="126" t="str" cm="1">
        <f t="array" ref="I823">IF(ISBLANK(H823),"-",(ROUND(IF(ISBLANK(H823),"",(_xlfn.IFS(G823="High",50,G823="Medium",25,G823="Low",10,G823="",0)+110-(INT(MID(F823,5,2)))*10)),0)))</f>
        <v>-</v>
      </c>
      <c r="M823" s="48"/>
      <c r="N823" s="48"/>
      <c r="O823" s="49"/>
      <c r="P823" s="48"/>
      <c r="V823" s="48"/>
    </row>
    <row r="824" spans="2:22" ht="15" x14ac:dyDescent="0.2">
      <c r="B824" s="60" t="str">
        <f t="shared" si="101"/>
        <v>Y</v>
      </c>
      <c r="E824" s="199"/>
      <c r="F824" s="165" t="str">
        <f>IF(E816="","",CONCATENATE(VLOOKUP(E816,'Stakeholder Master List'!$B:$D,2,FALSE),"-9"))</f>
        <v/>
      </c>
      <c r="G824" s="165" t="str">
        <f>IF(E816="","",VLOOKUP(E816,'Stakeholder Master List'!$B:$D,3,FALSE))</f>
        <v/>
      </c>
      <c r="H824" s="173"/>
      <c r="I824" s="126" t="str" cm="1">
        <f t="array" ref="I824">IF(ISBLANK(H824),"-",(ROUND(IF(ISBLANK(H824),"",(_xlfn.IFS(G824="High",50,G824="Medium",25,G824="Low",10,G824="",0)+110-(INT(MID(F824,5,2)))*10)),0)))</f>
        <v>-</v>
      </c>
      <c r="M824" s="48"/>
      <c r="N824" s="48"/>
      <c r="O824" s="49"/>
      <c r="P824" s="48"/>
      <c r="V824" s="48"/>
    </row>
    <row r="825" spans="2:22" ht="16" thickBot="1" x14ac:dyDescent="0.25">
      <c r="B825" s="60" t="str">
        <f t="shared" si="101"/>
        <v>Y</v>
      </c>
      <c r="E825" s="200"/>
      <c r="F825" s="166" t="str">
        <f>IF(E816="","",CONCATENATE(VLOOKUP(E816,'Stakeholder Master List'!$B:$D,2,FALSE),"-10"))</f>
        <v/>
      </c>
      <c r="G825" s="169" t="str">
        <f>IF(E816="","",VLOOKUP(E816,'Stakeholder Master List'!$B:$D,3,FALSE))</f>
        <v/>
      </c>
      <c r="H825" s="172"/>
      <c r="I825" s="127" t="str" cm="1">
        <f t="array" ref="I825">IF(ISBLANK(H825),"-",(ROUND(IF(ISBLANK(H825),"",(_xlfn.IFS(G825="High",50,G825="Medium",25,G825="Low",10,G825="",0)+110-(INT(MID(F825,5,2)))*10)),0)))</f>
        <v>-</v>
      </c>
      <c r="M825" s="48"/>
      <c r="N825" s="48"/>
      <c r="O825" s="49"/>
      <c r="P825" s="48"/>
      <c r="V825" s="48"/>
    </row>
    <row r="826" spans="2:22" ht="15" x14ac:dyDescent="0.2">
      <c r="B826" s="60" t="str">
        <f>IF(OR(E826="-",E826=""),"Y","N")</f>
        <v>Y</v>
      </c>
      <c r="E826" s="198" t="str">
        <f>IF(ISBLANK('Stakeholder Master List'!B89),"",'Stakeholder Master List'!B89)</f>
        <v/>
      </c>
      <c r="F826" s="164" t="str">
        <f>IF(E826="","",CONCATENATE(VLOOKUP(E826,'Stakeholder Master List'!$B:$D,2,FALSE),"-1"))</f>
        <v/>
      </c>
      <c r="G826" s="164" t="str">
        <f>IF(E826="","",VLOOKUP(E826,'Stakeholder Master List'!$B:$D,3,FALSE))</f>
        <v/>
      </c>
      <c r="H826" s="170"/>
      <c r="I826" s="125" t="str" cm="1">
        <f t="array" ref="I826">IF(ISBLANK(H826),"-",(ROUND(IF(ISBLANK(H826),"",(_xlfn.IFS(G826="High",50,G826="Medium",25,G826="Low",10,G826="",0)+110-(INT(MID(F826,5,2)))*10)),0)))</f>
        <v>-</v>
      </c>
      <c r="M826" s="48"/>
      <c r="N826" s="48"/>
      <c r="O826" s="49"/>
      <c r="P826" s="48"/>
      <c r="V826" s="48"/>
    </row>
    <row r="827" spans="2:22" ht="15" x14ac:dyDescent="0.2">
      <c r="B827" s="60" t="str">
        <f t="shared" ref="B827:B835" si="102">B826</f>
        <v>Y</v>
      </c>
      <c r="E827" s="199"/>
      <c r="F827" s="165" t="str">
        <f>IF(E826="","",CONCATENATE(VLOOKUP(E826,'Stakeholder Master List'!$B:$D,2,FALSE),"-2"))</f>
        <v/>
      </c>
      <c r="G827" s="165" t="str">
        <f>IF(E826="","",VLOOKUP(E826,'Stakeholder Master List'!$B:$D,3,FALSE))</f>
        <v/>
      </c>
      <c r="H827" s="173"/>
      <c r="I827" s="126" t="str" cm="1">
        <f t="array" ref="I827">IF(ISBLANK(H827),"-",(ROUND(IF(ISBLANK(H827),"",(_xlfn.IFS(G827="High",50,G827="Medium",25,G827="Low",10,G827="",0)+110-(INT(MID(F827,5,2)))*10)),0)))</f>
        <v>-</v>
      </c>
      <c r="M827" s="48"/>
      <c r="N827" s="48"/>
      <c r="O827" s="49"/>
      <c r="P827" s="48"/>
      <c r="V827" s="48"/>
    </row>
    <row r="828" spans="2:22" ht="15" x14ac:dyDescent="0.2">
      <c r="B828" s="60" t="str">
        <f t="shared" si="102"/>
        <v>Y</v>
      </c>
      <c r="E828" s="199"/>
      <c r="F828" s="165" t="str">
        <f>IF(E826="","",CONCATENATE(VLOOKUP(E826,'Stakeholder Master List'!$B:$D,2,FALSE),"-3"))</f>
        <v/>
      </c>
      <c r="G828" s="165" t="str">
        <f>IF(E826="","",VLOOKUP(E826,'Stakeholder Master List'!$B:$D,3,FALSE))</f>
        <v/>
      </c>
      <c r="H828" s="173"/>
      <c r="I828" s="126" t="str" cm="1">
        <f t="array" ref="I828">IF(ISBLANK(H828),"-",(ROUND(IF(ISBLANK(H828),"",(_xlfn.IFS(G828="High",50,G828="Medium",25,G828="Low",10,G828="",0)+110-(INT(MID(F828,5,2)))*10)),0)))</f>
        <v>-</v>
      </c>
      <c r="M828" s="48"/>
      <c r="N828" s="48"/>
      <c r="O828" s="49"/>
      <c r="P828" s="48"/>
      <c r="V828" s="48"/>
    </row>
    <row r="829" spans="2:22" ht="15" x14ac:dyDescent="0.2">
      <c r="B829" s="60" t="str">
        <f t="shared" si="102"/>
        <v>Y</v>
      </c>
      <c r="E829" s="199"/>
      <c r="F829" s="165" t="str">
        <f>IF(E826="","",CONCATENATE(VLOOKUP(E826,'Stakeholder Master List'!$B:$D,2,FALSE),"-4"))</f>
        <v/>
      </c>
      <c r="G829" s="165" t="str">
        <f>IF(E826="","",VLOOKUP(E826,'Stakeholder Master List'!$B:$D,3,FALSE))</f>
        <v/>
      </c>
      <c r="H829" s="173"/>
      <c r="I829" s="126" t="str" cm="1">
        <f t="array" ref="I829">IF(ISBLANK(H829),"-",(ROUND(IF(ISBLANK(H829),"",(_xlfn.IFS(G829="High",50,G829="Medium",25,G829="Low",10,G829="",0)+110-(INT(MID(F829,5,2)))*10)),0)))</f>
        <v>-</v>
      </c>
      <c r="M829" s="48"/>
      <c r="N829" s="48"/>
      <c r="O829" s="49"/>
      <c r="P829" s="48"/>
      <c r="V829" s="48"/>
    </row>
    <row r="830" spans="2:22" ht="15" x14ac:dyDescent="0.2">
      <c r="B830" s="60" t="str">
        <f t="shared" si="102"/>
        <v>Y</v>
      </c>
      <c r="E830" s="199"/>
      <c r="F830" s="165" t="str">
        <f>IF(E826="","",CONCATENATE(VLOOKUP(E826,'Stakeholder Master List'!$B:$D,2,FALSE),"-5"))</f>
        <v/>
      </c>
      <c r="G830" s="165" t="str">
        <f>IF(E826="","",VLOOKUP(E826,'Stakeholder Master List'!$B:$D,3,FALSE))</f>
        <v/>
      </c>
      <c r="H830" s="173"/>
      <c r="I830" s="126" t="str" cm="1">
        <f t="array" ref="I830">IF(ISBLANK(H830),"-",(ROUND(IF(ISBLANK(H830),"",(_xlfn.IFS(G830="High",50,G830="Medium",25,G830="Low",10,G830="",0)+110-(INT(MID(F830,5,2)))*10)),0)))</f>
        <v>-</v>
      </c>
      <c r="M830" s="48"/>
      <c r="N830" s="48"/>
      <c r="O830" s="49"/>
      <c r="P830" s="48"/>
      <c r="V830" s="48"/>
    </row>
    <row r="831" spans="2:22" ht="15" x14ac:dyDescent="0.2">
      <c r="B831" s="60" t="str">
        <f t="shared" si="102"/>
        <v>Y</v>
      </c>
      <c r="E831" s="199"/>
      <c r="F831" s="165" t="str">
        <f>IF(E826="","",CONCATENATE(VLOOKUP(E826,'Stakeholder Master List'!$B:$D,2,FALSE),"-6"))</f>
        <v/>
      </c>
      <c r="G831" s="165" t="str">
        <f>IF(E826="","",VLOOKUP(E826,'Stakeholder Master List'!$B:$D,3,FALSE))</f>
        <v/>
      </c>
      <c r="H831" s="173"/>
      <c r="I831" s="126" t="str" cm="1">
        <f t="array" ref="I831">IF(ISBLANK(H831),"-",(ROUND(IF(ISBLANK(H831),"",(_xlfn.IFS(G831="High",50,G831="Medium",25,G831="Low",10,G831="",0)+110-(INT(MID(F831,5,2)))*10)),0)))</f>
        <v>-</v>
      </c>
      <c r="M831" s="48"/>
      <c r="N831" s="48"/>
      <c r="O831" s="49"/>
      <c r="P831" s="48"/>
      <c r="V831" s="48"/>
    </row>
    <row r="832" spans="2:22" ht="15" x14ac:dyDescent="0.2">
      <c r="B832" s="60" t="str">
        <f t="shared" si="102"/>
        <v>Y</v>
      </c>
      <c r="E832" s="199"/>
      <c r="F832" s="165" t="str">
        <f>IF(E826="","",CONCATENATE(VLOOKUP(E826,'Stakeholder Master List'!$B:$D,2,FALSE),"-7"))</f>
        <v/>
      </c>
      <c r="G832" s="165" t="str">
        <f>IF(E826="","",VLOOKUP(E826,'Stakeholder Master List'!$B:$D,3,FALSE))</f>
        <v/>
      </c>
      <c r="H832" s="173"/>
      <c r="I832" s="126" t="str" cm="1">
        <f t="array" ref="I832">IF(ISBLANK(H832),"-",(ROUND(IF(ISBLANK(H832),"",(_xlfn.IFS(G832="High",50,G832="Medium",25,G832="Low",10,G832="",0)+110-(INT(MID(F832,5,2)))*10)),0)))</f>
        <v>-</v>
      </c>
      <c r="M832" s="48"/>
      <c r="N832" s="48"/>
      <c r="O832" s="49"/>
      <c r="P832" s="48"/>
      <c r="V832" s="48"/>
    </row>
    <row r="833" spans="2:22" ht="15" x14ac:dyDescent="0.2">
      <c r="B833" s="60" t="str">
        <f t="shared" si="102"/>
        <v>Y</v>
      </c>
      <c r="E833" s="199"/>
      <c r="F833" s="165" t="str">
        <f>IF(E826="","",CONCATENATE(VLOOKUP(E826,'Stakeholder Master List'!$B:$D,2,FALSE),"-8"))</f>
        <v/>
      </c>
      <c r="G833" s="165" t="str">
        <f>IF(E826="","",VLOOKUP(E826,'Stakeholder Master List'!$B:$D,3,FALSE))</f>
        <v/>
      </c>
      <c r="H833" s="173"/>
      <c r="I833" s="126" t="str" cm="1">
        <f t="array" ref="I833">IF(ISBLANK(H833),"-",(ROUND(IF(ISBLANK(H833),"",(_xlfn.IFS(G833="High",50,G833="Medium",25,G833="Low",10,G833="",0)+110-(INT(MID(F833,5,2)))*10)),0)))</f>
        <v>-</v>
      </c>
      <c r="M833" s="48"/>
      <c r="N833" s="48"/>
      <c r="O833" s="49"/>
      <c r="P833" s="48"/>
      <c r="V833" s="48"/>
    </row>
    <row r="834" spans="2:22" ht="15" x14ac:dyDescent="0.2">
      <c r="B834" s="60" t="str">
        <f t="shared" si="102"/>
        <v>Y</v>
      </c>
      <c r="E834" s="199"/>
      <c r="F834" s="165" t="str">
        <f>IF(E826="","",CONCATENATE(VLOOKUP(E826,'Stakeholder Master List'!$B:$D,2,FALSE),"-9"))</f>
        <v/>
      </c>
      <c r="G834" s="165" t="str">
        <f>IF(E826="","",VLOOKUP(E826,'Stakeholder Master List'!$B:$D,3,FALSE))</f>
        <v/>
      </c>
      <c r="H834" s="173"/>
      <c r="I834" s="126" t="str" cm="1">
        <f t="array" ref="I834">IF(ISBLANK(H834),"-",(ROUND(IF(ISBLANK(H834),"",(_xlfn.IFS(G834="High",50,G834="Medium",25,G834="Low",10,G834="",0)+110-(INT(MID(F834,5,2)))*10)),0)))</f>
        <v>-</v>
      </c>
      <c r="M834" s="48"/>
      <c r="N834" s="48"/>
      <c r="O834" s="49"/>
      <c r="P834" s="48"/>
      <c r="V834" s="48"/>
    </row>
    <row r="835" spans="2:22" ht="16" thickBot="1" x14ac:dyDescent="0.25">
      <c r="B835" s="60" t="str">
        <f t="shared" si="102"/>
        <v>Y</v>
      </c>
      <c r="E835" s="200"/>
      <c r="F835" s="166" t="str">
        <f>IF(E826="","",CONCATENATE(VLOOKUP(E826,'Stakeholder Master List'!$B:$D,2,FALSE),"-10"))</f>
        <v/>
      </c>
      <c r="G835" s="169" t="str">
        <f>IF(E826="","",VLOOKUP(E826,'Stakeholder Master List'!$B:$D,3,FALSE))</f>
        <v/>
      </c>
      <c r="H835" s="172"/>
      <c r="I835" s="127" t="str" cm="1">
        <f t="array" ref="I835">IF(ISBLANK(H835),"-",(ROUND(IF(ISBLANK(H835),"",(_xlfn.IFS(G835="High",50,G835="Medium",25,G835="Low",10,G835="",0)+110-(INT(MID(F835,5,2)))*10)),0)))</f>
        <v>-</v>
      </c>
      <c r="M835" s="48"/>
      <c r="N835" s="48"/>
      <c r="O835" s="49"/>
      <c r="P835" s="48"/>
      <c r="V835" s="48"/>
    </row>
    <row r="836" spans="2:22" ht="15" x14ac:dyDescent="0.2">
      <c r="B836" s="60" t="str">
        <f>IF(OR(E836="-",E836=""),"Y","N")</f>
        <v>Y</v>
      </c>
      <c r="E836" s="198" t="str">
        <f>IF(ISBLANK('Stakeholder Master List'!B90),"",'Stakeholder Master List'!B90)</f>
        <v/>
      </c>
      <c r="F836" s="164" t="str">
        <f>IF(E836="","",CONCATENATE(VLOOKUP(E836,'Stakeholder Master List'!$B:$D,2,FALSE),"-1"))</f>
        <v/>
      </c>
      <c r="G836" s="164" t="str">
        <f>IF(E836="","",VLOOKUP(E836,'Stakeholder Master List'!$B:$D,3,FALSE))</f>
        <v/>
      </c>
      <c r="H836" s="170"/>
      <c r="I836" s="125" t="str" cm="1">
        <f t="array" ref="I836">IF(ISBLANK(H836),"-",(ROUND(IF(ISBLANK(H836),"",(_xlfn.IFS(G836="High",50,G836="Medium",25,G836="Low",10,G836="",0)+110-(INT(MID(F836,5,2)))*10)),0)))</f>
        <v>-</v>
      </c>
      <c r="M836" s="48"/>
      <c r="N836" s="48"/>
      <c r="O836" s="49"/>
      <c r="P836" s="48"/>
      <c r="V836" s="48"/>
    </row>
    <row r="837" spans="2:22" ht="15" x14ac:dyDescent="0.2">
      <c r="B837" s="60" t="str">
        <f t="shared" ref="B837:B845" si="103">B836</f>
        <v>Y</v>
      </c>
      <c r="E837" s="199"/>
      <c r="F837" s="165" t="str">
        <f>IF(E836="","",CONCATENATE(VLOOKUP(E836,'Stakeholder Master List'!$B:$D,2,FALSE),"-2"))</f>
        <v/>
      </c>
      <c r="G837" s="165" t="str">
        <f>IF(E836="","",VLOOKUP(E836,'Stakeholder Master List'!$B:$D,3,FALSE))</f>
        <v/>
      </c>
      <c r="H837" s="173"/>
      <c r="I837" s="126" t="str" cm="1">
        <f t="array" ref="I837">IF(ISBLANK(H837),"-",(ROUND(IF(ISBLANK(H837),"",(_xlfn.IFS(G837="High",50,G837="Medium",25,G837="Low",10,G837="",0)+110-(INT(MID(F837,5,2)))*10)),0)))</f>
        <v>-</v>
      </c>
      <c r="M837" s="48"/>
      <c r="N837" s="48"/>
      <c r="O837" s="49"/>
      <c r="P837" s="48"/>
      <c r="V837" s="48"/>
    </row>
    <row r="838" spans="2:22" ht="15" x14ac:dyDescent="0.2">
      <c r="B838" s="60" t="str">
        <f t="shared" si="103"/>
        <v>Y</v>
      </c>
      <c r="E838" s="199"/>
      <c r="F838" s="165" t="str">
        <f>IF(E836="","",CONCATENATE(VLOOKUP(E836,'Stakeholder Master List'!$B:$D,2,FALSE),"-3"))</f>
        <v/>
      </c>
      <c r="G838" s="165" t="str">
        <f>IF(E836="","",VLOOKUP(E836,'Stakeholder Master List'!$B:$D,3,FALSE))</f>
        <v/>
      </c>
      <c r="H838" s="173"/>
      <c r="I838" s="126" t="str" cm="1">
        <f t="array" ref="I838">IF(ISBLANK(H838),"-",(ROUND(IF(ISBLANK(H838),"",(_xlfn.IFS(G838="High",50,G838="Medium",25,G838="Low",10,G838="",0)+110-(INT(MID(F838,5,2)))*10)),0)))</f>
        <v>-</v>
      </c>
      <c r="M838" s="48"/>
      <c r="N838" s="48"/>
      <c r="O838" s="49"/>
      <c r="P838" s="48"/>
      <c r="V838" s="48"/>
    </row>
    <row r="839" spans="2:22" ht="15" x14ac:dyDescent="0.2">
      <c r="B839" s="60" t="str">
        <f t="shared" si="103"/>
        <v>Y</v>
      </c>
      <c r="E839" s="199"/>
      <c r="F839" s="165" t="str">
        <f>IF(E836="","",CONCATENATE(VLOOKUP(E836,'Stakeholder Master List'!$B:$D,2,FALSE),"-4"))</f>
        <v/>
      </c>
      <c r="G839" s="165" t="str">
        <f>IF(E836="","",VLOOKUP(E836,'Stakeholder Master List'!$B:$D,3,FALSE))</f>
        <v/>
      </c>
      <c r="H839" s="173"/>
      <c r="I839" s="126" t="str" cm="1">
        <f t="array" ref="I839">IF(ISBLANK(H839),"-",(ROUND(IF(ISBLANK(H839),"",(_xlfn.IFS(G839="High",50,G839="Medium",25,G839="Low",10,G839="",0)+110-(INT(MID(F839,5,2)))*10)),0)))</f>
        <v>-</v>
      </c>
      <c r="M839" s="48"/>
      <c r="N839" s="48"/>
      <c r="O839" s="49"/>
      <c r="P839" s="48"/>
      <c r="V839" s="48"/>
    </row>
    <row r="840" spans="2:22" ht="15" x14ac:dyDescent="0.2">
      <c r="B840" s="60" t="str">
        <f t="shared" si="103"/>
        <v>Y</v>
      </c>
      <c r="E840" s="199"/>
      <c r="F840" s="165" t="str">
        <f>IF(E836="","",CONCATENATE(VLOOKUP(E836,'Stakeholder Master List'!$B:$D,2,FALSE),"-5"))</f>
        <v/>
      </c>
      <c r="G840" s="165" t="str">
        <f>IF(E836="","",VLOOKUP(E836,'Stakeholder Master List'!$B:$D,3,FALSE))</f>
        <v/>
      </c>
      <c r="H840" s="173"/>
      <c r="I840" s="126" t="str" cm="1">
        <f t="array" ref="I840">IF(ISBLANK(H840),"-",(ROUND(IF(ISBLANK(H840),"",(_xlfn.IFS(G840="High",50,G840="Medium",25,G840="Low",10,G840="",0)+110-(INT(MID(F840,5,2)))*10)),0)))</f>
        <v>-</v>
      </c>
      <c r="M840" s="48"/>
      <c r="N840" s="48"/>
      <c r="O840" s="49"/>
      <c r="P840" s="48"/>
      <c r="V840" s="48"/>
    </row>
    <row r="841" spans="2:22" ht="15" x14ac:dyDescent="0.2">
      <c r="B841" s="60" t="str">
        <f t="shared" si="103"/>
        <v>Y</v>
      </c>
      <c r="E841" s="199"/>
      <c r="F841" s="165" t="str">
        <f>IF(E836="","",CONCATENATE(VLOOKUP(E836,'Stakeholder Master List'!$B:$D,2,FALSE),"-6"))</f>
        <v/>
      </c>
      <c r="G841" s="165" t="str">
        <f>IF(E836="","",VLOOKUP(E836,'Stakeholder Master List'!$B:$D,3,FALSE))</f>
        <v/>
      </c>
      <c r="H841" s="173"/>
      <c r="I841" s="126" t="str" cm="1">
        <f t="array" ref="I841">IF(ISBLANK(H841),"-",(ROUND(IF(ISBLANK(H841),"",(_xlfn.IFS(G841="High",50,G841="Medium",25,G841="Low",10,G841="",0)+110-(INT(MID(F841,5,2)))*10)),0)))</f>
        <v>-</v>
      </c>
      <c r="M841" s="48"/>
      <c r="N841" s="48"/>
      <c r="O841" s="49"/>
      <c r="P841" s="48"/>
      <c r="V841" s="48"/>
    </row>
    <row r="842" spans="2:22" ht="15" x14ac:dyDescent="0.2">
      <c r="B842" s="60" t="str">
        <f t="shared" si="103"/>
        <v>Y</v>
      </c>
      <c r="E842" s="199"/>
      <c r="F842" s="165" t="str">
        <f>IF(E836="","",CONCATENATE(VLOOKUP(E836,'Stakeholder Master List'!$B:$D,2,FALSE),"-7"))</f>
        <v/>
      </c>
      <c r="G842" s="165" t="str">
        <f>IF(E836="","",VLOOKUP(E836,'Stakeholder Master List'!$B:$D,3,FALSE))</f>
        <v/>
      </c>
      <c r="H842" s="173"/>
      <c r="I842" s="126" t="str" cm="1">
        <f t="array" ref="I842">IF(ISBLANK(H842),"-",(ROUND(IF(ISBLANK(H842),"",(_xlfn.IFS(G842="High",50,G842="Medium",25,G842="Low",10,G842="",0)+110-(INT(MID(F842,5,2)))*10)),0)))</f>
        <v>-</v>
      </c>
      <c r="M842" s="48"/>
      <c r="N842" s="48"/>
      <c r="O842" s="49"/>
      <c r="P842" s="48"/>
      <c r="V842" s="48"/>
    </row>
    <row r="843" spans="2:22" ht="15" x14ac:dyDescent="0.2">
      <c r="B843" s="60" t="str">
        <f t="shared" si="103"/>
        <v>Y</v>
      </c>
      <c r="E843" s="199"/>
      <c r="F843" s="165" t="str">
        <f>IF(E836="","",CONCATENATE(VLOOKUP(E836,'Stakeholder Master List'!$B:$D,2,FALSE),"-8"))</f>
        <v/>
      </c>
      <c r="G843" s="165" t="str">
        <f>IF(E836="","",VLOOKUP(E836,'Stakeholder Master List'!$B:$D,3,FALSE))</f>
        <v/>
      </c>
      <c r="H843" s="173"/>
      <c r="I843" s="126" t="str" cm="1">
        <f t="array" ref="I843">IF(ISBLANK(H843),"-",(ROUND(IF(ISBLANK(H843),"",(_xlfn.IFS(G843="High",50,G843="Medium",25,G843="Low",10,G843="",0)+110-(INT(MID(F843,5,2)))*10)),0)))</f>
        <v>-</v>
      </c>
      <c r="M843" s="48"/>
      <c r="N843" s="48"/>
      <c r="O843" s="49"/>
      <c r="P843" s="48"/>
      <c r="V843" s="48"/>
    </row>
    <row r="844" spans="2:22" ht="15" x14ac:dyDescent="0.2">
      <c r="B844" s="60" t="str">
        <f t="shared" si="103"/>
        <v>Y</v>
      </c>
      <c r="E844" s="199"/>
      <c r="F844" s="165" t="str">
        <f>IF(E836="","",CONCATENATE(VLOOKUP(E836,'Stakeholder Master List'!$B:$D,2,FALSE),"-9"))</f>
        <v/>
      </c>
      <c r="G844" s="165" t="str">
        <f>IF(E836="","",VLOOKUP(E836,'Stakeholder Master List'!$B:$D,3,FALSE))</f>
        <v/>
      </c>
      <c r="H844" s="173"/>
      <c r="I844" s="126" t="str" cm="1">
        <f t="array" ref="I844">IF(ISBLANK(H844),"-",(ROUND(IF(ISBLANK(H844),"",(_xlfn.IFS(G844="High",50,G844="Medium",25,G844="Low",10,G844="",0)+110-(INT(MID(F844,5,2)))*10)),0)))</f>
        <v>-</v>
      </c>
      <c r="M844" s="48"/>
      <c r="N844" s="48"/>
      <c r="O844" s="49"/>
      <c r="P844" s="48"/>
      <c r="V844" s="48"/>
    </row>
    <row r="845" spans="2:22" ht="16" thickBot="1" x14ac:dyDescent="0.25">
      <c r="B845" s="60" t="str">
        <f t="shared" si="103"/>
        <v>Y</v>
      </c>
      <c r="E845" s="200"/>
      <c r="F845" s="166" t="str">
        <f>IF(E836="","",CONCATENATE(VLOOKUP(E836,'Stakeholder Master List'!$B:$D,2,FALSE),"-10"))</f>
        <v/>
      </c>
      <c r="G845" s="169" t="str">
        <f>IF(E836="","",VLOOKUP(E836,'Stakeholder Master List'!$B:$D,3,FALSE))</f>
        <v/>
      </c>
      <c r="H845" s="172"/>
      <c r="I845" s="127" t="str" cm="1">
        <f t="array" ref="I845">IF(ISBLANK(H845),"-",(ROUND(IF(ISBLANK(H845),"",(_xlfn.IFS(G845="High",50,G845="Medium",25,G845="Low",10,G845="",0)+110-(INT(MID(F845,5,2)))*10)),0)))</f>
        <v>-</v>
      </c>
      <c r="M845" s="48"/>
      <c r="N845" s="48"/>
      <c r="O845" s="49"/>
      <c r="P845" s="48"/>
      <c r="V845" s="48"/>
    </row>
    <row r="846" spans="2:22" ht="15" x14ac:dyDescent="0.2">
      <c r="B846" s="60" t="str">
        <f>IF(OR(E846="-",E846=""),"Y","N")</f>
        <v>Y</v>
      </c>
      <c r="E846" s="198" t="str">
        <f>IF(ISBLANK('Stakeholder Master List'!B91),"",'Stakeholder Master List'!B91)</f>
        <v/>
      </c>
      <c r="F846" s="164" t="str">
        <f>IF(E846="","",CONCATENATE(VLOOKUP(E846,'Stakeholder Master List'!$B:$D,2,FALSE),"-1"))</f>
        <v/>
      </c>
      <c r="G846" s="164" t="str">
        <f>IF(E846="","",VLOOKUP(E846,'Stakeholder Master List'!$B:$D,3,FALSE))</f>
        <v/>
      </c>
      <c r="H846" s="170"/>
      <c r="I846" s="125" t="str" cm="1">
        <f t="array" ref="I846">IF(ISBLANK(H846),"-",(ROUND(IF(ISBLANK(H846),"",(_xlfn.IFS(G846="High",50,G846="Medium",25,G846="Low",10,G846="",0)+110-(INT(MID(F846,5,2)))*10)),0)))</f>
        <v>-</v>
      </c>
      <c r="M846" s="48"/>
      <c r="N846" s="48"/>
      <c r="O846" s="49"/>
      <c r="P846" s="48"/>
      <c r="V846" s="48"/>
    </row>
    <row r="847" spans="2:22" ht="15" x14ac:dyDescent="0.2">
      <c r="B847" s="60" t="str">
        <f t="shared" ref="B847:B855" si="104">B846</f>
        <v>Y</v>
      </c>
      <c r="E847" s="199"/>
      <c r="F847" s="165" t="str">
        <f>IF(E846="","",CONCATENATE(VLOOKUP(E846,'Stakeholder Master List'!$B:$D,2,FALSE),"-2"))</f>
        <v/>
      </c>
      <c r="G847" s="165" t="str">
        <f>IF(E846="","",VLOOKUP(E846,'Stakeholder Master List'!$B:$D,3,FALSE))</f>
        <v/>
      </c>
      <c r="H847" s="173"/>
      <c r="I847" s="126" t="str" cm="1">
        <f t="array" ref="I847">IF(ISBLANK(H847),"-",(ROUND(IF(ISBLANK(H847),"",(_xlfn.IFS(G847="High",50,G847="Medium",25,G847="Low",10,G847="",0)+110-(INT(MID(F847,5,2)))*10)),0)))</f>
        <v>-</v>
      </c>
      <c r="M847" s="48"/>
      <c r="N847" s="48"/>
      <c r="O847" s="49"/>
      <c r="P847" s="48"/>
      <c r="V847" s="48"/>
    </row>
    <row r="848" spans="2:22" ht="15" x14ac:dyDescent="0.2">
      <c r="B848" s="60" t="str">
        <f t="shared" si="104"/>
        <v>Y</v>
      </c>
      <c r="E848" s="199"/>
      <c r="F848" s="165" t="str">
        <f>IF(E846="","",CONCATENATE(VLOOKUP(E846,'Stakeholder Master List'!$B:$D,2,FALSE),"-3"))</f>
        <v/>
      </c>
      <c r="G848" s="165" t="str">
        <f>IF(E846="","",VLOOKUP(E846,'Stakeholder Master List'!$B:$D,3,FALSE))</f>
        <v/>
      </c>
      <c r="H848" s="173"/>
      <c r="I848" s="126" t="str" cm="1">
        <f t="array" ref="I848">IF(ISBLANK(H848),"-",(ROUND(IF(ISBLANK(H848),"",(_xlfn.IFS(G848="High",50,G848="Medium",25,G848="Low",10,G848="",0)+110-(INT(MID(F848,5,2)))*10)),0)))</f>
        <v>-</v>
      </c>
      <c r="M848" s="48"/>
      <c r="N848" s="48"/>
      <c r="O848" s="49"/>
      <c r="P848" s="48"/>
      <c r="V848" s="48"/>
    </row>
    <row r="849" spans="2:22" ht="15" x14ac:dyDescent="0.2">
      <c r="B849" s="60" t="str">
        <f t="shared" si="104"/>
        <v>Y</v>
      </c>
      <c r="E849" s="199"/>
      <c r="F849" s="165" t="str">
        <f>IF(E846="","",CONCATENATE(VLOOKUP(E846,'Stakeholder Master List'!$B:$D,2,FALSE),"-4"))</f>
        <v/>
      </c>
      <c r="G849" s="165" t="str">
        <f>IF(E846="","",VLOOKUP(E846,'Stakeholder Master List'!$B:$D,3,FALSE))</f>
        <v/>
      </c>
      <c r="H849" s="173"/>
      <c r="I849" s="126" t="str" cm="1">
        <f t="array" ref="I849">IF(ISBLANK(H849),"-",(ROUND(IF(ISBLANK(H849),"",(_xlfn.IFS(G849="High",50,G849="Medium",25,G849="Low",10,G849="",0)+110-(INT(MID(F849,5,2)))*10)),0)))</f>
        <v>-</v>
      </c>
      <c r="M849" s="48"/>
      <c r="N849" s="48"/>
      <c r="O849" s="49"/>
      <c r="P849" s="48"/>
      <c r="V849" s="48"/>
    </row>
    <row r="850" spans="2:22" ht="15" x14ac:dyDescent="0.2">
      <c r="B850" s="60" t="str">
        <f t="shared" si="104"/>
        <v>Y</v>
      </c>
      <c r="E850" s="199"/>
      <c r="F850" s="165" t="str">
        <f>IF(E846="","",CONCATENATE(VLOOKUP(E846,'Stakeholder Master List'!$B:$D,2,FALSE),"-5"))</f>
        <v/>
      </c>
      <c r="G850" s="165" t="str">
        <f>IF(E846="","",VLOOKUP(E846,'Stakeholder Master List'!$B:$D,3,FALSE))</f>
        <v/>
      </c>
      <c r="H850" s="173"/>
      <c r="I850" s="126" t="str" cm="1">
        <f t="array" ref="I850">IF(ISBLANK(H850),"-",(ROUND(IF(ISBLANK(H850),"",(_xlfn.IFS(G850="High",50,G850="Medium",25,G850="Low",10,G850="",0)+110-(INT(MID(F850,5,2)))*10)),0)))</f>
        <v>-</v>
      </c>
      <c r="M850" s="48"/>
      <c r="N850" s="48"/>
      <c r="O850" s="49"/>
      <c r="P850" s="48"/>
      <c r="V850" s="48"/>
    </row>
    <row r="851" spans="2:22" ht="15" x14ac:dyDescent="0.2">
      <c r="B851" s="60" t="str">
        <f t="shared" si="104"/>
        <v>Y</v>
      </c>
      <c r="E851" s="199"/>
      <c r="F851" s="165" t="str">
        <f>IF(E846="","",CONCATENATE(VLOOKUP(E846,'Stakeholder Master List'!$B:$D,2,FALSE),"-6"))</f>
        <v/>
      </c>
      <c r="G851" s="165" t="str">
        <f>IF(E846="","",VLOOKUP(E846,'Stakeholder Master List'!$B:$D,3,FALSE))</f>
        <v/>
      </c>
      <c r="H851" s="173"/>
      <c r="I851" s="126" t="str" cm="1">
        <f t="array" ref="I851">IF(ISBLANK(H851),"-",(ROUND(IF(ISBLANK(H851),"",(_xlfn.IFS(G851="High",50,G851="Medium",25,G851="Low",10,G851="",0)+110-(INT(MID(F851,5,2)))*10)),0)))</f>
        <v>-</v>
      </c>
      <c r="M851" s="48"/>
      <c r="N851" s="48"/>
      <c r="O851" s="49"/>
      <c r="P851" s="48"/>
      <c r="V851" s="48"/>
    </row>
    <row r="852" spans="2:22" ht="15" x14ac:dyDescent="0.2">
      <c r="B852" s="60" t="str">
        <f t="shared" si="104"/>
        <v>Y</v>
      </c>
      <c r="E852" s="199"/>
      <c r="F852" s="165" t="str">
        <f>IF(E846="","",CONCATENATE(VLOOKUP(E846,'Stakeholder Master List'!$B:$D,2,FALSE),"-7"))</f>
        <v/>
      </c>
      <c r="G852" s="165" t="str">
        <f>IF(E846="","",VLOOKUP(E846,'Stakeholder Master List'!$B:$D,3,FALSE))</f>
        <v/>
      </c>
      <c r="H852" s="173"/>
      <c r="I852" s="126" t="str" cm="1">
        <f t="array" ref="I852">IF(ISBLANK(H852),"-",(ROUND(IF(ISBLANK(H852),"",(_xlfn.IFS(G852="High",50,G852="Medium",25,G852="Low",10,G852="",0)+110-(INT(MID(F852,5,2)))*10)),0)))</f>
        <v>-</v>
      </c>
      <c r="M852" s="48"/>
      <c r="N852" s="48"/>
      <c r="O852" s="49"/>
      <c r="P852" s="48"/>
      <c r="V852" s="48"/>
    </row>
    <row r="853" spans="2:22" ht="15" x14ac:dyDescent="0.2">
      <c r="B853" s="60" t="str">
        <f t="shared" si="104"/>
        <v>Y</v>
      </c>
      <c r="E853" s="199"/>
      <c r="F853" s="165" t="str">
        <f>IF(E846="","",CONCATENATE(VLOOKUP(E846,'Stakeholder Master List'!$B:$D,2,FALSE),"-8"))</f>
        <v/>
      </c>
      <c r="G853" s="165" t="str">
        <f>IF(E846="","",VLOOKUP(E846,'Stakeholder Master List'!$B:$D,3,FALSE))</f>
        <v/>
      </c>
      <c r="H853" s="173"/>
      <c r="I853" s="126" t="str" cm="1">
        <f t="array" ref="I853">IF(ISBLANK(H853),"-",(ROUND(IF(ISBLANK(H853),"",(_xlfn.IFS(G853="High",50,G853="Medium",25,G853="Low",10,G853="",0)+110-(INT(MID(F853,5,2)))*10)),0)))</f>
        <v>-</v>
      </c>
      <c r="M853" s="48"/>
      <c r="N853" s="48"/>
      <c r="O853" s="49"/>
      <c r="P853" s="48"/>
      <c r="V853" s="48"/>
    </row>
    <row r="854" spans="2:22" ht="15" x14ac:dyDescent="0.2">
      <c r="B854" s="60" t="str">
        <f t="shared" si="104"/>
        <v>Y</v>
      </c>
      <c r="E854" s="199"/>
      <c r="F854" s="165" t="str">
        <f>IF(E846="","",CONCATENATE(VLOOKUP(E846,'Stakeholder Master List'!$B:$D,2,FALSE),"-9"))</f>
        <v/>
      </c>
      <c r="G854" s="165" t="str">
        <f>IF(E846="","",VLOOKUP(E846,'Stakeholder Master List'!$B:$D,3,FALSE))</f>
        <v/>
      </c>
      <c r="H854" s="173"/>
      <c r="I854" s="126" t="str" cm="1">
        <f t="array" ref="I854">IF(ISBLANK(H854),"-",(ROUND(IF(ISBLANK(H854),"",(_xlfn.IFS(G854="High",50,G854="Medium",25,G854="Low",10,G854="",0)+110-(INT(MID(F854,5,2)))*10)),0)))</f>
        <v>-</v>
      </c>
      <c r="M854" s="48"/>
      <c r="N854" s="48"/>
      <c r="O854" s="49"/>
      <c r="P854" s="48"/>
      <c r="V854" s="48"/>
    </row>
    <row r="855" spans="2:22" ht="16" thickBot="1" x14ac:dyDescent="0.25">
      <c r="B855" s="60" t="str">
        <f t="shared" si="104"/>
        <v>Y</v>
      </c>
      <c r="E855" s="200"/>
      <c r="F855" s="166" t="str">
        <f>IF(E846="","",CONCATENATE(VLOOKUP(E846,'Stakeholder Master List'!$B:$D,2,FALSE),"-10"))</f>
        <v/>
      </c>
      <c r="G855" s="169" t="str">
        <f>IF(E846="","",VLOOKUP(E846,'Stakeholder Master List'!$B:$D,3,FALSE))</f>
        <v/>
      </c>
      <c r="H855" s="172"/>
      <c r="I855" s="127" t="str" cm="1">
        <f t="array" ref="I855">IF(ISBLANK(H855),"-",(ROUND(IF(ISBLANK(H855),"",(_xlfn.IFS(G855="High",50,G855="Medium",25,G855="Low",10,G855="",0)+110-(INT(MID(F855,5,2)))*10)),0)))</f>
        <v>-</v>
      </c>
      <c r="M855" s="48"/>
      <c r="N855" s="48"/>
      <c r="O855" s="49"/>
      <c r="P855" s="48"/>
      <c r="V855" s="48"/>
    </row>
    <row r="856" spans="2:22" ht="15" x14ac:dyDescent="0.2">
      <c r="B856" s="60" t="str">
        <f>IF(OR(E856="-",E856=""),"Y","N")</f>
        <v>Y</v>
      </c>
      <c r="E856" s="198" t="str">
        <f>IF(ISBLANK('Stakeholder Master List'!B92),"",'Stakeholder Master List'!B92)</f>
        <v/>
      </c>
      <c r="F856" s="164" t="str">
        <f>IF(E856="","",CONCATENATE(VLOOKUP(E856,'Stakeholder Master List'!$B:$D,2,FALSE),"-1"))</f>
        <v/>
      </c>
      <c r="G856" s="164" t="str">
        <f>IF(E856="","",VLOOKUP(E856,'Stakeholder Master List'!$B:$D,3,FALSE))</f>
        <v/>
      </c>
      <c r="H856" s="170"/>
      <c r="I856" s="125" t="str" cm="1">
        <f t="array" ref="I856">IF(ISBLANK(H856),"-",(ROUND(IF(ISBLANK(H856),"",(_xlfn.IFS(G856="High",50,G856="Medium",25,G856="Low",10,G856="",0)+110-(INT(MID(F856,5,2)))*10)),0)))</f>
        <v>-</v>
      </c>
      <c r="M856" s="48"/>
      <c r="N856" s="48"/>
      <c r="O856" s="49"/>
      <c r="P856" s="48"/>
      <c r="V856" s="48"/>
    </row>
    <row r="857" spans="2:22" ht="15" x14ac:dyDescent="0.2">
      <c r="B857" s="60" t="str">
        <f t="shared" ref="B857:B865" si="105">B856</f>
        <v>Y</v>
      </c>
      <c r="E857" s="199"/>
      <c r="F857" s="165" t="str">
        <f>IF(E856="","",CONCATENATE(VLOOKUP(E856,'Stakeholder Master List'!$B:$D,2,FALSE),"-2"))</f>
        <v/>
      </c>
      <c r="G857" s="165" t="str">
        <f>IF(E856="","",VLOOKUP(E856,'Stakeholder Master List'!$B:$D,3,FALSE))</f>
        <v/>
      </c>
      <c r="H857" s="173"/>
      <c r="I857" s="126" t="str" cm="1">
        <f t="array" ref="I857">IF(ISBLANK(H857),"-",(ROUND(IF(ISBLANK(H857),"",(_xlfn.IFS(G857="High",50,G857="Medium",25,G857="Low",10,G857="",0)+110-(INT(MID(F857,5,2)))*10)),0)))</f>
        <v>-</v>
      </c>
      <c r="M857" s="48"/>
      <c r="N857" s="48"/>
      <c r="O857" s="49"/>
      <c r="P857" s="48"/>
      <c r="V857" s="48"/>
    </row>
    <row r="858" spans="2:22" ht="15" x14ac:dyDescent="0.2">
      <c r="B858" s="60" t="str">
        <f t="shared" si="105"/>
        <v>Y</v>
      </c>
      <c r="E858" s="199"/>
      <c r="F858" s="165" t="str">
        <f>IF(E856="","",CONCATENATE(VLOOKUP(E856,'Stakeholder Master List'!$B:$D,2,FALSE),"-3"))</f>
        <v/>
      </c>
      <c r="G858" s="165" t="str">
        <f>IF(E856="","",VLOOKUP(E856,'Stakeholder Master List'!$B:$D,3,FALSE))</f>
        <v/>
      </c>
      <c r="H858" s="173"/>
      <c r="I858" s="126" t="str" cm="1">
        <f t="array" ref="I858">IF(ISBLANK(H858),"-",(ROUND(IF(ISBLANK(H858),"",(_xlfn.IFS(G858="High",50,G858="Medium",25,G858="Low",10,G858="",0)+110-(INT(MID(F858,5,2)))*10)),0)))</f>
        <v>-</v>
      </c>
      <c r="M858" s="48"/>
      <c r="N858" s="48"/>
      <c r="O858" s="49"/>
      <c r="P858" s="48"/>
      <c r="V858" s="48"/>
    </row>
    <row r="859" spans="2:22" ht="15" x14ac:dyDescent="0.2">
      <c r="B859" s="60" t="str">
        <f t="shared" si="105"/>
        <v>Y</v>
      </c>
      <c r="E859" s="199"/>
      <c r="F859" s="165" t="str">
        <f>IF(E856="","",CONCATENATE(VLOOKUP(E856,'Stakeholder Master List'!$B:$D,2,FALSE),"-4"))</f>
        <v/>
      </c>
      <c r="G859" s="165" t="str">
        <f>IF(E856="","",VLOOKUP(E856,'Stakeholder Master List'!$B:$D,3,FALSE))</f>
        <v/>
      </c>
      <c r="H859" s="173"/>
      <c r="I859" s="126" t="str" cm="1">
        <f t="array" ref="I859">IF(ISBLANK(H859),"-",(ROUND(IF(ISBLANK(H859),"",(_xlfn.IFS(G859="High",50,G859="Medium",25,G859="Low",10,G859="",0)+110-(INT(MID(F859,5,2)))*10)),0)))</f>
        <v>-</v>
      </c>
      <c r="M859" s="48"/>
      <c r="N859" s="48"/>
      <c r="O859" s="49"/>
      <c r="P859" s="48"/>
      <c r="V859" s="48"/>
    </row>
    <row r="860" spans="2:22" ht="15" x14ac:dyDescent="0.2">
      <c r="B860" s="60" t="str">
        <f t="shared" si="105"/>
        <v>Y</v>
      </c>
      <c r="E860" s="199"/>
      <c r="F860" s="165" t="str">
        <f>IF(E856="","",CONCATENATE(VLOOKUP(E856,'Stakeholder Master List'!$B:$D,2,FALSE),"-5"))</f>
        <v/>
      </c>
      <c r="G860" s="165" t="str">
        <f>IF(E856="","",VLOOKUP(E856,'Stakeholder Master List'!$B:$D,3,FALSE))</f>
        <v/>
      </c>
      <c r="H860" s="173"/>
      <c r="I860" s="126" t="str" cm="1">
        <f t="array" ref="I860">IF(ISBLANK(H860),"-",(ROUND(IF(ISBLANK(H860),"",(_xlfn.IFS(G860="High",50,G860="Medium",25,G860="Low",10,G860="",0)+110-(INT(MID(F860,5,2)))*10)),0)))</f>
        <v>-</v>
      </c>
      <c r="M860" s="48"/>
      <c r="N860" s="48"/>
      <c r="O860" s="49"/>
      <c r="P860" s="48"/>
      <c r="V860" s="48"/>
    </row>
    <row r="861" spans="2:22" ht="15" x14ac:dyDescent="0.2">
      <c r="B861" s="60" t="str">
        <f t="shared" si="105"/>
        <v>Y</v>
      </c>
      <c r="E861" s="199"/>
      <c r="F861" s="165" t="str">
        <f>IF(E856="","",CONCATENATE(VLOOKUP(E856,'Stakeholder Master List'!$B:$D,2,FALSE),"-6"))</f>
        <v/>
      </c>
      <c r="G861" s="165" t="str">
        <f>IF(E856="","",VLOOKUP(E856,'Stakeholder Master List'!$B:$D,3,FALSE))</f>
        <v/>
      </c>
      <c r="H861" s="173"/>
      <c r="I861" s="126" t="str" cm="1">
        <f t="array" ref="I861">IF(ISBLANK(H861),"-",(ROUND(IF(ISBLANK(H861),"",(_xlfn.IFS(G861="High",50,G861="Medium",25,G861="Low",10,G861="",0)+110-(INT(MID(F861,5,2)))*10)),0)))</f>
        <v>-</v>
      </c>
      <c r="M861" s="48"/>
      <c r="N861" s="48"/>
      <c r="O861" s="49"/>
      <c r="P861" s="48"/>
      <c r="V861" s="48"/>
    </row>
    <row r="862" spans="2:22" ht="15" x14ac:dyDescent="0.2">
      <c r="B862" s="60" t="str">
        <f t="shared" si="105"/>
        <v>Y</v>
      </c>
      <c r="E862" s="199"/>
      <c r="F862" s="165" t="str">
        <f>IF(E856="","",CONCATENATE(VLOOKUP(E856,'Stakeholder Master List'!$B:$D,2,FALSE),"-7"))</f>
        <v/>
      </c>
      <c r="G862" s="165" t="str">
        <f>IF(E856="","",VLOOKUP(E856,'Stakeholder Master List'!$B:$D,3,FALSE))</f>
        <v/>
      </c>
      <c r="H862" s="173"/>
      <c r="I862" s="126" t="str" cm="1">
        <f t="array" ref="I862">IF(ISBLANK(H862),"-",(ROUND(IF(ISBLANK(H862),"",(_xlfn.IFS(G862="High",50,G862="Medium",25,G862="Low",10,G862="",0)+110-(INT(MID(F862,5,2)))*10)),0)))</f>
        <v>-</v>
      </c>
      <c r="M862" s="48"/>
      <c r="N862" s="48"/>
      <c r="O862" s="49"/>
      <c r="P862" s="48"/>
      <c r="V862" s="48"/>
    </row>
    <row r="863" spans="2:22" ht="15" x14ac:dyDescent="0.2">
      <c r="B863" s="60" t="str">
        <f t="shared" si="105"/>
        <v>Y</v>
      </c>
      <c r="E863" s="199"/>
      <c r="F863" s="165" t="str">
        <f>IF(E856="","",CONCATENATE(VLOOKUP(E856,'Stakeholder Master List'!$B:$D,2,FALSE),"-8"))</f>
        <v/>
      </c>
      <c r="G863" s="165" t="str">
        <f>IF(E856="","",VLOOKUP(E856,'Stakeholder Master List'!$B:$D,3,FALSE))</f>
        <v/>
      </c>
      <c r="H863" s="173"/>
      <c r="I863" s="126" t="str" cm="1">
        <f t="array" ref="I863">IF(ISBLANK(H863),"-",(ROUND(IF(ISBLANK(H863),"",(_xlfn.IFS(G863="High",50,G863="Medium",25,G863="Low",10,G863="",0)+110-(INT(MID(F863,5,2)))*10)),0)))</f>
        <v>-</v>
      </c>
      <c r="M863" s="48"/>
      <c r="N863" s="48"/>
      <c r="O863" s="49"/>
      <c r="P863" s="48"/>
      <c r="V863" s="48"/>
    </row>
    <row r="864" spans="2:22" ht="15" x14ac:dyDescent="0.2">
      <c r="B864" s="60" t="str">
        <f t="shared" si="105"/>
        <v>Y</v>
      </c>
      <c r="E864" s="199"/>
      <c r="F864" s="165" t="str">
        <f>IF(E856="","",CONCATENATE(VLOOKUP(E856,'Stakeholder Master List'!$B:$D,2,FALSE),"-9"))</f>
        <v/>
      </c>
      <c r="G864" s="165" t="str">
        <f>IF(E856="","",VLOOKUP(E856,'Stakeholder Master List'!$B:$D,3,FALSE))</f>
        <v/>
      </c>
      <c r="H864" s="173"/>
      <c r="I864" s="126" t="str" cm="1">
        <f t="array" ref="I864">IF(ISBLANK(H864),"-",(ROUND(IF(ISBLANK(H864),"",(_xlfn.IFS(G864="High",50,G864="Medium",25,G864="Low",10,G864="",0)+110-(INT(MID(F864,5,2)))*10)),0)))</f>
        <v>-</v>
      </c>
      <c r="M864" s="48"/>
      <c r="N864" s="48"/>
      <c r="O864" s="49"/>
      <c r="P864" s="48"/>
      <c r="V864" s="48"/>
    </row>
    <row r="865" spans="2:22" ht="16" thickBot="1" x14ac:dyDescent="0.25">
      <c r="B865" s="60" t="str">
        <f t="shared" si="105"/>
        <v>Y</v>
      </c>
      <c r="E865" s="200"/>
      <c r="F865" s="166" t="str">
        <f>IF(E856="","",CONCATENATE(VLOOKUP(E856,'Stakeholder Master List'!$B:$D,2,FALSE),"-10"))</f>
        <v/>
      </c>
      <c r="G865" s="169" t="str">
        <f>IF(E856="","",VLOOKUP(E856,'Stakeholder Master List'!$B:$D,3,FALSE))</f>
        <v/>
      </c>
      <c r="H865" s="172"/>
      <c r="I865" s="127" t="str" cm="1">
        <f t="array" ref="I865">IF(ISBLANK(H865),"-",(ROUND(IF(ISBLANK(H865),"",(_xlfn.IFS(G865="High",50,G865="Medium",25,G865="Low",10,G865="",0)+110-(INT(MID(F865,5,2)))*10)),0)))</f>
        <v>-</v>
      </c>
      <c r="M865" s="48"/>
      <c r="N865" s="48"/>
      <c r="O865" s="49"/>
      <c r="P865" s="48"/>
      <c r="V865" s="48"/>
    </row>
    <row r="866" spans="2:22" ht="15" x14ac:dyDescent="0.2">
      <c r="B866" s="60" t="str">
        <f>IF(OR(E866="-",E866=""),"Y","N")</f>
        <v>Y</v>
      </c>
      <c r="E866" s="198" t="str">
        <f>IF(ISBLANK('Stakeholder Master List'!B93),"",'Stakeholder Master List'!B93)</f>
        <v/>
      </c>
      <c r="F866" s="164" t="str">
        <f>IF(E866="","",CONCATENATE(VLOOKUP(E866,'Stakeholder Master List'!$B:$D,2,FALSE),"-1"))</f>
        <v/>
      </c>
      <c r="G866" s="164" t="str">
        <f>IF(E866="","",VLOOKUP(E866,'Stakeholder Master List'!$B:$D,3,FALSE))</f>
        <v/>
      </c>
      <c r="H866" s="170"/>
      <c r="I866" s="125" t="str" cm="1">
        <f t="array" ref="I866">IF(ISBLANK(H866),"-",(ROUND(IF(ISBLANK(H866),"",(_xlfn.IFS(G866="High",50,G866="Medium",25,G866="Low",10,G866="",0)+110-(INT(MID(F866,5,2)))*10)),0)))</f>
        <v>-</v>
      </c>
      <c r="M866" s="48"/>
      <c r="N866" s="48"/>
      <c r="O866" s="49"/>
      <c r="P866" s="48"/>
      <c r="V866" s="48"/>
    </row>
    <row r="867" spans="2:22" ht="15" x14ac:dyDescent="0.2">
      <c r="B867" s="60" t="str">
        <f t="shared" ref="B867:B875" si="106">B866</f>
        <v>Y</v>
      </c>
      <c r="E867" s="199"/>
      <c r="F867" s="165" t="str">
        <f>IF(E866="","",CONCATENATE(VLOOKUP(E866,'Stakeholder Master List'!$B:$D,2,FALSE),"-2"))</f>
        <v/>
      </c>
      <c r="G867" s="165" t="str">
        <f>IF(E866="","",VLOOKUP(E866,'Stakeholder Master List'!$B:$D,3,FALSE))</f>
        <v/>
      </c>
      <c r="H867" s="173"/>
      <c r="I867" s="126" t="str" cm="1">
        <f t="array" ref="I867">IF(ISBLANK(H867),"-",(ROUND(IF(ISBLANK(H867),"",(_xlfn.IFS(G867="High",50,G867="Medium",25,G867="Low",10,G867="",0)+110-(INT(MID(F867,5,2)))*10)),0)))</f>
        <v>-</v>
      </c>
      <c r="M867" s="48"/>
      <c r="N867" s="48"/>
      <c r="O867" s="49"/>
      <c r="P867" s="48"/>
      <c r="V867" s="48"/>
    </row>
    <row r="868" spans="2:22" ht="15" x14ac:dyDescent="0.2">
      <c r="B868" s="60" t="str">
        <f t="shared" si="106"/>
        <v>Y</v>
      </c>
      <c r="E868" s="199"/>
      <c r="F868" s="165" t="str">
        <f>IF(E866="","",CONCATENATE(VLOOKUP(E866,'Stakeholder Master List'!$B:$D,2,FALSE),"-3"))</f>
        <v/>
      </c>
      <c r="G868" s="165" t="str">
        <f>IF(E866="","",VLOOKUP(E866,'Stakeholder Master List'!$B:$D,3,FALSE))</f>
        <v/>
      </c>
      <c r="H868" s="173"/>
      <c r="I868" s="126" t="str" cm="1">
        <f t="array" ref="I868">IF(ISBLANK(H868),"-",(ROUND(IF(ISBLANK(H868),"",(_xlfn.IFS(G868="High",50,G868="Medium",25,G868="Low",10,G868="",0)+110-(INT(MID(F868,5,2)))*10)),0)))</f>
        <v>-</v>
      </c>
      <c r="M868" s="48"/>
      <c r="N868" s="48"/>
      <c r="O868" s="49"/>
      <c r="P868" s="48"/>
      <c r="V868" s="48"/>
    </row>
    <row r="869" spans="2:22" ht="15" x14ac:dyDescent="0.2">
      <c r="B869" s="60" t="str">
        <f t="shared" si="106"/>
        <v>Y</v>
      </c>
      <c r="E869" s="199"/>
      <c r="F869" s="165" t="str">
        <f>IF(E866="","",CONCATENATE(VLOOKUP(E866,'Stakeholder Master List'!$B:$D,2,FALSE),"-4"))</f>
        <v/>
      </c>
      <c r="G869" s="165" t="str">
        <f>IF(E866="","",VLOOKUP(E866,'Stakeholder Master List'!$B:$D,3,FALSE))</f>
        <v/>
      </c>
      <c r="H869" s="173"/>
      <c r="I869" s="126" t="str" cm="1">
        <f t="array" ref="I869">IF(ISBLANK(H869),"-",(ROUND(IF(ISBLANK(H869),"",(_xlfn.IFS(G869="High",50,G869="Medium",25,G869="Low",10,G869="",0)+110-(INT(MID(F869,5,2)))*10)),0)))</f>
        <v>-</v>
      </c>
      <c r="M869" s="48"/>
      <c r="N869" s="48"/>
      <c r="O869" s="49"/>
      <c r="P869" s="48"/>
      <c r="V869" s="48"/>
    </row>
    <row r="870" spans="2:22" ht="15" x14ac:dyDescent="0.2">
      <c r="B870" s="60" t="str">
        <f t="shared" si="106"/>
        <v>Y</v>
      </c>
      <c r="E870" s="199"/>
      <c r="F870" s="165" t="str">
        <f>IF(E866="","",CONCATENATE(VLOOKUP(E866,'Stakeholder Master List'!$B:$D,2,FALSE),"-5"))</f>
        <v/>
      </c>
      <c r="G870" s="165" t="str">
        <f>IF(E866="","",VLOOKUP(E866,'Stakeholder Master List'!$B:$D,3,FALSE))</f>
        <v/>
      </c>
      <c r="H870" s="173"/>
      <c r="I870" s="126" t="str" cm="1">
        <f t="array" ref="I870">IF(ISBLANK(H870),"-",(ROUND(IF(ISBLANK(H870),"",(_xlfn.IFS(G870="High",50,G870="Medium",25,G870="Low",10,G870="",0)+110-(INT(MID(F870,5,2)))*10)),0)))</f>
        <v>-</v>
      </c>
      <c r="M870" s="48"/>
      <c r="N870" s="48"/>
      <c r="O870" s="49"/>
      <c r="P870" s="48"/>
      <c r="V870" s="48"/>
    </row>
    <row r="871" spans="2:22" ht="15" x14ac:dyDescent="0.2">
      <c r="B871" s="60" t="str">
        <f t="shared" si="106"/>
        <v>Y</v>
      </c>
      <c r="E871" s="199"/>
      <c r="F871" s="165" t="str">
        <f>IF(E866="","",CONCATENATE(VLOOKUP(E866,'Stakeholder Master List'!$B:$D,2,FALSE),"-6"))</f>
        <v/>
      </c>
      <c r="G871" s="165" t="str">
        <f>IF(E866="","",VLOOKUP(E866,'Stakeholder Master List'!$B:$D,3,FALSE))</f>
        <v/>
      </c>
      <c r="H871" s="173"/>
      <c r="I871" s="126" t="str" cm="1">
        <f t="array" ref="I871">IF(ISBLANK(H871),"-",(ROUND(IF(ISBLANK(H871),"",(_xlfn.IFS(G871="High",50,G871="Medium",25,G871="Low",10,G871="",0)+110-(INT(MID(F871,5,2)))*10)),0)))</f>
        <v>-</v>
      </c>
      <c r="M871" s="48"/>
      <c r="N871" s="48"/>
      <c r="O871" s="49"/>
      <c r="P871" s="48"/>
      <c r="V871" s="48"/>
    </row>
    <row r="872" spans="2:22" ht="15" x14ac:dyDescent="0.2">
      <c r="B872" s="60" t="str">
        <f t="shared" si="106"/>
        <v>Y</v>
      </c>
      <c r="E872" s="199"/>
      <c r="F872" s="165" t="str">
        <f>IF(E866="","",CONCATENATE(VLOOKUP(E866,'Stakeholder Master List'!$B:$D,2,FALSE),"-7"))</f>
        <v/>
      </c>
      <c r="G872" s="165" t="str">
        <f>IF(E866="","",VLOOKUP(E866,'Stakeholder Master List'!$B:$D,3,FALSE))</f>
        <v/>
      </c>
      <c r="H872" s="173"/>
      <c r="I872" s="126" t="str" cm="1">
        <f t="array" ref="I872">IF(ISBLANK(H872),"-",(ROUND(IF(ISBLANK(H872),"",(_xlfn.IFS(G872="High",50,G872="Medium",25,G872="Low",10,G872="",0)+110-(INT(MID(F872,5,2)))*10)),0)))</f>
        <v>-</v>
      </c>
      <c r="M872" s="48"/>
      <c r="N872" s="48"/>
      <c r="O872" s="49"/>
      <c r="P872" s="48"/>
      <c r="V872" s="48"/>
    </row>
    <row r="873" spans="2:22" ht="15" x14ac:dyDescent="0.2">
      <c r="B873" s="60" t="str">
        <f t="shared" si="106"/>
        <v>Y</v>
      </c>
      <c r="E873" s="199"/>
      <c r="F873" s="165" t="str">
        <f>IF(E866="","",CONCATENATE(VLOOKUP(E866,'Stakeholder Master List'!$B:$D,2,FALSE),"-8"))</f>
        <v/>
      </c>
      <c r="G873" s="165" t="str">
        <f>IF(E866="","",VLOOKUP(E866,'Stakeholder Master List'!$B:$D,3,FALSE))</f>
        <v/>
      </c>
      <c r="H873" s="173"/>
      <c r="I873" s="126" t="str" cm="1">
        <f t="array" ref="I873">IF(ISBLANK(H873),"-",(ROUND(IF(ISBLANK(H873),"",(_xlfn.IFS(G873="High",50,G873="Medium",25,G873="Low",10,G873="",0)+110-(INT(MID(F873,5,2)))*10)),0)))</f>
        <v>-</v>
      </c>
      <c r="M873" s="48"/>
      <c r="N873" s="48"/>
      <c r="O873" s="49"/>
      <c r="P873" s="48"/>
      <c r="V873" s="48"/>
    </row>
    <row r="874" spans="2:22" ht="15" x14ac:dyDescent="0.2">
      <c r="B874" s="60" t="str">
        <f t="shared" si="106"/>
        <v>Y</v>
      </c>
      <c r="E874" s="199"/>
      <c r="F874" s="165" t="str">
        <f>IF(E866="","",CONCATENATE(VLOOKUP(E866,'Stakeholder Master List'!$B:$D,2,FALSE),"-9"))</f>
        <v/>
      </c>
      <c r="G874" s="165" t="str">
        <f>IF(E866="","",VLOOKUP(E866,'Stakeholder Master List'!$B:$D,3,FALSE))</f>
        <v/>
      </c>
      <c r="H874" s="173"/>
      <c r="I874" s="126" t="str" cm="1">
        <f t="array" ref="I874">IF(ISBLANK(H874),"-",(ROUND(IF(ISBLANK(H874),"",(_xlfn.IFS(G874="High",50,G874="Medium",25,G874="Low",10,G874="",0)+110-(INT(MID(F874,5,2)))*10)),0)))</f>
        <v>-</v>
      </c>
      <c r="M874" s="48"/>
      <c r="N874" s="48"/>
      <c r="O874" s="49"/>
      <c r="P874" s="48"/>
      <c r="V874" s="48"/>
    </row>
    <row r="875" spans="2:22" ht="16" thickBot="1" x14ac:dyDescent="0.25">
      <c r="B875" s="60" t="str">
        <f t="shared" si="106"/>
        <v>Y</v>
      </c>
      <c r="E875" s="200"/>
      <c r="F875" s="166" t="str">
        <f>IF(E866="","",CONCATENATE(VLOOKUP(E866,'Stakeholder Master List'!$B:$D,2,FALSE),"-10"))</f>
        <v/>
      </c>
      <c r="G875" s="169" t="str">
        <f>IF(E866="","",VLOOKUP(E866,'Stakeholder Master List'!$B:$D,3,FALSE))</f>
        <v/>
      </c>
      <c r="H875" s="172"/>
      <c r="I875" s="127" t="str" cm="1">
        <f t="array" ref="I875">IF(ISBLANK(H875),"-",(ROUND(IF(ISBLANK(H875),"",(_xlfn.IFS(G875="High",50,G875="Medium",25,G875="Low",10,G875="",0)+110-(INT(MID(F875,5,2)))*10)),0)))</f>
        <v>-</v>
      </c>
      <c r="M875" s="48"/>
      <c r="N875" s="48"/>
      <c r="O875" s="49"/>
      <c r="P875" s="48"/>
      <c r="V875" s="48"/>
    </row>
    <row r="876" spans="2:22" ht="15" x14ac:dyDescent="0.2">
      <c r="B876" s="60" t="str">
        <f>IF(OR(E876="-",E876=""),"Y","N")</f>
        <v>Y</v>
      </c>
      <c r="E876" s="198" t="str">
        <f>IF(ISBLANK('Stakeholder Master List'!B94),"",'Stakeholder Master List'!B94)</f>
        <v/>
      </c>
      <c r="F876" s="164" t="str">
        <f>IF(E876="","",CONCATENATE(VLOOKUP(E876,'Stakeholder Master List'!$B:$D,2,FALSE),"-1"))</f>
        <v/>
      </c>
      <c r="G876" s="164" t="str">
        <f>IF(E876="","",VLOOKUP(E876,'Stakeholder Master List'!$B:$D,3,FALSE))</f>
        <v/>
      </c>
      <c r="H876" s="170"/>
      <c r="I876" s="125" t="str" cm="1">
        <f t="array" ref="I876">IF(ISBLANK(H876),"-",(ROUND(IF(ISBLANK(H876),"",(_xlfn.IFS(G876="High",50,G876="Medium",25,G876="Low",10,G876="",0)+110-(INT(MID(F876,5,2)))*10)),0)))</f>
        <v>-</v>
      </c>
      <c r="M876" s="48"/>
      <c r="N876" s="48"/>
      <c r="O876" s="49"/>
      <c r="P876" s="48"/>
      <c r="V876" s="48"/>
    </row>
    <row r="877" spans="2:22" ht="15" x14ac:dyDescent="0.2">
      <c r="B877" s="60" t="str">
        <f t="shared" ref="B877:B885" si="107">B876</f>
        <v>Y</v>
      </c>
      <c r="E877" s="199"/>
      <c r="F877" s="165" t="str">
        <f>IF(E876="","",CONCATENATE(VLOOKUP(E876,'Stakeholder Master List'!$B:$D,2,FALSE),"-2"))</f>
        <v/>
      </c>
      <c r="G877" s="165" t="str">
        <f>IF(E876="","",VLOOKUP(E876,'Stakeholder Master List'!$B:$D,3,FALSE))</f>
        <v/>
      </c>
      <c r="H877" s="173"/>
      <c r="I877" s="126" t="str" cm="1">
        <f t="array" ref="I877">IF(ISBLANK(H877),"-",(ROUND(IF(ISBLANK(H877),"",(_xlfn.IFS(G877="High",50,G877="Medium",25,G877="Low",10,G877="",0)+110-(INT(MID(F877,5,2)))*10)),0)))</f>
        <v>-</v>
      </c>
      <c r="M877" s="48"/>
      <c r="N877" s="48"/>
      <c r="O877" s="49"/>
      <c r="P877" s="48"/>
      <c r="V877" s="48"/>
    </row>
    <row r="878" spans="2:22" ht="15" x14ac:dyDescent="0.2">
      <c r="B878" s="60" t="str">
        <f t="shared" si="107"/>
        <v>Y</v>
      </c>
      <c r="E878" s="199"/>
      <c r="F878" s="165" t="str">
        <f>IF(E876="","",CONCATENATE(VLOOKUP(E876,'Stakeholder Master List'!$B:$D,2,FALSE),"-3"))</f>
        <v/>
      </c>
      <c r="G878" s="165" t="str">
        <f>IF(E876="","",VLOOKUP(E876,'Stakeholder Master List'!$B:$D,3,FALSE))</f>
        <v/>
      </c>
      <c r="H878" s="173"/>
      <c r="I878" s="126" t="str" cm="1">
        <f t="array" ref="I878">IF(ISBLANK(H878),"-",(ROUND(IF(ISBLANK(H878),"",(_xlfn.IFS(G878="High",50,G878="Medium",25,G878="Low",10,G878="",0)+110-(INT(MID(F878,5,2)))*10)),0)))</f>
        <v>-</v>
      </c>
      <c r="M878" s="48"/>
      <c r="N878" s="48"/>
      <c r="O878" s="49"/>
      <c r="P878" s="48"/>
      <c r="V878" s="48"/>
    </row>
    <row r="879" spans="2:22" ht="15" x14ac:dyDescent="0.2">
      <c r="B879" s="60" t="str">
        <f t="shared" si="107"/>
        <v>Y</v>
      </c>
      <c r="E879" s="199"/>
      <c r="F879" s="165" t="str">
        <f>IF(E876="","",CONCATENATE(VLOOKUP(E876,'Stakeholder Master List'!$B:$D,2,FALSE),"-4"))</f>
        <v/>
      </c>
      <c r="G879" s="165" t="str">
        <f>IF(E876="","",VLOOKUP(E876,'Stakeholder Master List'!$B:$D,3,FALSE))</f>
        <v/>
      </c>
      <c r="H879" s="173"/>
      <c r="I879" s="126" t="str" cm="1">
        <f t="array" ref="I879">IF(ISBLANK(H879),"-",(ROUND(IF(ISBLANK(H879),"",(_xlfn.IFS(G879="High",50,G879="Medium",25,G879="Low",10,G879="",0)+110-(INT(MID(F879,5,2)))*10)),0)))</f>
        <v>-</v>
      </c>
      <c r="M879" s="48"/>
      <c r="N879" s="48"/>
      <c r="O879" s="49"/>
      <c r="P879" s="48"/>
      <c r="V879" s="48"/>
    </row>
    <row r="880" spans="2:22" ht="15" x14ac:dyDescent="0.2">
      <c r="B880" s="60" t="str">
        <f t="shared" si="107"/>
        <v>Y</v>
      </c>
      <c r="E880" s="199"/>
      <c r="F880" s="165" t="str">
        <f>IF(E876="","",CONCATENATE(VLOOKUP(E876,'Stakeholder Master List'!$B:$D,2,FALSE),"-5"))</f>
        <v/>
      </c>
      <c r="G880" s="165" t="str">
        <f>IF(E876="","",VLOOKUP(E876,'Stakeholder Master List'!$B:$D,3,FALSE))</f>
        <v/>
      </c>
      <c r="H880" s="173"/>
      <c r="I880" s="126" t="str" cm="1">
        <f t="array" ref="I880">IF(ISBLANK(H880),"-",(ROUND(IF(ISBLANK(H880),"",(_xlfn.IFS(G880="High",50,G880="Medium",25,G880="Low",10,G880="",0)+110-(INT(MID(F880,5,2)))*10)),0)))</f>
        <v>-</v>
      </c>
      <c r="M880" s="48"/>
      <c r="N880" s="48"/>
      <c r="O880" s="49"/>
      <c r="P880" s="48"/>
      <c r="V880" s="48"/>
    </row>
    <row r="881" spans="2:22" ht="15" x14ac:dyDescent="0.2">
      <c r="B881" s="60" t="str">
        <f t="shared" si="107"/>
        <v>Y</v>
      </c>
      <c r="E881" s="199"/>
      <c r="F881" s="165" t="str">
        <f>IF(E876="","",CONCATENATE(VLOOKUP(E876,'Stakeholder Master List'!$B:$D,2,FALSE),"-6"))</f>
        <v/>
      </c>
      <c r="G881" s="165" t="str">
        <f>IF(E876="","",VLOOKUP(E876,'Stakeholder Master List'!$B:$D,3,FALSE))</f>
        <v/>
      </c>
      <c r="H881" s="173"/>
      <c r="I881" s="126" t="str" cm="1">
        <f t="array" ref="I881">IF(ISBLANK(H881),"-",(ROUND(IF(ISBLANK(H881),"",(_xlfn.IFS(G881="High",50,G881="Medium",25,G881="Low",10,G881="",0)+110-(INT(MID(F881,5,2)))*10)),0)))</f>
        <v>-</v>
      </c>
      <c r="M881" s="48"/>
      <c r="N881" s="48"/>
      <c r="O881" s="49"/>
      <c r="P881" s="48"/>
      <c r="V881" s="48"/>
    </row>
    <row r="882" spans="2:22" ht="15" x14ac:dyDescent="0.2">
      <c r="B882" s="60" t="str">
        <f t="shared" si="107"/>
        <v>Y</v>
      </c>
      <c r="E882" s="199"/>
      <c r="F882" s="165" t="str">
        <f>IF(E876="","",CONCATENATE(VLOOKUP(E876,'Stakeholder Master List'!$B:$D,2,FALSE),"-7"))</f>
        <v/>
      </c>
      <c r="G882" s="165" t="str">
        <f>IF(E876="","",VLOOKUP(E876,'Stakeholder Master List'!$B:$D,3,FALSE))</f>
        <v/>
      </c>
      <c r="H882" s="173"/>
      <c r="I882" s="126" t="str" cm="1">
        <f t="array" ref="I882">IF(ISBLANK(H882),"-",(ROUND(IF(ISBLANK(H882),"",(_xlfn.IFS(G882="High",50,G882="Medium",25,G882="Low",10,G882="",0)+110-(INT(MID(F882,5,2)))*10)),0)))</f>
        <v>-</v>
      </c>
      <c r="M882" s="48"/>
      <c r="N882" s="48"/>
      <c r="O882" s="49"/>
      <c r="P882" s="48"/>
      <c r="V882" s="48"/>
    </row>
    <row r="883" spans="2:22" ht="15" x14ac:dyDescent="0.2">
      <c r="B883" s="60" t="str">
        <f t="shared" si="107"/>
        <v>Y</v>
      </c>
      <c r="E883" s="199"/>
      <c r="F883" s="165" t="str">
        <f>IF(E876="","",CONCATENATE(VLOOKUP(E876,'Stakeholder Master List'!$B:$D,2,FALSE),"-8"))</f>
        <v/>
      </c>
      <c r="G883" s="165" t="str">
        <f>IF(E876="","",VLOOKUP(E876,'Stakeholder Master List'!$B:$D,3,FALSE))</f>
        <v/>
      </c>
      <c r="H883" s="173"/>
      <c r="I883" s="126" t="str" cm="1">
        <f t="array" ref="I883">IF(ISBLANK(H883),"-",(ROUND(IF(ISBLANK(H883),"",(_xlfn.IFS(G883="High",50,G883="Medium",25,G883="Low",10,G883="",0)+110-(INT(MID(F883,5,2)))*10)),0)))</f>
        <v>-</v>
      </c>
      <c r="M883" s="48"/>
      <c r="N883" s="48"/>
      <c r="O883" s="49"/>
      <c r="P883" s="48"/>
      <c r="V883" s="48"/>
    </row>
    <row r="884" spans="2:22" ht="15" x14ac:dyDescent="0.2">
      <c r="B884" s="60" t="str">
        <f t="shared" si="107"/>
        <v>Y</v>
      </c>
      <c r="E884" s="199"/>
      <c r="F884" s="165" t="str">
        <f>IF(E876="","",CONCATENATE(VLOOKUP(E876,'Stakeholder Master List'!$B:$D,2,FALSE),"-9"))</f>
        <v/>
      </c>
      <c r="G884" s="165" t="str">
        <f>IF(E876="","",VLOOKUP(E876,'Stakeholder Master List'!$B:$D,3,FALSE))</f>
        <v/>
      </c>
      <c r="H884" s="173"/>
      <c r="I884" s="126" t="str" cm="1">
        <f t="array" ref="I884">IF(ISBLANK(H884),"-",(ROUND(IF(ISBLANK(H884),"",(_xlfn.IFS(G884="High",50,G884="Medium",25,G884="Low",10,G884="",0)+110-(INT(MID(F884,5,2)))*10)),0)))</f>
        <v>-</v>
      </c>
      <c r="M884" s="48"/>
      <c r="N884" s="48"/>
      <c r="O884" s="49"/>
      <c r="P884" s="48"/>
      <c r="V884" s="48"/>
    </row>
    <row r="885" spans="2:22" ht="16" thickBot="1" x14ac:dyDescent="0.25">
      <c r="B885" s="60" t="str">
        <f t="shared" si="107"/>
        <v>Y</v>
      </c>
      <c r="E885" s="200"/>
      <c r="F885" s="166" t="str">
        <f>IF(E876="","",CONCATENATE(VLOOKUP(E876,'Stakeholder Master List'!$B:$D,2,FALSE),"-10"))</f>
        <v/>
      </c>
      <c r="G885" s="169" t="str">
        <f>IF(E876="","",VLOOKUP(E876,'Stakeholder Master List'!$B:$D,3,FALSE))</f>
        <v/>
      </c>
      <c r="H885" s="172"/>
      <c r="I885" s="127" t="str" cm="1">
        <f t="array" ref="I885">IF(ISBLANK(H885),"-",(ROUND(IF(ISBLANK(H885),"",(_xlfn.IFS(G885="High",50,G885="Medium",25,G885="Low",10,G885="",0)+110-(INT(MID(F885,5,2)))*10)),0)))</f>
        <v>-</v>
      </c>
      <c r="M885" s="48"/>
      <c r="N885" s="48"/>
      <c r="O885" s="49"/>
      <c r="P885" s="48"/>
      <c r="V885" s="48"/>
    </row>
    <row r="886" spans="2:22" ht="15" x14ac:dyDescent="0.2">
      <c r="B886" s="60" t="str">
        <f>IF(OR(E886="-",E886=""),"Y","N")</f>
        <v>Y</v>
      </c>
      <c r="E886" s="198" t="str">
        <f>IF(ISBLANK('Stakeholder Master List'!B95),"",'Stakeholder Master List'!B95)</f>
        <v/>
      </c>
      <c r="F886" s="164" t="str">
        <f>IF(E886="","",CONCATENATE(VLOOKUP(E886,'Stakeholder Master List'!$B:$D,2,FALSE),"-1"))</f>
        <v/>
      </c>
      <c r="G886" s="164" t="str">
        <f>IF(E886="","",VLOOKUP(E886,'Stakeholder Master List'!$B:$D,3,FALSE))</f>
        <v/>
      </c>
      <c r="H886" s="170"/>
      <c r="I886" s="125" t="str" cm="1">
        <f t="array" ref="I886">IF(ISBLANK(H886),"-",(ROUND(IF(ISBLANK(H886),"",(_xlfn.IFS(G886="High",50,G886="Medium",25,G886="Low",10,G886="",0)+110-(INT(MID(F886,5,2)))*10)),0)))</f>
        <v>-</v>
      </c>
      <c r="M886" s="48"/>
      <c r="N886" s="48"/>
      <c r="O886" s="49"/>
      <c r="P886" s="48"/>
      <c r="V886" s="48"/>
    </row>
    <row r="887" spans="2:22" ht="15" x14ac:dyDescent="0.2">
      <c r="B887" s="60" t="str">
        <f t="shared" ref="B887:B895" si="108">B886</f>
        <v>Y</v>
      </c>
      <c r="E887" s="199"/>
      <c r="F887" s="165" t="str">
        <f>IF(E886="","",CONCATENATE(VLOOKUP(E886,'Stakeholder Master List'!$B:$D,2,FALSE),"-2"))</f>
        <v/>
      </c>
      <c r="G887" s="165" t="str">
        <f>IF(E886="","",VLOOKUP(E886,'Stakeholder Master List'!$B:$D,3,FALSE))</f>
        <v/>
      </c>
      <c r="H887" s="173"/>
      <c r="I887" s="126" t="str" cm="1">
        <f t="array" ref="I887">IF(ISBLANK(H887),"-",(ROUND(IF(ISBLANK(H887),"",(_xlfn.IFS(G887="High",50,G887="Medium",25,G887="Low",10,G887="",0)+110-(INT(MID(F887,5,2)))*10)),0)))</f>
        <v>-</v>
      </c>
      <c r="M887" s="48"/>
      <c r="N887" s="48"/>
      <c r="O887" s="49"/>
      <c r="P887" s="48"/>
      <c r="V887" s="48"/>
    </row>
    <row r="888" spans="2:22" ht="15" x14ac:dyDescent="0.2">
      <c r="B888" s="60" t="str">
        <f t="shared" si="108"/>
        <v>Y</v>
      </c>
      <c r="E888" s="199"/>
      <c r="F888" s="165" t="str">
        <f>IF(E886="","",CONCATENATE(VLOOKUP(E886,'Stakeholder Master List'!$B:$D,2,FALSE),"-3"))</f>
        <v/>
      </c>
      <c r="G888" s="165" t="str">
        <f>IF(E886="","",VLOOKUP(E886,'Stakeholder Master List'!$B:$D,3,FALSE))</f>
        <v/>
      </c>
      <c r="H888" s="173"/>
      <c r="I888" s="126" t="str" cm="1">
        <f t="array" ref="I888">IF(ISBLANK(H888),"-",(ROUND(IF(ISBLANK(H888),"",(_xlfn.IFS(G888="High",50,G888="Medium",25,G888="Low",10,G888="",0)+110-(INT(MID(F888,5,2)))*10)),0)))</f>
        <v>-</v>
      </c>
      <c r="M888" s="48"/>
      <c r="N888" s="48"/>
      <c r="O888" s="49"/>
      <c r="P888" s="48"/>
      <c r="V888" s="48"/>
    </row>
    <row r="889" spans="2:22" ht="15" x14ac:dyDescent="0.2">
      <c r="B889" s="60" t="str">
        <f t="shared" si="108"/>
        <v>Y</v>
      </c>
      <c r="E889" s="199"/>
      <c r="F889" s="165" t="str">
        <f>IF(E886="","",CONCATENATE(VLOOKUP(E886,'Stakeholder Master List'!$B:$D,2,FALSE),"-4"))</f>
        <v/>
      </c>
      <c r="G889" s="165" t="str">
        <f>IF(E886="","",VLOOKUP(E886,'Stakeholder Master List'!$B:$D,3,FALSE))</f>
        <v/>
      </c>
      <c r="H889" s="173"/>
      <c r="I889" s="126" t="str" cm="1">
        <f t="array" ref="I889">IF(ISBLANK(H889),"-",(ROUND(IF(ISBLANK(H889),"",(_xlfn.IFS(G889="High",50,G889="Medium",25,G889="Low",10,G889="",0)+110-(INT(MID(F889,5,2)))*10)),0)))</f>
        <v>-</v>
      </c>
      <c r="M889" s="48"/>
      <c r="N889" s="48"/>
      <c r="O889" s="49"/>
      <c r="P889" s="48"/>
      <c r="V889" s="48"/>
    </row>
    <row r="890" spans="2:22" ht="15" x14ac:dyDescent="0.2">
      <c r="B890" s="60" t="str">
        <f t="shared" si="108"/>
        <v>Y</v>
      </c>
      <c r="E890" s="199"/>
      <c r="F890" s="165" t="str">
        <f>IF(E886="","",CONCATENATE(VLOOKUP(E886,'Stakeholder Master List'!$B:$D,2,FALSE),"-5"))</f>
        <v/>
      </c>
      <c r="G890" s="165" t="str">
        <f>IF(E886="","",VLOOKUP(E886,'Stakeholder Master List'!$B:$D,3,FALSE))</f>
        <v/>
      </c>
      <c r="H890" s="173"/>
      <c r="I890" s="126" t="str" cm="1">
        <f t="array" ref="I890">IF(ISBLANK(H890),"-",(ROUND(IF(ISBLANK(H890),"",(_xlfn.IFS(G890="High",50,G890="Medium",25,G890="Low",10,G890="",0)+110-(INT(MID(F890,5,2)))*10)),0)))</f>
        <v>-</v>
      </c>
      <c r="M890" s="48"/>
      <c r="N890" s="48"/>
      <c r="O890" s="49"/>
      <c r="P890" s="48"/>
      <c r="V890" s="48"/>
    </row>
    <row r="891" spans="2:22" ht="15" x14ac:dyDescent="0.2">
      <c r="B891" s="60" t="str">
        <f t="shared" si="108"/>
        <v>Y</v>
      </c>
      <c r="E891" s="199"/>
      <c r="F891" s="165" t="str">
        <f>IF(E886="","",CONCATENATE(VLOOKUP(E886,'Stakeholder Master List'!$B:$D,2,FALSE),"-6"))</f>
        <v/>
      </c>
      <c r="G891" s="165" t="str">
        <f>IF(E886="","",VLOOKUP(E886,'Stakeholder Master List'!$B:$D,3,FALSE))</f>
        <v/>
      </c>
      <c r="H891" s="173"/>
      <c r="I891" s="126" t="str" cm="1">
        <f t="array" ref="I891">IF(ISBLANK(H891),"-",(ROUND(IF(ISBLANK(H891),"",(_xlfn.IFS(G891="High",50,G891="Medium",25,G891="Low",10,G891="",0)+110-(INT(MID(F891,5,2)))*10)),0)))</f>
        <v>-</v>
      </c>
      <c r="M891" s="48"/>
      <c r="N891" s="48"/>
      <c r="O891" s="49"/>
      <c r="P891" s="48"/>
      <c r="V891" s="48"/>
    </row>
    <row r="892" spans="2:22" ht="15" x14ac:dyDescent="0.2">
      <c r="B892" s="60" t="str">
        <f t="shared" si="108"/>
        <v>Y</v>
      </c>
      <c r="E892" s="199"/>
      <c r="F892" s="165" t="str">
        <f>IF(E886="","",CONCATENATE(VLOOKUP(E886,'Stakeholder Master List'!$B:$D,2,FALSE),"-7"))</f>
        <v/>
      </c>
      <c r="G892" s="165" t="str">
        <f>IF(E886="","",VLOOKUP(E886,'Stakeholder Master List'!$B:$D,3,FALSE))</f>
        <v/>
      </c>
      <c r="H892" s="173"/>
      <c r="I892" s="126" t="str" cm="1">
        <f t="array" ref="I892">IF(ISBLANK(H892),"-",(ROUND(IF(ISBLANK(H892),"",(_xlfn.IFS(G892="High",50,G892="Medium",25,G892="Low",10,G892="",0)+110-(INT(MID(F892,5,2)))*10)),0)))</f>
        <v>-</v>
      </c>
      <c r="M892" s="48"/>
      <c r="N892" s="48"/>
      <c r="O892" s="49"/>
      <c r="P892" s="48"/>
      <c r="V892" s="48"/>
    </row>
    <row r="893" spans="2:22" ht="15" x14ac:dyDescent="0.2">
      <c r="B893" s="60" t="str">
        <f t="shared" si="108"/>
        <v>Y</v>
      </c>
      <c r="E893" s="199"/>
      <c r="F893" s="165" t="str">
        <f>IF(E886="","",CONCATENATE(VLOOKUP(E886,'Stakeholder Master List'!$B:$D,2,FALSE),"-8"))</f>
        <v/>
      </c>
      <c r="G893" s="165" t="str">
        <f>IF(E886="","",VLOOKUP(E886,'Stakeholder Master List'!$B:$D,3,FALSE))</f>
        <v/>
      </c>
      <c r="H893" s="173"/>
      <c r="I893" s="126" t="str" cm="1">
        <f t="array" ref="I893">IF(ISBLANK(H893),"-",(ROUND(IF(ISBLANK(H893),"",(_xlfn.IFS(G893="High",50,G893="Medium",25,G893="Low",10,G893="",0)+110-(INT(MID(F893,5,2)))*10)),0)))</f>
        <v>-</v>
      </c>
      <c r="M893" s="48"/>
      <c r="N893" s="48"/>
      <c r="O893" s="49"/>
      <c r="P893" s="48"/>
      <c r="V893" s="48"/>
    </row>
    <row r="894" spans="2:22" ht="15" x14ac:dyDescent="0.2">
      <c r="B894" s="60" t="str">
        <f t="shared" si="108"/>
        <v>Y</v>
      </c>
      <c r="E894" s="199"/>
      <c r="F894" s="165" t="str">
        <f>IF(E886="","",CONCATENATE(VLOOKUP(E886,'Stakeholder Master List'!$B:$D,2,FALSE),"-9"))</f>
        <v/>
      </c>
      <c r="G894" s="165" t="str">
        <f>IF(E886="","",VLOOKUP(E886,'Stakeholder Master List'!$B:$D,3,FALSE))</f>
        <v/>
      </c>
      <c r="H894" s="173"/>
      <c r="I894" s="126" t="str" cm="1">
        <f t="array" ref="I894">IF(ISBLANK(H894),"-",(ROUND(IF(ISBLANK(H894),"",(_xlfn.IFS(G894="High",50,G894="Medium",25,G894="Low",10,G894="",0)+110-(INT(MID(F894,5,2)))*10)),0)))</f>
        <v>-</v>
      </c>
      <c r="M894" s="48"/>
      <c r="N894" s="48"/>
      <c r="O894" s="49"/>
      <c r="P894" s="48"/>
      <c r="V894" s="48"/>
    </row>
    <row r="895" spans="2:22" ht="16" thickBot="1" x14ac:dyDescent="0.25">
      <c r="B895" s="60" t="str">
        <f t="shared" si="108"/>
        <v>Y</v>
      </c>
      <c r="E895" s="200"/>
      <c r="F895" s="166" t="str">
        <f>IF(E886="","",CONCATENATE(VLOOKUP(E886,'Stakeholder Master List'!$B:$D,2,FALSE),"-10"))</f>
        <v/>
      </c>
      <c r="G895" s="169" t="str">
        <f>IF(E886="","",VLOOKUP(E886,'Stakeholder Master List'!$B:$D,3,FALSE))</f>
        <v/>
      </c>
      <c r="H895" s="172"/>
      <c r="I895" s="127" t="str" cm="1">
        <f t="array" ref="I895">IF(ISBLANK(H895),"-",(ROUND(IF(ISBLANK(H895),"",(_xlfn.IFS(G895="High",50,G895="Medium",25,G895="Low",10,G895="",0)+110-(INT(MID(F895,5,2)))*10)),0)))</f>
        <v>-</v>
      </c>
      <c r="M895" s="48"/>
      <c r="N895" s="48"/>
      <c r="O895" s="49"/>
      <c r="P895" s="48"/>
      <c r="V895" s="48"/>
    </row>
    <row r="896" spans="2:22" ht="15" x14ac:dyDescent="0.2">
      <c r="B896" s="60" t="str">
        <f>IF(OR(E896="-",E896=""),"Y","N")</f>
        <v>Y</v>
      </c>
      <c r="E896" s="198" t="str">
        <f>IF(ISBLANK('Stakeholder Master List'!B96),"",'Stakeholder Master List'!B96)</f>
        <v/>
      </c>
      <c r="F896" s="164" t="str">
        <f>IF(E896="","",CONCATENATE(VLOOKUP(E896,'Stakeholder Master List'!$B:$D,2,FALSE),"-1"))</f>
        <v/>
      </c>
      <c r="G896" s="164" t="str">
        <f>IF(E896="","",VLOOKUP(E896,'Stakeholder Master List'!$B:$D,3,FALSE))</f>
        <v/>
      </c>
      <c r="H896" s="170"/>
      <c r="I896" s="125" t="str" cm="1">
        <f t="array" ref="I896">IF(ISBLANK(H896),"-",(ROUND(IF(ISBLANK(H896),"",(_xlfn.IFS(G896="High",50,G896="Medium",25,G896="Low",10,G896="",0)+110-(INT(MID(F896,5,2)))*10)),0)))</f>
        <v>-</v>
      </c>
      <c r="M896" s="48"/>
      <c r="N896" s="48"/>
      <c r="O896" s="49"/>
      <c r="P896" s="48"/>
      <c r="V896" s="48"/>
    </row>
    <row r="897" spans="2:22" ht="15" x14ac:dyDescent="0.2">
      <c r="B897" s="60" t="str">
        <f t="shared" ref="B897:B905" si="109">B896</f>
        <v>Y</v>
      </c>
      <c r="E897" s="199"/>
      <c r="F897" s="165" t="str">
        <f>IF(E896="","",CONCATENATE(VLOOKUP(E896,'Stakeholder Master List'!$B:$D,2,FALSE),"-2"))</f>
        <v/>
      </c>
      <c r="G897" s="165" t="str">
        <f>IF(E896="","",VLOOKUP(E896,'Stakeholder Master List'!$B:$D,3,FALSE))</f>
        <v/>
      </c>
      <c r="H897" s="173"/>
      <c r="I897" s="126" t="str" cm="1">
        <f t="array" ref="I897">IF(ISBLANK(H897),"-",(ROUND(IF(ISBLANK(H897),"",(_xlfn.IFS(G897="High",50,G897="Medium",25,G897="Low",10,G897="",0)+110-(INT(MID(F897,5,2)))*10)),0)))</f>
        <v>-</v>
      </c>
      <c r="M897" s="48"/>
      <c r="N897" s="48"/>
      <c r="O897" s="49"/>
      <c r="P897" s="48"/>
      <c r="V897" s="48"/>
    </row>
    <row r="898" spans="2:22" ht="15" x14ac:dyDescent="0.2">
      <c r="B898" s="60" t="str">
        <f t="shared" si="109"/>
        <v>Y</v>
      </c>
      <c r="E898" s="199"/>
      <c r="F898" s="165" t="str">
        <f>IF(E896="","",CONCATENATE(VLOOKUP(E896,'Stakeholder Master List'!$B:$D,2,FALSE),"-3"))</f>
        <v/>
      </c>
      <c r="G898" s="165" t="str">
        <f>IF(E896="","",VLOOKUP(E896,'Stakeholder Master List'!$B:$D,3,FALSE))</f>
        <v/>
      </c>
      <c r="H898" s="173"/>
      <c r="I898" s="126" t="str" cm="1">
        <f t="array" ref="I898">IF(ISBLANK(H898),"-",(ROUND(IF(ISBLANK(H898),"",(_xlfn.IFS(G898="High",50,G898="Medium",25,G898="Low",10,G898="",0)+110-(INT(MID(F898,5,2)))*10)),0)))</f>
        <v>-</v>
      </c>
      <c r="M898" s="48"/>
      <c r="N898" s="48"/>
      <c r="O898" s="49"/>
      <c r="P898" s="48"/>
      <c r="V898" s="48"/>
    </row>
    <row r="899" spans="2:22" ht="15" x14ac:dyDescent="0.2">
      <c r="B899" s="60" t="str">
        <f t="shared" si="109"/>
        <v>Y</v>
      </c>
      <c r="E899" s="199"/>
      <c r="F899" s="165" t="str">
        <f>IF(E896="","",CONCATENATE(VLOOKUP(E896,'Stakeholder Master List'!$B:$D,2,FALSE),"-4"))</f>
        <v/>
      </c>
      <c r="G899" s="165" t="str">
        <f>IF(E896="","",VLOOKUP(E896,'Stakeholder Master List'!$B:$D,3,FALSE))</f>
        <v/>
      </c>
      <c r="H899" s="173"/>
      <c r="I899" s="126" t="str" cm="1">
        <f t="array" ref="I899">IF(ISBLANK(H899),"-",(ROUND(IF(ISBLANK(H899),"",(_xlfn.IFS(G899="High",50,G899="Medium",25,G899="Low",10,G899="",0)+110-(INT(MID(F899,5,2)))*10)),0)))</f>
        <v>-</v>
      </c>
      <c r="M899" s="48"/>
      <c r="N899" s="48"/>
      <c r="O899" s="49"/>
      <c r="P899" s="48"/>
      <c r="V899" s="48"/>
    </row>
    <row r="900" spans="2:22" ht="15" x14ac:dyDescent="0.2">
      <c r="B900" s="60" t="str">
        <f t="shared" si="109"/>
        <v>Y</v>
      </c>
      <c r="E900" s="199"/>
      <c r="F900" s="165" t="str">
        <f>IF(E896="","",CONCATENATE(VLOOKUP(E896,'Stakeholder Master List'!$B:$D,2,FALSE),"-5"))</f>
        <v/>
      </c>
      <c r="G900" s="165" t="str">
        <f>IF(E896="","",VLOOKUP(E896,'Stakeholder Master List'!$B:$D,3,FALSE))</f>
        <v/>
      </c>
      <c r="H900" s="173"/>
      <c r="I900" s="126" t="str" cm="1">
        <f t="array" ref="I900">IF(ISBLANK(H900),"-",(ROUND(IF(ISBLANK(H900),"",(_xlfn.IFS(G900="High",50,G900="Medium",25,G900="Low",10,G900="",0)+110-(INT(MID(F900,5,2)))*10)),0)))</f>
        <v>-</v>
      </c>
      <c r="M900" s="48"/>
      <c r="N900" s="48"/>
      <c r="O900" s="49"/>
      <c r="P900" s="48"/>
      <c r="V900" s="48"/>
    </row>
    <row r="901" spans="2:22" ht="15" x14ac:dyDescent="0.2">
      <c r="B901" s="60" t="str">
        <f t="shared" si="109"/>
        <v>Y</v>
      </c>
      <c r="E901" s="199"/>
      <c r="F901" s="165" t="str">
        <f>IF(E896="","",CONCATENATE(VLOOKUP(E896,'Stakeholder Master List'!$B:$D,2,FALSE),"-6"))</f>
        <v/>
      </c>
      <c r="G901" s="165" t="str">
        <f>IF(E896="","",VLOOKUP(E896,'Stakeholder Master List'!$B:$D,3,FALSE))</f>
        <v/>
      </c>
      <c r="H901" s="173"/>
      <c r="I901" s="126" t="str" cm="1">
        <f t="array" ref="I901">IF(ISBLANK(H901),"-",(ROUND(IF(ISBLANK(H901),"",(_xlfn.IFS(G901="High",50,G901="Medium",25,G901="Low",10,G901="",0)+110-(INT(MID(F901,5,2)))*10)),0)))</f>
        <v>-</v>
      </c>
      <c r="M901" s="48"/>
      <c r="N901" s="48"/>
      <c r="O901" s="49"/>
      <c r="P901" s="48"/>
      <c r="V901" s="48"/>
    </row>
    <row r="902" spans="2:22" ht="15" x14ac:dyDescent="0.2">
      <c r="B902" s="60" t="str">
        <f t="shared" si="109"/>
        <v>Y</v>
      </c>
      <c r="E902" s="199"/>
      <c r="F902" s="165" t="str">
        <f>IF(E896="","",CONCATENATE(VLOOKUP(E896,'Stakeholder Master List'!$B:$D,2,FALSE),"-7"))</f>
        <v/>
      </c>
      <c r="G902" s="165" t="str">
        <f>IF(E896="","",VLOOKUP(E896,'Stakeholder Master List'!$B:$D,3,FALSE))</f>
        <v/>
      </c>
      <c r="H902" s="173"/>
      <c r="I902" s="126" t="str" cm="1">
        <f t="array" ref="I902">IF(ISBLANK(H902),"-",(ROUND(IF(ISBLANK(H902),"",(_xlfn.IFS(G902="High",50,G902="Medium",25,G902="Low",10,G902="",0)+110-(INT(MID(F902,5,2)))*10)),0)))</f>
        <v>-</v>
      </c>
      <c r="M902" s="48"/>
      <c r="N902" s="48"/>
      <c r="O902" s="49"/>
      <c r="P902" s="48"/>
      <c r="V902" s="48"/>
    </row>
    <row r="903" spans="2:22" ht="15" x14ac:dyDescent="0.2">
      <c r="B903" s="60" t="str">
        <f t="shared" si="109"/>
        <v>Y</v>
      </c>
      <c r="E903" s="199"/>
      <c r="F903" s="165" t="str">
        <f>IF(E896="","",CONCATENATE(VLOOKUP(E896,'Stakeholder Master List'!$B:$D,2,FALSE),"-8"))</f>
        <v/>
      </c>
      <c r="G903" s="165" t="str">
        <f>IF(E896="","",VLOOKUP(E896,'Stakeholder Master List'!$B:$D,3,FALSE))</f>
        <v/>
      </c>
      <c r="H903" s="173"/>
      <c r="I903" s="126" t="str" cm="1">
        <f t="array" ref="I903">IF(ISBLANK(H903),"-",(ROUND(IF(ISBLANK(H903),"",(_xlfn.IFS(G903="High",50,G903="Medium",25,G903="Low",10,G903="",0)+110-(INT(MID(F903,5,2)))*10)),0)))</f>
        <v>-</v>
      </c>
      <c r="M903" s="48"/>
      <c r="N903" s="48"/>
      <c r="O903" s="49"/>
      <c r="P903" s="48"/>
      <c r="V903" s="48"/>
    </row>
    <row r="904" spans="2:22" ht="15" x14ac:dyDescent="0.2">
      <c r="B904" s="60" t="str">
        <f t="shared" si="109"/>
        <v>Y</v>
      </c>
      <c r="E904" s="199"/>
      <c r="F904" s="165" t="str">
        <f>IF(E896="","",CONCATENATE(VLOOKUP(E896,'Stakeholder Master List'!$B:$D,2,FALSE),"-9"))</f>
        <v/>
      </c>
      <c r="G904" s="165" t="str">
        <f>IF(E896="","",VLOOKUP(E896,'Stakeholder Master List'!$B:$D,3,FALSE))</f>
        <v/>
      </c>
      <c r="H904" s="173"/>
      <c r="I904" s="126" t="str" cm="1">
        <f t="array" ref="I904">IF(ISBLANK(H904),"-",(ROUND(IF(ISBLANK(H904),"",(_xlfn.IFS(G904="High",50,G904="Medium",25,G904="Low",10,G904="",0)+110-(INT(MID(F904,5,2)))*10)),0)))</f>
        <v>-</v>
      </c>
      <c r="M904" s="48"/>
      <c r="N904" s="48"/>
      <c r="O904" s="49"/>
      <c r="P904" s="48"/>
      <c r="V904" s="48"/>
    </row>
    <row r="905" spans="2:22" ht="16" thickBot="1" x14ac:dyDescent="0.25">
      <c r="B905" s="60" t="str">
        <f t="shared" si="109"/>
        <v>Y</v>
      </c>
      <c r="E905" s="200"/>
      <c r="F905" s="166" t="str">
        <f>IF(E896="","",CONCATENATE(VLOOKUP(E896,'Stakeholder Master List'!$B:$D,2,FALSE),"-10"))</f>
        <v/>
      </c>
      <c r="G905" s="169" t="str">
        <f>IF(E896="","",VLOOKUP(E896,'Stakeholder Master List'!$B:$D,3,FALSE))</f>
        <v/>
      </c>
      <c r="H905" s="172"/>
      <c r="I905" s="127" t="str" cm="1">
        <f t="array" ref="I905">IF(ISBLANK(H905),"-",(ROUND(IF(ISBLANK(H905),"",(_xlfn.IFS(G905="High",50,G905="Medium",25,G905="Low",10,G905="",0)+110-(INT(MID(F905,5,2)))*10)),0)))</f>
        <v>-</v>
      </c>
      <c r="M905" s="48"/>
      <c r="N905" s="48"/>
      <c r="O905" s="49"/>
      <c r="P905" s="48"/>
      <c r="V905" s="48"/>
    </row>
    <row r="906" spans="2:22" ht="15" x14ac:dyDescent="0.2">
      <c r="B906" s="60" t="str">
        <f>IF(OR(E906="-",E906=""),"Y","N")</f>
        <v>Y</v>
      </c>
      <c r="E906" s="198" t="str">
        <f>IF(ISBLANK('Stakeholder Master List'!B97),"",'Stakeholder Master List'!B97)</f>
        <v/>
      </c>
      <c r="F906" s="164" t="str">
        <f>IF(E906="","",CONCATENATE(VLOOKUP(E906,'Stakeholder Master List'!$B:$D,2,FALSE),"-1"))</f>
        <v/>
      </c>
      <c r="G906" s="164" t="str">
        <f>IF(E906="","",VLOOKUP(E906,'Stakeholder Master List'!$B:$D,3,FALSE))</f>
        <v/>
      </c>
      <c r="H906" s="170"/>
      <c r="I906" s="125" t="str" cm="1">
        <f t="array" ref="I906">IF(ISBLANK(H906),"-",(ROUND(IF(ISBLANK(H906),"",(_xlfn.IFS(G906="High",50,G906="Medium",25,G906="Low",10,G906="",0)+110-(INT(MID(F906,5,2)))*10)),0)))</f>
        <v>-</v>
      </c>
      <c r="M906" s="48"/>
      <c r="N906" s="48"/>
      <c r="O906" s="49"/>
      <c r="P906" s="48"/>
      <c r="V906" s="48"/>
    </row>
    <row r="907" spans="2:22" ht="15" x14ac:dyDescent="0.2">
      <c r="B907" s="60" t="str">
        <f t="shared" ref="B907:B915" si="110">B906</f>
        <v>Y</v>
      </c>
      <c r="E907" s="199"/>
      <c r="F907" s="165" t="str">
        <f>IF(E906="","",CONCATENATE(VLOOKUP(E906,'Stakeholder Master List'!$B:$D,2,FALSE),"-2"))</f>
        <v/>
      </c>
      <c r="G907" s="165" t="str">
        <f>IF(E906="","",VLOOKUP(E906,'Stakeholder Master List'!$B:$D,3,FALSE))</f>
        <v/>
      </c>
      <c r="H907" s="173"/>
      <c r="I907" s="126" t="str" cm="1">
        <f t="array" ref="I907">IF(ISBLANK(H907),"-",(ROUND(IF(ISBLANK(H907),"",(_xlfn.IFS(G907="High",50,G907="Medium",25,G907="Low",10,G907="",0)+110-(INT(MID(F907,5,2)))*10)),0)))</f>
        <v>-</v>
      </c>
      <c r="M907" s="48"/>
      <c r="N907" s="48"/>
      <c r="O907" s="49"/>
      <c r="P907" s="48"/>
      <c r="V907" s="48"/>
    </row>
    <row r="908" spans="2:22" ht="15" x14ac:dyDescent="0.2">
      <c r="B908" s="60" t="str">
        <f t="shared" si="110"/>
        <v>Y</v>
      </c>
      <c r="E908" s="199"/>
      <c r="F908" s="165" t="str">
        <f>IF(E906="","",CONCATENATE(VLOOKUP(E906,'Stakeholder Master List'!$B:$D,2,FALSE),"-3"))</f>
        <v/>
      </c>
      <c r="G908" s="165" t="str">
        <f>IF(E906="","",VLOOKUP(E906,'Stakeholder Master List'!$B:$D,3,FALSE))</f>
        <v/>
      </c>
      <c r="H908" s="173"/>
      <c r="I908" s="126" t="str" cm="1">
        <f t="array" ref="I908">IF(ISBLANK(H908),"-",(ROUND(IF(ISBLANK(H908),"",(_xlfn.IFS(G908="High",50,G908="Medium",25,G908="Low",10,G908="",0)+110-(INT(MID(F908,5,2)))*10)),0)))</f>
        <v>-</v>
      </c>
      <c r="M908" s="48"/>
      <c r="N908" s="48"/>
      <c r="O908" s="49"/>
      <c r="P908" s="48"/>
      <c r="V908" s="48"/>
    </row>
    <row r="909" spans="2:22" ht="15" x14ac:dyDescent="0.2">
      <c r="B909" s="60" t="str">
        <f t="shared" si="110"/>
        <v>Y</v>
      </c>
      <c r="E909" s="199"/>
      <c r="F909" s="165" t="str">
        <f>IF(E906="","",CONCATENATE(VLOOKUP(E906,'Stakeholder Master List'!$B:$D,2,FALSE),"-4"))</f>
        <v/>
      </c>
      <c r="G909" s="165" t="str">
        <f>IF(E906="","",VLOOKUP(E906,'Stakeholder Master List'!$B:$D,3,FALSE))</f>
        <v/>
      </c>
      <c r="H909" s="173"/>
      <c r="I909" s="126" t="str" cm="1">
        <f t="array" ref="I909">IF(ISBLANK(H909),"-",(ROUND(IF(ISBLANK(H909),"",(_xlfn.IFS(G909="High",50,G909="Medium",25,G909="Low",10,G909="",0)+110-(INT(MID(F909,5,2)))*10)),0)))</f>
        <v>-</v>
      </c>
      <c r="M909" s="48"/>
      <c r="N909" s="48"/>
      <c r="O909" s="49"/>
      <c r="P909" s="48"/>
      <c r="V909" s="48"/>
    </row>
    <row r="910" spans="2:22" ht="15" x14ac:dyDescent="0.2">
      <c r="B910" s="60" t="str">
        <f t="shared" si="110"/>
        <v>Y</v>
      </c>
      <c r="E910" s="199"/>
      <c r="F910" s="165" t="str">
        <f>IF(E906="","",CONCATENATE(VLOOKUP(E906,'Stakeholder Master List'!$B:$D,2,FALSE),"-5"))</f>
        <v/>
      </c>
      <c r="G910" s="165" t="str">
        <f>IF(E906="","",VLOOKUP(E906,'Stakeholder Master List'!$B:$D,3,FALSE))</f>
        <v/>
      </c>
      <c r="H910" s="173"/>
      <c r="I910" s="126" t="str" cm="1">
        <f t="array" ref="I910">IF(ISBLANK(H910),"-",(ROUND(IF(ISBLANK(H910),"",(_xlfn.IFS(G910="High",50,G910="Medium",25,G910="Low",10,G910="",0)+110-(INT(MID(F910,5,2)))*10)),0)))</f>
        <v>-</v>
      </c>
      <c r="M910" s="48"/>
      <c r="N910" s="48"/>
      <c r="O910" s="49"/>
      <c r="P910" s="48"/>
      <c r="V910" s="48"/>
    </row>
    <row r="911" spans="2:22" ht="15" x14ac:dyDescent="0.2">
      <c r="B911" s="60" t="str">
        <f t="shared" si="110"/>
        <v>Y</v>
      </c>
      <c r="E911" s="199"/>
      <c r="F911" s="165" t="str">
        <f>IF(E906="","",CONCATENATE(VLOOKUP(E906,'Stakeholder Master List'!$B:$D,2,FALSE),"-6"))</f>
        <v/>
      </c>
      <c r="G911" s="165" t="str">
        <f>IF(E906="","",VLOOKUP(E906,'Stakeholder Master List'!$B:$D,3,FALSE))</f>
        <v/>
      </c>
      <c r="H911" s="173"/>
      <c r="I911" s="126" t="str" cm="1">
        <f t="array" ref="I911">IF(ISBLANK(H911),"-",(ROUND(IF(ISBLANK(H911),"",(_xlfn.IFS(G911="High",50,G911="Medium",25,G911="Low",10,G911="",0)+110-(INT(MID(F911,5,2)))*10)),0)))</f>
        <v>-</v>
      </c>
      <c r="M911" s="48"/>
      <c r="N911" s="48"/>
      <c r="O911" s="49"/>
      <c r="P911" s="48"/>
      <c r="V911" s="48"/>
    </row>
    <row r="912" spans="2:22" ht="15" x14ac:dyDescent="0.2">
      <c r="B912" s="60" t="str">
        <f t="shared" si="110"/>
        <v>Y</v>
      </c>
      <c r="E912" s="199"/>
      <c r="F912" s="165" t="str">
        <f>IF(E906="","",CONCATENATE(VLOOKUP(E906,'Stakeholder Master List'!$B:$D,2,FALSE),"-7"))</f>
        <v/>
      </c>
      <c r="G912" s="165" t="str">
        <f>IF(E906="","",VLOOKUP(E906,'Stakeholder Master List'!$B:$D,3,FALSE))</f>
        <v/>
      </c>
      <c r="H912" s="173"/>
      <c r="I912" s="126" t="str" cm="1">
        <f t="array" ref="I912">IF(ISBLANK(H912),"-",(ROUND(IF(ISBLANK(H912),"",(_xlfn.IFS(G912="High",50,G912="Medium",25,G912="Low",10,G912="",0)+110-(INT(MID(F912,5,2)))*10)),0)))</f>
        <v>-</v>
      </c>
      <c r="M912" s="48"/>
      <c r="N912" s="48"/>
      <c r="O912" s="49"/>
      <c r="P912" s="48"/>
      <c r="V912" s="48"/>
    </row>
    <row r="913" spans="2:22" ht="15" x14ac:dyDescent="0.2">
      <c r="B913" s="60" t="str">
        <f t="shared" si="110"/>
        <v>Y</v>
      </c>
      <c r="E913" s="199"/>
      <c r="F913" s="165" t="str">
        <f>IF(E906="","",CONCATENATE(VLOOKUP(E906,'Stakeholder Master List'!$B:$D,2,FALSE),"-8"))</f>
        <v/>
      </c>
      <c r="G913" s="165" t="str">
        <f>IF(E906="","",VLOOKUP(E906,'Stakeholder Master List'!$B:$D,3,FALSE))</f>
        <v/>
      </c>
      <c r="H913" s="173"/>
      <c r="I913" s="126" t="str" cm="1">
        <f t="array" ref="I913">IF(ISBLANK(H913),"-",(ROUND(IF(ISBLANK(H913),"",(_xlfn.IFS(G913="High",50,G913="Medium",25,G913="Low",10,G913="",0)+110-(INT(MID(F913,5,2)))*10)),0)))</f>
        <v>-</v>
      </c>
      <c r="M913" s="48"/>
      <c r="N913" s="48"/>
      <c r="O913" s="49"/>
      <c r="P913" s="48"/>
      <c r="V913" s="48"/>
    </row>
    <row r="914" spans="2:22" ht="15" x14ac:dyDescent="0.2">
      <c r="B914" s="60" t="str">
        <f t="shared" si="110"/>
        <v>Y</v>
      </c>
      <c r="E914" s="199"/>
      <c r="F914" s="165" t="str">
        <f>IF(E906="","",CONCATENATE(VLOOKUP(E906,'Stakeholder Master List'!$B:$D,2,FALSE),"-9"))</f>
        <v/>
      </c>
      <c r="G914" s="165" t="str">
        <f>IF(E906="","",VLOOKUP(E906,'Stakeholder Master List'!$B:$D,3,FALSE))</f>
        <v/>
      </c>
      <c r="H914" s="173"/>
      <c r="I914" s="126" t="str" cm="1">
        <f t="array" ref="I914">IF(ISBLANK(H914),"-",(ROUND(IF(ISBLANK(H914),"",(_xlfn.IFS(G914="High",50,G914="Medium",25,G914="Low",10,G914="",0)+110-(INT(MID(F914,5,2)))*10)),0)))</f>
        <v>-</v>
      </c>
      <c r="M914" s="48"/>
      <c r="N914" s="48"/>
      <c r="O914" s="49"/>
      <c r="P914" s="48"/>
      <c r="V914" s="48"/>
    </row>
    <row r="915" spans="2:22" ht="16" thickBot="1" x14ac:dyDescent="0.25">
      <c r="B915" s="60" t="str">
        <f t="shared" si="110"/>
        <v>Y</v>
      </c>
      <c r="E915" s="200"/>
      <c r="F915" s="166" t="str">
        <f>IF(E906="","",CONCATENATE(VLOOKUP(E906,'Stakeholder Master List'!$B:$D,2,FALSE),"-10"))</f>
        <v/>
      </c>
      <c r="G915" s="169" t="str">
        <f>IF(E906="","",VLOOKUP(E906,'Stakeholder Master List'!$B:$D,3,FALSE))</f>
        <v/>
      </c>
      <c r="H915" s="172"/>
      <c r="I915" s="127" t="str" cm="1">
        <f t="array" ref="I915">IF(ISBLANK(H915),"-",(ROUND(IF(ISBLANK(H915),"",(_xlfn.IFS(G915="High",50,G915="Medium",25,G915="Low",10,G915="",0)+110-(INT(MID(F915,5,2)))*10)),0)))</f>
        <v>-</v>
      </c>
      <c r="M915" s="48"/>
      <c r="N915" s="48"/>
      <c r="O915" s="49"/>
      <c r="P915" s="48"/>
      <c r="V915" s="48"/>
    </row>
    <row r="916" spans="2:22" ht="15" x14ac:dyDescent="0.2">
      <c r="B916" s="60" t="str">
        <f>IF(OR(E916="-",E916=""),"Y","N")</f>
        <v>Y</v>
      </c>
      <c r="E916" s="198" t="str">
        <f>IF(ISBLANK('Stakeholder Master List'!B98),"",'Stakeholder Master List'!B98)</f>
        <v/>
      </c>
      <c r="F916" s="164" t="str">
        <f>IF(E916="","",CONCATENATE(VLOOKUP(E916,'Stakeholder Master List'!$B:$D,2,FALSE),"-1"))</f>
        <v/>
      </c>
      <c r="G916" s="164" t="str">
        <f>IF(E916="","",VLOOKUP(E916,'Stakeholder Master List'!$B:$D,3,FALSE))</f>
        <v/>
      </c>
      <c r="H916" s="170"/>
      <c r="I916" s="125" t="str" cm="1">
        <f t="array" ref="I916">IF(ISBLANK(H916),"-",(ROUND(IF(ISBLANK(H916),"",(_xlfn.IFS(G916="High",50,G916="Medium",25,G916="Low",10,G916="",0)+110-(INT(MID(F916,5,2)))*10)),0)))</f>
        <v>-</v>
      </c>
      <c r="M916" s="48"/>
      <c r="N916" s="48"/>
      <c r="O916" s="49"/>
      <c r="P916" s="48"/>
      <c r="V916" s="48"/>
    </row>
    <row r="917" spans="2:22" ht="15" x14ac:dyDescent="0.2">
      <c r="B917" s="60" t="str">
        <f t="shared" ref="B917:B925" si="111">B916</f>
        <v>Y</v>
      </c>
      <c r="E917" s="199"/>
      <c r="F917" s="165" t="str">
        <f>IF(E916="","",CONCATENATE(VLOOKUP(E916,'Stakeholder Master List'!$B:$D,2,FALSE),"-2"))</f>
        <v/>
      </c>
      <c r="G917" s="165" t="str">
        <f>IF(E916="","",VLOOKUP(E916,'Stakeholder Master List'!$B:$D,3,FALSE))</f>
        <v/>
      </c>
      <c r="H917" s="173"/>
      <c r="I917" s="126" t="str" cm="1">
        <f t="array" ref="I917">IF(ISBLANK(H917),"-",(ROUND(IF(ISBLANK(H917),"",(_xlfn.IFS(G917="High",50,G917="Medium",25,G917="Low",10,G917="",0)+110-(INT(MID(F917,5,2)))*10)),0)))</f>
        <v>-</v>
      </c>
      <c r="M917" s="48"/>
      <c r="N917" s="48"/>
      <c r="O917" s="49"/>
      <c r="P917" s="48"/>
      <c r="V917" s="48"/>
    </row>
    <row r="918" spans="2:22" ht="15" x14ac:dyDescent="0.2">
      <c r="B918" s="60" t="str">
        <f t="shared" si="111"/>
        <v>Y</v>
      </c>
      <c r="E918" s="199"/>
      <c r="F918" s="165" t="str">
        <f>IF(E916="","",CONCATENATE(VLOOKUP(E916,'Stakeholder Master List'!$B:$D,2,FALSE),"-3"))</f>
        <v/>
      </c>
      <c r="G918" s="165" t="str">
        <f>IF(E916="","",VLOOKUP(E916,'Stakeholder Master List'!$B:$D,3,FALSE))</f>
        <v/>
      </c>
      <c r="H918" s="173"/>
      <c r="I918" s="126" t="str" cm="1">
        <f t="array" ref="I918">IF(ISBLANK(H918),"-",(ROUND(IF(ISBLANK(H918),"",(_xlfn.IFS(G918="High",50,G918="Medium",25,G918="Low",10,G918="",0)+110-(INT(MID(F918,5,2)))*10)),0)))</f>
        <v>-</v>
      </c>
      <c r="M918" s="48"/>
      <c r="N918" s="48"/>
      <c r="O918" s="49"/>
      <c r="P918" s="48"/>
      <c r="V918" s="48"/>
    </row>
    <row r="919" spans="2:22" ht="15" x14ac:dyDescent="0.2">
      <c r="B919" s="60" t="str">
        <f t="shared" si="111"/>
        <v>Y</v>
      </c>
      <c r="E919" s="199"/>
      <c r="F919" s="165" t="str">
        <f>IF(E916="","",CONCATENATE(VLOOKUP(E916,'Stakeholder Master List'!$B:$D,2,FALSE),"-4"))</f>
        <v/>
      </c>
      <c r="G919" s="165" t="str">
        <f>IF(E916="","",VLOOKUP(E916,'Stakeholder Master List'!$B:$D,3,FALSE))</f>
        <v/>
      </c>
      <c r="H919" s="173"/>
      <c r="I919" s="126" t="str" cm="1">
        <f t="array" ref="I919">IF(ISBLANK(H919),"-",(ROUND(IF(ISBLANK(H919),"",(_xlfn.IFS(G919="High",50,G919="Medium",25,G919="Low",10,G919="",0)+110-(INT(MID(F919,5,2)))*10)),0)))</f>
        <v>-</v>
      </c>
      <c r="M919" s="48"/>
      <c r="N919" s="48"/>
      <c r="O919" s="49"/>
      <c r="P919" s="48"/>
      <c r="V919" s="48"/>
    </row>
    <row r="920" spans="2:22" ht="15" x14ac:dyDescent="0.2">
      <c r="B920" s="60" t="str">
        <f t="shared" si="111"/>
        <v>Y</v>
      </c>
      <c r="E920" s="199"/>
      <c r="F920" s="165" t="str">
        <f>IF(E916="","",CONCATENATE(VLOOKUP(E916,'Stakeholder Master List'!$B:$D,2,FALSE),"-5"))</f>
        <v/>
      </c>
      <c r="G920" s="165" t="str">
        <f>IF(E916="","",VLOOKUP(E916,'Stakeholder Master List'!$B:$D,3,FALSE))</f>
        <v/>
      </c>
      <c r="H920" s="173"/>
      <c r="I920" s="126" t="str" cm="1">
        <f t="array" ref="I920">IF(ISBLANK(H920),"-",(ROUND(IF(ISBLANK(H920),"",(_xlfn.IFS(G920="High",50,G920="Medium",25,G920="Low",10,G920="",0)+110-(INT(MID(F920,5,2)))*10)),0)))</f>
        <v>-</v>
      </c>
      <c r="M920" s="48"/>
      <c r="N920" s="48"/>
      <c r="O920" s="49"/>
      <c r="P920" s="48"/>
      <c r="V920" s="48"/>
    </row>
    <row r="921" spans="2:22" ht="15" x14ac:dyDescent="0.2">
      <c r="B921" s="60" t="str">
        <f t="shared" si="111"/>
        <v>Y</v>
      </c>
      <c r="E921" s="199"/>
      <c r="F921" s="165" t="str">
        <f>IF(E916="","",CONCATENATE(VLOOKUP(E916,'Stakeholder Master List'!$B:$D,2,FALSE),"-6"))</f>
        <v/>
      </c>
      <c r="G921" s="165" t="str">
        <f>IF(E916="","",VLOOKUP(E916,'Stakeholder Master List'!$B:$D,3,FALSE))</f>
        <v/>
      </c>
      <c r="H921" s="173"/>
      <c r="I921" s="126" t="str" cm="1">
        <f t="array" ref="I921">IF(ISBLANK(H921),"-",(ROUND(IF(ISBLANK(H921),"",(_xlfn.IFS(G921="High",50,G921="Medium",25,G921="Low",10,G921="",0)+110-(INT(MID(F921,5,2)))*10)),0)))</f>
        <v>-</v>
      </c>
      <c r="M921" s="48"/>
      <c r="N921" s="48"/>
      <c r="O921" s="49"/>
      <c r="P921" s="48"/>
      <c r="V921" s="48"/>
    </row>
    <row r="922" spans="2:22" ht="15" x14ac:dyDescent="0.2">
      <c r="B922" s="60" t="str">
        <f t="shared" si="111"/>
        <v>Y</v>
      </c>
      <c r="E922" s="199"/>
      <c r="F922" s="165" t="str">
        <f>IF(E916="","",CONCATENATE(VLOOKUP(E916,'Stakeholder Master List'!$B:$D,2,FALSE),"-7"))</f>
        <v/>
      </c>
      <c r="G922" s="165" t="str">
        <f>IF(E916="","",VLOOKUP(E916,'Stakeholder Master List'!$B:$D,3,FALSE))</f>
        <v/>
      </c>
      <c r="H922" s="173"/>
      <c r="I922" s="126" t="str" cm="1">
        <f t="array" ref="I922">IF(ISBLANK(H922),"-",(ROUND(IF(ISBLANK(H922),"",(_xlfn.IFS(G922="High",50,G922="Medium",25,G922="Low",10,G922="",0)+110-(INT(MID(F922,5,2)))*10)),0)))</f>
        <v>-</v>
      </c>
      <c r="M922" s="48"/>
      <c r="N922" s="48"/>
      <c r="O922" s="49"/>
      <c r="P922" s="48"/>
      <c r="V922" s="48"/>
    </row>
    <row r="923" spans="2:22" ht="15" x14ac:dyDescent="0.2">
      <c r="B923" s="60" t="str">
        <f t="shared" si="111"/>
        <v>Y</v>
      </c>
      <c r="E923" s="199"/>
      <c r="F923" s="165" t="str">
        <f>IF(E916="","",CONCATENATE(VLOOKUP(E916,'Stakeholder Master List'!$B:$D,2,FALSE),"-8"))</f>
        <v/>
      </c>
      <c r="G923" s="165" t="str">
        <f>IF(E916="","",VLOOKUP(E916,'Stakeholder Master List'!$B:$D,3,FALSE))</f>
        <v/>
      </c>
      <c r="H923" s="173"/>
      <c r="I923" s="126" t="str" cm="1">
        <f t="array" ref="I923">IF(ISBLANK(H923),"-",(ROUND(IF(ISBLANK(H923),"",(_xlfn.IFS(G923="High",50,G923="Medium",25,G923="Low",10,G923="",0)+110-(INT(MID(F923,5,2)))*10)),0)))</f>
        <v>-</v>
      </c>
      <c r="M923" s="48"/>
      <c r="N923" s="48"/>
      <c r="O923" s="49"/>
      <c r="P923" s="48"/>
      <c r="V923" s="48"/>
    </row>
    <row r="924" spans="2:22" ht="15" x14ac:dyDescent="0.2">
      <c r="B924" s="60" t="str">
        <f t="shared" si="111"/>
        <v>Y</v>
      </c>
      <c r="E924" s="199"/>
      <c r="F924" s="165" t="str">
        <f>IF(E916="","",CONCATENATE(VLOOKUP(E916,'Stakeholder Master List'!$B:$D,2,FALSE),"-9"))</f>
        <v/>
      </c>
      <c r="G924" s="165" t="str">
        <f>IF(E916="","",VLOOKUP(E916,'Stakeholder Master List'!$B:$D,3,FALSE))</f>
        <v/>
      </c>
      <c r="H924" s="173"/>
      <c r="I924" s="126" t="str" cm="1">
        <f t="array" ref="I924">IF(ISBLANK(H924),"-",(ROUND(IF(ISBLANK(H924),"",(_xlfn.IFS(G924="High",50,G924="Medium",25,G924="Low",10,G924="",0)+110-(INT(MID(F924,5,2)))*10)),0)))</f>
        <v>-</v>
      </c>
      <c r="M924" s="48"/>
      <c r="N924" s="48"/>
      <c r="O924" s="49"/>
      <c r="P924" s="48"/>
      <c r="V924" s="48"/>
    </row>
    <row r="925" spans="2:22" ht="16" thickBot="1" x14ac:dyDescent="0.25">
      <c r="B925" s="60" t="str">
        <f t="shared" si="111"/>
        <v>Y</v>
      </c>
      <c r="E925" s="200"/>
      <c r="F925" s="166" t="str">
        <f>IF(E916="","",CONCATENATE(VLOOKUP(E916,'Stakeholder Master List'!$B:$D,2,FALSE),"-10"))</f>
        <v/>
      </c>
      <c r="G925" s="169" t="str">
        <f>IF(E916="","",VLOOKUP(E916,'Stakeholder Master List'!$B:$D,3,FALSE))</f>
        <v/>
      </c>
      <c r="H925" s="172"/>
      <c r="I925" s="127" t="str" cm="1">
        <f t="array" ref="I925">IF(ISBLANK(H925),"-",(ROUND(IF(ISBLANK(H925),"",(_xlfn.IFS(G925="High",50,G925="Medium",25,G925="Low",10,G925="",0)+110-(INT(MID(F925,5,2)))*10)),0)))</f>
        <v>-</v>
      </c>
      <c r="M925" s="48"/>
      <c r="N925" s="48"/>
      <c r="O925" s="49"/>
      <c r="P925" s="48"/>
      <c r="V925" s="48"/>
    </row>
    <row r="926" spans="2:22" ht="15" x14ac:dyDescent="0.2">
      <c r="B926" s="60" t="str">
        <f>IF(OR(E926="-",E926=""),"Y","N")</f>
        <v>Y</v>
      </c>
      <c r="E926" s="198" t="str">
        <f>IF(ISBLANK('Stakeholder Master List'!B99),"",'Stakeholder Master List'!B99)</f>
        <v/>
      </c>
      <c r="F926" s="164" t="str">
        <f>IF(E926="","",CONCATENATE(VLOOKUP(E926,'Stakeholder Master List'!$B:$D,2,FALSE),"-1"))</f>
        <v/>
      </c>
      <c r="G926" s="164" t="str">
        <f>IF(E926="","",VLOOKUP(E926,'Stakeholder Master List'!$B:$D,3,FALSE))</f>
        <v/>
      </c>
      <c r="H926" s="170"/>
      <c r="I926" s="125" t="str" cm="1">
        <f t="array" ref="I926">IF(ISBLANK(H926),"-",(ROUND(IF(ISBLANK(H926),"",(_xlfn.IFS(G926="High",50,G926="Medium",25,G926="Low",10,G926="",0)+110-(INT(MID(F926,5,2)))*10)),0)))</f>
        <v>-</v>
      </c>
      <c r="M926" s="48"/>
      <c r="N926" s="48"/>
      <c r="O926" s="49"/>
      <c r="P926" s="48"/>
      <c r="V926" s="48"/>
    </row>
    <row r="927" spans="2:22" ht="15" x14ac:dyDescent="0.2">
      <c r="B927" s="60" t="str">
        <f t="shared" ref="B927:B935" si="112">B926</f>
        <v>Y</v>
      </c>
      <c r="E927" s="199"/>
      <c r="F927" s="165" t="str">
        <f>IF(E926="","",CONCATENATE(VLOOKUP(E926,'Stakeholder Master List'!$B:$D,2,FALSE),"-2"))</f>
        <v/>
      </c>
      <c r="G927" s="165" t="str">
        <f>IF(E926="","",VLOOKUP(E926,'Stakeholder Master List'!$B:$D,3,FALSE))</f>
        <v/>
      </c>
      <c r="H927" s="173"/>
      <c r="I927" s="126" t="str" cm="1">
        <f t="array" ref="I927">IF(ISBLANK(H927),"-",(ROUND(IF(ISBLANK(H927),"",(_xlfn.IFS(G927="High",50,G927="Medium",25,G927="Low",10,G927="",0)+110-(INT(MID(F927,5,2)))*10)),0)))</f>
        <v>-</v>
      </c>
      <c r="M927" s="48"/>
      <c r="N927" s="48"/>
      <c r="O927" s="49"/>
      <c r="P927" s="48"/>
      <c r="V927" s="48"/>
    </row>
    <row r="928" spans="2:22" ht="15" x14ac:dyDescent="0.2">
      <c r="B928" s="60" t="str">
        <f t="shared" si="112"/>
        <v>Y</v>
      </c>
      <c r="E928" s="199"/>
      <c r="F928" s="165" t="str">
        <f>IF(E926="","",CONCATENATE(VLOOKUP(E926,'Stakeholder Master List'!$B:$D,2,FALSE),"-3"))</f>
        <v/>
      </c>
      <c r="G928" s="165" t="str">
        <f>IF(E926="","",VLOOKUP(E926,'Stakeholder Master List'!$B:$D,3,FALSE))</f>
        <v/>
      </c>
      <c r="H928" s="173"/>
      <c r="I928" s="126" t="str" cm="1">
        <f t="array" ref="I928">IF(ISBLANK(H928),"-",(ROUND(IF(ISBLANK(H928),"",(_xlfn.IFS(G928="High",50,G928="Medium",25,G928="Low",10,G928="",0)+110-(INT(MID(F928,5,2)))*10)),0)))</f>
        <v>-</v>
      </c>
      <c r="M928" s="48"/>
      <c r="N928" s="48"/>
      <c r="O928" s="49"/>
      <c r="P928" s="48"/>
      <c r="V928" s="48"/>
    </row>
    <row r="929" spans="2:22" ht="15" x14ac:dyDescent="0.2">
      <c r="B929" s="60" t="str">
        <f t="shared" si="112"/>
        <v>Y</v>
      </c>
      <c r="E929" s="199"/>
      <c r="F929" s="165" t="str">
        <f>IF(E926="","",CONCATENATE(VLOOKUP(E926,'Stakeholder Master List'!$B:$D,2,FALSE),"-4"))</f>
        <v/>
      </c>
      <c r="G929" s="165" t="str">
        <f>IF(E926="","",VLOOKUP(E926,'Stakeholder Master List'!$B:$D,3,FALSE))</f>
        <v/>
      </c>
      <c r="H929" s="173"/>
      <c r="I929" s="126" t="str" cm="1">
        <f t="array" ref="I929">IF(ISBLANK(H929),"-",(ROUND(IF(ISBLANK(H929),"",(_xlfn.IFS(G929="High",50,G929="Medium",25,G929="Low",10,G929="",0)+110-(INT(MID(F929,5,2)))*10)),0)))</f>
        <v>-</v>
      </c>
      <c r="M929" s="48"/>
      <c r="N929" s="48"/>
      <c r="O929" s="49"/>
      <c r="P929" s="48"/>
      <c r="V929" s="48"/>
    </row>
    <row r="930" spans="2:22" ht="15" x14ac:dyDescent="0.2">
      <c r="B930" s="60" t="str">
        <f t="shared" si="112"/>
        <v>Y</v>
      </c>
      <c r="E930" s="199"/>
      <c r="F930" s="165" t="str">
        <f>IF(E926="","",CONCATENATE(VLOOKUP(E926,'Stakeholder Master List'!$B:$D,2,FALSE),"-5"))</f>
        <v/>
      </c>
      <c r="G930" s="165" t="str">
        <f>IF(E926="","",VLOOKUP(E926,'Stakeholder Master List'!$B:$D,3,FALSE))</f>
        <v/>
      </c>
      <c r="H930" s="173"/>
      <c r="I930" s="126" t="str" cm="1">
        <f t="array" ref="I930">IF(ISBLANK(H930),"-",(ROUND(IF(ISBLANK(H930),"",(_xlfn.IFS(G930="High",50,G930="Medium",25,G930="Low",10,G930="",0)+110-(INT(MID(F930,5,2)))*10)),0)))</f>
        <v>-</v>
      </c>
      <c r="M930" s="48"/>
      <c r="N930" s="48"/>
      <c r="O930" s="49"/>
      <c r="P930" s="48"/>
      <c r="V930" s="48"/>
    </row>
    <row r="931" spans="2:22" ht="15" x14ac:dyDescent="0.2">
      <c r="B931" s="60" t="str">
        <f t="shared" si="112"/>
        <v>Y</v>
      </c>
      <c r="E931" s="199"/>
      <c r="F931" s="165" t="str">
        <f>IF(E926="","",CONCATENATE(VLOOKUP(E926,'Stakeholder Master List'!$B:$D,2,FALSE),"-6"))</f>
        <v/>
      </c>
      <c r="G931" s="165" t="str">
        <f>IF(E926="","",VLOOKUP(E926,'Stakeholder Master List'!$B:$D,3,FALSE))</f>
        <v/>
      </c>
      <c r="H931" s="173"/>
      <c r="I931" s="126" t="str" cm="1">
        <f t="array" ref="I931">IF(ISBLANK(H931),"-",(ROUND(IF(ISBLANK(H931),"",(_xlfn.IFS(G931="High",50,G931="Medium",25,G931="Low",10,G931="",0)+110-(INT(MID(F931,5,2)))*10)),0)))</f>
        <v>-</v>
      </c>
      <c r="M931" s="48"/>
      <c r="N931" s="48"/>
      <c r="O931" s="49"/>
      <c r="P931" s="48"/>
      <c r="V931" s="48"/>
    </row>
    <row r="932" spans="2:22" ht="15" x14ac:dyDescent="0.2">
      <c r="B932" s="60" t="str">
        <f t="shared" si="112"/>
        <v>Y</v>
      </c>
      <c r="E932" s="199"/>
      <c r="F932" s="165" t="str">
        <f>IF(E926="","",CONCATENATE(VLOOKUP(E926,'Stakeholder Master List'!$B:$D,2,FALSE),"-7"))</f>
        <v/>
      </c>
      <c r="G932" s="165" t="str">
        <f>IF(E926="","",VLOOKUP(E926,'Stakeholder Master List'!$B:$D,3,FALSE))</f>
        <v/>
      </c>
      <c r="H932" s="173"/>
      <c r="I932" s="126" t="str" cm="1">
        <f t="array" ref="I932">IF(ISBLANK(H932),"-",(ROUND(IF(ISBLANK(H932),"",(_xlfn.IFS(G932="High",50,G932="Medium",25,G932="Low",10,G932="",0)+110-(INT(MID(F932,5,2)))*10)),0)))</f>
        <v>-</v>
      </c>
      <c r="M932" s="48"/>
      <c r="N932" s="48"/>
      <c r="O932" s="49"/>
      <c r="P932" s="48"/>
      <c r="V932" s="48"/>
    </row>
    <row r="933" spans="2:22" ht="15" x14ac:dyDescent="0.2">
      <c r="B933" s="60" t="str">
        <f t="shared" si="112"/>
        <v>Y</v>
      </c>
      <c r="E933" s="199"/>
      <c r="F933" s="165" t="str">
        <f>IF(E926="","",CONCATENATE(VLOOKUP(E926,'Stakeholder Master List'!$B:$D,2,FALSE),"-8"))</f>
        <v/>
      </c>
      <c r="G933" s="165" t="str">
        <f>IF(E926="","",VLOOKUP(E926,'Stakeholder Master List'!$B:$D,3,FALSE))</f>
        <v/>
      </c>
      <c r="H933" s="173"/>
      <c r="I933" s="126" t="str" cm="1">
        <f t="array" ref="I933">IF(ISBLANK(H933),"-",(ROUND(IF(ISBLANK(H933),"",(_xlfn.IFS(G933="High",50,G933="Medium",25,G933="Low",10,G933="",0)+110-(INT(MID(F933,5,2)))*10)),0)))</f>
        <v>-</v>
      </c>
      <c r="M933" s="48"/>
      <c r="N933" s="48"/>
      <c r="O933" s="49"/>
      <c r="P933" s="48"/>
      <c r="V933" s="48"/>
    </row>
    <row r="934" spans="2:22" ht="15" x14ac:dyDescent="0.2">
      <c r="B934" s="60" t="str">
        <f t="shared" si="112"/>
        <v>Y</v>
      </c>
      <c r="E934" s="199"/>
      <c r="F934" s="165" t="str">
        <f>IF(E926="","",CONCATENATE(VLOOKUP(E926,'Stakeholder Master List'!$B:$D,2,FALSE),"-9"))</f>
        <v/>
      </c>
      <c r="G934" s="165" t="str">
        <f>IF(E926="","",VLOOKUP(E926,'Stakeholder Master List'!$B:$D,3,FALSE))</f>
        <v/>
      </c>
      <c r="H934" s="173"/>
      <c r="I934" s="126" t="str" cm="1">
        <f t="array" ref="I934">IF(ISBLANK(H934),"-",(ROUND(IF(ISBLANK(H934),"",(_xlfn.IFS(G934="High",50,G934="Medium",25,G934="Low",10,G934="",0)+110-(INT(MID(F934,5,2)))*10)),0)))</f>
        <v>-</v>
      </c>
      <c r="M934" s="48"/>
      <c r="N934" s="48"/>
      <c r="O934" s="49"/>
      <c r="P934" s="48"/>
      <c r="V934" s="48"/>
    </row>
    <row r="935" spans="2:22" ht="16" thickBot="1" x14ac:dyDescent="0.25">
      <c r="B935" s="60" t="str">
        <f t="shared" si="112"/>
        <v>Y</v>
      </c>
      <c r="E935" s="200"/>
      <c r="F935" s="166" t="str">
        <f>IF(E926="","",CONCATENATE(VLOOKUP(E926,'Stakeholder Master List'!$B:$D,2,FALSE),"-10"))</f>
        <v/>
      </c>
      <c r="G935" s="169" t="str">
        <f>IF(E926="","",VLOOKUP(E926,'Stakeholder Master List'!$B:$D,3,FALSE))</f>
        <v/>
      </c>
      <c r="H935" s="172"/>
      <c r="I935" s="127" t="str" cm="1">
        <f t="array" ref="I935">IF(ISBLANK(H935),"-",(ROUND(IF(ISBLANK(H935),"",(_xlfn.IFS(G935="High",50,G935="Medium",25,G935="Low",10,G935="",0)+110-(INT(MID(F935,5,2)))*10)),0)))</f>
        <v>-</v>
      </c>
      <c r="M935" s="48"/>
      <c r="N935" s="48"/>
      <c r="O935" s="49"/>
      <c r="P935" s="48"/>
      <c r="V935" s="48"/>
    </row>
    <row r="936" spans="2:22" ht="15" x14ac:dyDescent="0.2">
      <c r="B936" s="60" t="str">
        <f>IF(OR(E936="-",E936=""),"Y","N")</f>
        <v>Y</v>
      </c>
      <c r="E936" s="198" t="str">
        <f>IF(ISBLANK('Stakeholder Master List'!B100),"",'Stakeholder Master List'!B100)</f>
        <v/>
      </c>
      <c r="F936" s="164" t="str">
        <f>IF(E936="","",CONCATENATE(VLOOKUP(E936,'Stakeholder Master List'!$B:$D,2,FALSE),"-1"))</f>
        <v/>
      </c>
      <c r="G936" s="164" t="str">
        <f>IF(E936="","",VLOOKUP(E936,'Stakeholder Master List'!$B:$D,3,FALSE))</f>
        <v/>
      </c>
      <c r="H936" s="170"/>
      <c r="I936" s="125" t="str" cm="1">
        <f t="array" ref="I936">IF(ISBLANK(H936),"-",(ROUND(IF(ISBLANK(H936),"",(_xlfn.IFS(G936="High",50,G936="Medium",25,G936="Low",10,G936="",0)+110-(INT(MID(F936,5,2)))*10)),0)))</f>
        <v>-</v>
      </c>
      <c r="M936" s="48"/>
      <c r="N936" s="48"/>
      <c r="O936" s="49"/>
      <c r="P936" s="48"/>
      <c r="V936" s="48"/>
    </row>
    <row r="937" spans="2:22" ht="15" x14ac:dyDescent="0.2">
      <c r="B937" s="60" t="str">
        <f t="shared" ref="B937:B945" si="113">B936</f>
        <v>Y</v>
      </c>
      <c r="E937" s="199"/>
      <c r="F937" s="165" t="str">
        <f>IF(E936="","",CONCATENATE(VLOOKUP(E936,'Stakeholder Master List'!$B:$D,2,FALSE),"-2"))</f>
        <v/>
      </c>
      <c r="G937" s="165" t="str">
        <f>IF(E936="","",VLOOKUP(E936,'Stakeholder Master List'!$B:$D,3,FALSE))</f>
        <v/>
      </c>
      <c r="H937" s="173"/>
      <c r="I937" s="126" t="str" cm="1">
        <f t="array" ref="I937">IF(ISBLANK(H937),"-",(ROUND(IF(ISBLANK(H937),"",(_xlfn.IFS(G937="High",50,G937="Medium",25,G937="Low",10,G937="",0)+110-(INT(MID(F937,5,2)))*10)),0)))</f>
        <v>-</v>
      </c>
      <c r="M937" s="48"/>
      <c r="N937" s="48"/>
      <c r="O937" s="49"/>
      <c r="P937" s="48"/>
      <c r="V937" s="48"/>
    </row>
    <row r="938" spans="2:22" ht="15" x14ac:dyDescent="0.2">
      <c r="B938" s="60" t="str">
        <f t="shared" si="113"/>
        <v>Y</v>
      </c>
      <c r="E938" s="199"/>
      <c r="F938" s="165" t="str">
        <f>IF(E936="","",CONCATENATE(VLOOKUP(E936,'Stakeholder Master List'!$B:$D,2,FALSE),"-3"))</f>
        <v/>
      </c>
      <c r="G938" s="165" t="str">
        <f>IF(E936="","",VLOOKUP(E936,'Stakeholder Master List'!$B:$D,3,FALSE))</f>
        <v/>
      </c>
      <c r="H938" s="173"/>
      <c r="I938" s="126" t="str" cm="1">
        <f t="array" ref="I938">IF(ISBLANK(H938),"-",(ROUND(IF(ISBLANK(H938),"",(_xlfn.IFS(G938="High",50,G938="Medium",25,G938="Low",10,G938="",0)+110-(INT(MID(F938,5,2)))*10)),0)))</f>
        <v>-</v>
      </c>
      <c r="M938" s="48"/>
      <c r="N938" s="48"/>
      <c r="O938" s="49"/>
      <c r="P938" s="48"/>
      <c r="V938" s="48"/>
    </row>
    <row r="939" spans="2:22" ht="15" x14ac:dyDescent="0.2">
      <c r="B939" s="60" t="str">
        <f t="shared" si="113"/>
        <v>Y</v>
      </c>
      <c r="E939" s="199"/>
      <c r="F939" s="165" t="str">
        <f>IF(E936="","",CONCATENATE(VLOOKUP(E936,'Stakeholder Master List'!$B:$D,2,FALSE),"-4"))</f>
        <v/>
      </c>
      <c r="G939" s="165" t="str">
        <f>IF(E936="","",VLOOKUP(E936,'Stakeholder Master List'!$B:$D,3,FALSE))</f>
        <v/>
      </c>
      <c r="H939" s="173"/>
      <c r="I939" s="126" t="str" cm="1">
        <f t="array" ref="I939">IF(ISBLANK(H939),"-",(ROUND(IF(ISBLANK(H939),"",(_xlfn.IFS(G939="High",50,G939="Medium",25,G939="Low",10,G939="",0)+110-(INT(MID(F939,5,2)))*10)),0)))</f>
        <v>-</v>
      </c>
      <c r="M939" s="48"/>
      <c r="N939" s="48"/>
      <c r="O939" s="49"/>
      <c r="P939" s="48"/>
      <c r="V939" s="48"/>
    </row>
    <row r="940" spans="2:22" ht="15" x14ac:dyDescent="0.2">
      <c r="B940" s="60" t="str">
        <f t="shared" si="113"/>
        <v>Y</v>
      </c>
      <c r="E940" s="199"/>
      <c r="F940" s="165" t="str">
        <f>IF(E936="","",CONCATENATE(VLOOKUP(E936,'Stakeholder Master List'!$B:$D,2,FALSE),"-5"))</f>
        <v/>
      </c>
      <c r="G940" s="165" t="str">
        <f>IF(E936="","",VLOOKUP(E936,'Stakeholder Master List'!$B:$D,3,FALSE))</f>
        <v/>
      </c>
      <c r="H940" s="173"/>
      <c r="I940" s="126" t="str" cm="1">
        <f t="array" ref="I940">IF(ISBLANK(H940),"-",(ROUND(IF(ISBLANK(H940),"",(_xlfn.IFS(G940="High",50,G940="Medium",25,G940="Low",10,G940="",0)+110-(INT(MID(F940,5,2)))*10)),0)))</f>
        <v>-</v>
      </c>
      <c r="M940" s="48"/>
      <c r="N940" s="48"/>
      <c r="O940" s="49"/>
      <c r="P940" s="48"/>
      <c r="V940" s="48"/>
    </row>
    <row r="941" spans="2:22" ht="15" x14ac:dyDescent="0.2">
      <c r="B941" s="60" t="str">
        <f t="shared" si="113"/>
        <v>Y</v>
      </c>
      <c r="E941" s="199"/>
      <c r="F941" s="165" t="str">
        <f>IF(E936="","",CONCATENATE(VLOOKUP(E936,'Stakeholder Master List'!$B:$D,2,FALSE),"-6"))</f>
        <v/>
      </c>
      <c r="G941" s="165" t="str">
        <f>IF(E936="","",VLOOKUP(E936,'Stakeholder Master List'!$B:$D,3,FALSE))</f>
        <v/>
      </c>
      <c r="H941" s="173"/>
      <c r="I941" s="126" t="str" cm="1">
        <f t="array" ref="I941">IF(ISBLANK(H941),"-",(ROUND(IF(ISBLANK(H941),"",(_xlfn.IFS(G941="High",50,G941="Medium",25,G941="Low",10,G941="",0)+110-(INT(MID(F941,5,2)))*10)),0)))</f>
        <v>-</v>
      </c>
      <c r="M941" s="48"/>
      <c r="N941" s="48"/>
      <c r="O941" s="49"/>
      <c r="P941" s="48"/>
      <c r="V941" s="48"/>
    </row>
    <row r="942" spans="2:22" ht="15" x14ac:dyDescent="0.2">
      <c r="B942" s="60" t="str">
        <f t="shared" si="113"/>
        <v>Y</v>
      </c>
      <c r="E942" s="199"/>
      <c r="F942" s="165" t="str">
        <f>IF(E936="","",CONCATENATE(VLOOKUP(E936,'Stakeholder Master List'!$B:$D,2,FALSE),"-7"))</f>
        <v/>
      </c>
      <c r="G942" s="165" t="str">
        <f>IF(E936="","",VLOOKUP(E936,'Stakeholder Master List'!$B:$D,3,FALSE))</f>
        <v/>
      </c>
      <c r="H942" s="173"/>
      <c r="I942" s="126" t="str" cm="1">
        <f t="array" ref="I942">IF(ISBLANK(H942),"-",(ROUND(IF(ISBLANK(H942),"",(_xlfn.IFS(G942="High",50,G942="Medium",25,G942="Low",10,G942="",0)+110-(INT(MID(F942,5,2)))*10)),0)))</f>
        <v>-</v>
      </c>
      <c r="M942" s="48"/>
      <c r="N942" s="48"/>
      <c r="O942" s="49"/>
      <c r="P942" s="48"/>
      <c r="V942" s="48"/>
    </row>
    <row r="943" spans="2:22" ht="15" x14ac:dyDescent="0.2">
      <c r="B943" s="60" t="str">
        <f t="shared" si="113"/>
        <v>Y</v>
      </c>
      <c r="E943" s="199"/>
      <c r="F943" s="165" t="str">
        <f>IF(E936="","",CONCATENATE(VLOOKUP(E936,'Stakeholder Master List'!$B:$D,2,FALSE),"-8"))</f>
        <v/>
      </c>
      <c r="G943" s="165" t="str">
        <f>IF(E936="","",VLOOKUP(E936,'Stakeholder Master List'!$B:$D,3,FALSE))</f>
        <v/>
      </c>
      <c r="H943" s="173"/>
      <c r="I943" s="126" t="str" cm="1">
        <f t="array" ref="I943">IF(ISBLANK(H943),"-",(ROUND(IF(ISBLANK(H943),"",(_xlfn.IFS(G943="High",50,G943="Medium",25,G943="Low",10,G943="",0)+110-(INT(MID(F943,5,2)))*10)),0)))</f>
        <v>-</v>
      </c>
      <c r="M943" s="48"/>
      <c r="N943" s="48"/>
      <c r="O943" s="49"/>
      <c r="P943" s="48"/>
      <c r="V943" s="48"/>
    </row>
    <row r="944" spans="2:22" ht="15" x14ac:dyDescent="0.2">
      <c r="B944" s="60" t="str">
        <f t="shared" si="113"/>
        <v>Y</v>
      </c>
      <c r="E944" s="199"/>
      <c r="F944" s="165" t="str">
        <f>IF(E936="","",CONCATENATE(VLOOKUP(E936,'Stakeholder Master List'!$B:$D,2,FALSE),"-9"))</f>
        <v/>
      </c>
      <c r="G944" s="165" t="str">
        <f>IF(E936="","",VLOOKUP(E936,'Stakeholder Master List'!$B:$D,3,FALSE))</f>
        <v/>
      </c>
      <c r="H944" s="173"/>
      <c r="I944" s="126" t="str" cm="1">
        <f t="array" ref="I944">IF(ISBLANK(H944),"-",(ROUND(IF(ISBLANK(H944),"",(_xlfn.IFS(G944="High",50,G944="Medium",25,G944="Low",10,G944="",0)+110-(INT(MID(F944,5,2)))*10)),0)))</f>
        <v>-</v>
      </c>
      <c r="M944" s="48"/>
      <c r="N944" s="48"/>
      <c r="O944" s="49"/>
      <c r="P944" s="48"/>
      <c r="V944" s="48"/>
    </row>
    <row r="945" spans="2:22" ht="16" thickBot="1" x14ac:dyDescent="0.25">
      <c r="B945" s="60" t="str">
        <f t="shared" si="113"/>
        <v>Y</v>
      </c>
      <c r="E945" s="200"/>
      <c r="F945" s="166" t="str">
        <f>IF(E936="","",CONCATENATE(VLOOKUP(E936,'Stakeholder Master List'!$B:$D,2,FALSE),"-10"))</f>
        <v/>
      </c>
      <c r="G945" s="169" t="str">
        <f>IF(E936="","",VLOOKUP(E936,'Stakeholder Master List'!$B:$D,3,FALSE))</f>
        <v/>
      </c>
      <c r="H945" s="172"/>
      <c r="I945" s="127" t="str" cm="1">
        <f t="array" ref="I945">IF(ISBLANK(H945),"-",(ROUND(IF(ISBLANK(H945),"",(_xlfn.IFS(G945="High",50,G945="Medium",25,G945="Low",10,G945="",0)+110-(INT(MID(F945,5,2)))*10)),0)))</f>
        <v>-</v>
      </c>
      <c r="M945" s="48"/>
      <c r="N945" s="48"/>
      <c r="O945" s="49"/>
      <c r="P945" s="48"/>
      <c r="V945" s="48"/>
    </row>
    <row r="946" spans="2:22" ht="15" x14ac:dyDescent="0.2">
      <c r="B946" s="60" t="str">
        <f>IF(OR(E946="-",E946=""),"Y","N")</f>
        <v>Y</v>
      </c>
      <c r="E946" s="198" t="str">
        <f>IF(ISBLANK('Stakeholder Master List'!B101),"",'Stakeholder Master List'!B101)</f>
        <v/>
      </c>
      <c r="F946" s="164" t="str">
        <f>IF(E946="","",CONCATENATE(VLOOKUP(E946,'Stakeholder Master List'!$B:$D,2,FALSE),"-1"))</f>
        <v/>
      </c>
      <c r="G946" s="164" t="str">
        <f>IF(E946="","",VLOOKUP(E946,'Stakeholder Master List'!$B:$D,3,FALSE))</f>
        <v/>
      </c>
      <c r="H946" s="170"/>
      <c r="I946" s="125" t="str" cm="1">
        <f t="array" ref="I946">IF(ISBLANK(H946),"-",(ROUND(IF(ISBLANK(H946),"",(_xlfn.IFS(G946="High",50,G946="Medium",25,G946="Low",10,G946="",0)+110-(INT(MID(F946,5,2)))*10)),0)))</f>
        <v>-</v>
      </c>
      <c r="M946" s="48"/>
      <c r="N946" s="48"/>
      <c r="O946" s="49"/>
      <c r="P946" s="48"/>
      <c r="V946" s="48"/>
    </row>
    <row r="947" spans="2:22" ht="15" x14ac:dyDescent="0.2">
      <c r="B947" s="60" t="str">
        <f t="shared" ref="B947:B955" si="114">B946</f>
        <v>Y</v>
      </c>
      <c r="E947" s="199"/>
      <c r="F947" s="165" t="str">
        <f>IF(E946="","",CONCATENATE(VLOOKUP(E946,'Stakeholder Master List'!$B:$D,2,FALSE),"-2"))</f>
        <v/>
      </c>
      <c r="G947" s="165" t="str">
        <f>IF(E946="","",VLOOKUP(E946,'Stakeholder Master List'!$B:$D,3,FALSE))</f>
        <v/>
      </c>
      <c r="H947" s="173"/>
      <c r="I947" s="126" t="str" cm="1">
        <f t="array" ref="I947">IF(ISBLANK(H947),"-",(ROUND(IF(ISBLANK(H947),"",(_xlfn.IFS(G947="High",50,G947="Medium",25,G947="Low",10,G947="",0)+110-(INT(MID(F947,5,2)))*10)),0)))</f>
        <v>-</v>
      </c>
      <c r="M947" s="48"/>
      <c r="N947" s="48"/>
      <c r="O947" s="49"/>
      <c r="P947" s="48"/>
      <c r="V947" s="48"/>
    </row>
    <row r="948" spans="2:22" ht="15" x14ac:dyDescent="0.2">
      <c r="B948" s="60" t="str">
        <f t="shared" si="114"/>
        <v>Y</v>
      </c>
      <c r="E948" s="199"/>
      <c r="F948" s="165" t="str">
        <f>IF(E946="","",CONCATENATE(VLOOKUP(E946,'Stakeholder Master List'!$B:$D,2,FALSE),"-3"))</f>
        <v/>
      </c>
      <c r="G948" s="165" t="str">
        <f>IF(E946="","",VLOOKUP(E946,'Stakeholder Master List'!$B:$D,3,FALSE))</f>
        <v/>
      </c>
      <c r="H948" s="173"/>
      <c r="I948" s="126" t="str" cm="1">
        <f t="array" ref="I948">IF(ISBLANK(H948),"-",(ROUND(IF(ISBLANK(H948),"",(_xlfn.IFS(G948="High",50,G948="Medium",25,G948="Low",10,G948="",0)+110-(INT(MID(F948,5,2)))*10)),0)))</f>
        <v>-</v>
      </c>
      <c r="M948" s="48"/>
      <c r="N948" s="48"/>
      <c r="O948" s="49"/>
      <c r="P948" s="48"/>
      <c r="V948" s="48"/>
    </row>
    <row r="949" spans="2:22" ht="15" x14ac:dyDescent="0.2">
      <c r="B949" s="60" t="str">
        <f t="shared" si="114"/>
        <v>Y</v>
      </c>
      <c r="E949" s="199"/>
      <c r="F949" s="165" t="str">
        <f>IF(E946="","",CONCATENATE(VLOOKUP(E946,'Stakeholder Master List'!$B:$D,2,FALSE),"-4"))</f>
        <v/>
      </c>
      <c r="G949" s="165" t="str">
        <f>IF(E946="","",VLOOKUP(E946,'Stakeholder Master List'!$B:$D,3,FALSE))</f>
        <v/>
      </c>
      <c r="H949" s="173"/>
      <c r="I949" s="126" t="str" cm="1">
        <f t="array" ref="I949">IF(ISBLANK(H949),"-",(ROUND(IF(ISBLANK(H949),"",(_xlfn.IFS(G949="High",50,G949="Medium",25,G949="Low",10,G949="",0)+110-(INT(MID(F949,5,2)))*10)),0)))</f>
        <v>-</v>
      </c>
      <c r="M949" s="48"/>
      <c r="N949" s="48"/>
      <c r="O949" s="49"/>
      <c r="P949" s="48"/>
      <c r="V949" s="48"/>
    </row>
    <row r="950" spans="2:22" ht="15" x14ac:dyDescent="0.2">
      <c r="B950" s="60" t="str">
        <f t="shared" si="114"/>
        <v>Y</v>
      </c>
      <c r="E950" s="199"/>
      <c r="F950" s="165" t="str">
        <f>IF(E946="","",CONCATENATE(VLOOKUP(E946,'Stakeholder Master List'!$B:$D,2,FALSE),"-5"))</f>
        <v/>
      </c>
      <c r="G950" s="165" t="str">
        <f>IF(E946="","",VLOOKUP(E946,'Stakeholder Master List'!$B:$D,3,FALSE))</f>
        <v/>
      </c>
      <c r="H950" s="173"/>
      <c r="I950" s="126" t="str" cm="1">
        <f t="array" ref="I950">IF(ISBLANK(H950),"-",(ROUND(IF(ISBLANK(H950),"",(_xlfn.IFS(G950="High",50,G950="Medium",25,G950="Low",10,G950="",0)+110-(INT(MID(F950,5,2)))*10)),0)))</f>
        <v>-</v>
      </c>
      <c r="M950" s="48"/>
      <c r="N950" s="48"/>
      <c r="O950" s="49"/>
      <c r="P950" s="48"/>
      <c r="V950" s="48"/>
    </row>
    <row r="951" spans="2:22" ht="15" x14ac:dyDescent="0.2">
      <c r="B951" s="60" t="str">
        <f t="shared" si="114"/>
        <v>Y</v>
      </c>
      <c r="E951" s="199"/>
      <c r="F951" s="165" t="str">
        <f>IF(E946="","",CONCATENATE(VLOOKUP(E946,'Stakeholder Master List'!$B:$D,2,FALSE),"-6"))</f>
        <v/>
      </c>
      <c r="G951" s="165" t="str">
        <f>IF(E946="","",VLOOKUP(E946,'Stakeholder Master List'!$B:$D,3,FALSE))</f>
        <v/>
      </c>
      <c r="H951" s="173"/>
      <c r="I951" s="126" t="str" cm="1">
        <f t="array" ref="I951">IF(ISBLANK(H951),"-",(ROUND(IF(ISBLANK(H951),"",(_xlfn.IFS(G951="High",50,G951="Medium",25,G951="Low",10,G951="",0)+110-(INT(MID(F951,5,2)))*10)),0)))</f>
        <v>-</v>
      </c>
      <c r="M951" s="48"/>
      <c r="N951" s="48"/>
      <c r="O951" s="49"/>
      <c r="P951" s="48"/>
      <c r="V951" s="48"/>
    </row>
    <row r="952" spans="2:22" ht="15" x14ac:dyDescent="0.2">
      <c r="B952" s="60" t="str">
        <f t="shared" si="114"/>
        <v>Y</v>
      </c>
      <c r="E952" s="199"/>
      <c r="F952" s="165" t="str">
        <f>IF(E946="","",CONCATENATE(VLOOKUP(E946,'Stakeholder Master List'!$B:$D,2,FALSE),"-7"))</f>
        <v/>
      </c>
      <c r="G952" s="165" t="str">
        <f>IF(E946="","",VLOOKUP(E946,'Stakeholder Master List'!$B:$D,3,FALSE))</f>
        <v/>
      </c>
      <c r="H952" s="173"/>
      <c r="I952" s="126" t="str" cm="1">
        <f t="array" ref="I952">IF(ISBLANK(H952),"-",(ROUND(IF(ISBLANK(H952),"",(_xlfn.IFS(G952="High",50,G952="Medium",25,G952="Low",10,G952="",0)+110-(INT(MID(F952,5,2)))*10)),0)))</f>
        <v>-</v>
      </c>
      <c r="M952" s="48"/>
      <c r="N952" s="48"/>
      <c r="O952" s="49"/>
      <c r="P952" s="48"/>
      <c r="V952" s="48"/>
    </row>
    <row r="953" spans="2:22" ht="15" x14ac:dyDescent="0.2">
      <c r="B953" s="60" t="str">
        <f t="shared" si="114"/>
        <v>Y</v>
      </c>
      <c r="E953" s="199"/>
      <c r="F953" s="165" t="str">
        <f>IF(E946="","",CONCATENATE(VLOOKUP(E946,'Stakeholder Master List'!$B:$D,2,FALSE),"-8"))</f>
        <v/>
      </c>
      <c r="G953" s="165" t="str">
        <f>IF(E946="","",VLOOKUP(E946,'Stakeholder Master List'!$B:$D,3,FALSE))</f>
        <v/>
      </c>
      <c r="H953" s="173"/>
      <c r="I953" s="126" t="str" cm="1">
        <f t="array" ref="I953">IF(ISBLANK(H953),"-",(ROUND(IF(ISBLANK(H953),"",(_xlfn.IFS(G953="High",50,G953="Medium",25,G953="Low",10,G953="",0)+110-(INT(MID(F953,5,2)))*10)),0)))</f>
        <v>-</v>
      </c>
      <c r="M953" s="48"/>
      <c r="N953" s="48"/>
      <c r="O953" s="49"/>
      <c r="P953" s="48"/>
      <c r="V953" s="48"/>
    </row>
    <row r="954" spans="2:22" ht="15" x14ac:dyDescent="0.2">
      <c r="B954" s="60" t="str">
        <f t="shared" si="114"/>
        <v>Y</v>
      </c>
      <c r="E954" s="199"/>
      <c r="F954" s="165" t="str">
        <f>IF(E946="","",CONCATENATE(VLOOKUP(E946,'Stakeholder Master List'!$B:$D,2,FALSE),"-9"))</f>
        <v/>
      </c>
      <c r="G954" s="165" t="str">
        <f>IF(E946="","",VLOOKUP(E946,'Stakeholder Master List'!$B:$D,3,FALSE))</f>
        <v/>
      </c>
      <c r="H954" s="173"/>
      <c r="I954" s="126" t="str" cm="1">
        <f t="array" ref="I954">IF(ISBLANK(H954),"-",(ROUND(IF(ISBLANK(H954),"",(_xlfn.IFS(G954="High",50,G954="Medium",25,G954="Low",10,G954="",0)+110-(INT(MID(F954,5,2)))*10)),0)))</f>
        <v>-</v>
      </c>
      <c r="M954" s="48"/>
      <c r="N954" s="48"/>
      <c r="O954" s="49"/>
      <c r="P954" s="48"/>
      <c r="V954" s="48"/>
    </row>
    <row r="955" spans="2:22" ht="16" thickBot="1" x14ac:dyDescent="0.25">
      <c r="B955" s="60" t="str">
        <f t="shared" si="114"/>
        <v>Y</v>
      </c>
      <c r="E955" s="200"/>
      <c r="F955" s="166" t="str">
        <f>IF(E946="","",CONCATENATE(VLOOKUP(E946,'Stakeholder Master List'!$B:$D,2,FALSE),"-10"))</f>
        <v/>
      </c>
      <c r="G955" s="169" t="str">
        <f>IF(E946="","",VLOOKUP(E946,'Stakeholder Master List'!$B:$D,3,FALSE))</f>
        <v/>
      </c>
      <c r="H955" s="172"/>
      <c r="I955" s="127" t="str" cm="1">
        <f t="array" ref="I955">IF(ISBLANK(H955),"-",(ROUND(IF(ISBLANK(H955),"",(_xlfn.IFS(G955="High",50,G955="Medium",25,G955="Low",10,G955="",0)+110-(INT(MID(F955,5,2)))*10)),0)))</f>
        <v>-</v>
      </c>
      <c r="M955" s="48"/>
      <c r="N955" s="48"/>
      <c r="O955" s="49"/>
      <c r="P955" s="48"/>
      <c r="V955" s="48"/>
    </row>
    <row r="956" spans="2:22" ht="15" x14ac:dyDescent="0.2">
      <c r="B956" s="60" t="str">
        <f>IF(OR(E956="-",E956=""),"Y","N")</f>
        <v>Y</v>
      </c>
      <c r="E956" s="198" t="str">
        <f>IF(ISBLANK('Stakeholder Master List'!B102),"",'Stakeholder Master List'!B102)</f>
        <v/>
      </c>
      <c r="F956" s="164" t="str">
        <f>IF(E956="","",CONCATENATE(VLOOKUP(E956,'Stakeholder Master List'!$B:$D,2,FALSE),"-1"))</f>
        <v/>
      </c>
      <c r="G956" s="164" t="str">
        <f>IF(E956="","",VLOOKUP(E956,'Stakeholder Master List'!$B:$D,3,FALSE))</f>
        <v/>
      </c>
      <c r="H956" s="170"/>
      <c r="I956" s="125" t="str" cm="1">
        <f t="array" ref="I956">IF(ISBLANK(H956),"-",(ROUND(IF(ISBLANK(H956),"",(_xlfn.IFS(G956="High",50,G956="Medium",25,G956="Low",10,G956="",0)+110-(INT(MID(F956,5,2)))*10)),0)))</f>
        <v>-</v>
      </c>
      <c r="M956" s="48"/>
      <c r="N956" s="48"/>
      <c r="O956" s="49"/>
      <c r="P956" s="48"/>
      <c r="V956" s="48"/>
    </row>
    <row r="957" spans="2:22" ht="15" x14ac:dyDescent="0.2">
      <c r="B957" s="60" t="str">
        <f t="shared" ref="B957:B965" si="115">B956</f>
        <v>Y</v>
      </c>
      <c r="E957" s="199"/>
      <c r="F957" s="165" t="str">
        <f>IF(E956="","",CONCATENATE(VLOOKUP(E956,'Stakeholder Master List'!$B:$D,2,FALSE),"-2"))</f>
        <v/>
      </c>
      <c r="G957" s="165" t="str">
        <f>IF(E956="","",VLOOKUP(E956,'Stakeholder Master List'!$B:$D,3,FALSE))</f>
        <v/>
      </c>
      <c r="H957" s="173"/>
      <c r="I957" s="126" t="str" cm="1">
        <f t="array" ref="I957">IF(ISBLANK(H957),"-",(ROUND(IF(ISBLANK(H957),"",(_xlfn.IFS(G957="High",50,G957="Medium",25,G957="Low",10,G957="",0)+110-(INT(MID(F957,5,2)))*10)),0)))</f>
        <v>-</v>
      </c>
      <c r="M957" s="48"/>
      <c r="N957" s="48"/>
      <c r="O957" s="49"/>
      <c r="P957" s="48"/>
      <c r="V957" s="48"/>
    </row>
    <row r="958" spans="2:22" ht="15" x14ac:dyDescent="0.2">
      <c r="B958" s="60" t="str">
        <f t="shared" si="115"/>
        <v>Y</v>
      </c>
      <c r="E958" s="199"/>
      <c r="F958" s="165" t="str">
        <f>IF(E956="","",CONCATENATE(VLOOKUP(E956,'Stakeholder Master List'!$B:$D,2,FALSE),"-3"))</f>
        <v/>
      </c>
      <c r="G958" s="165" t="str">
        <f>IF(E956="","",VLOOKUP(E956,'Stakeholder Master List'!$B:$D,3,FALSE))</f>
        <v/>
      </c>
      <c r="H958" s="173"/>
      <c r="I958" s="126" t="str" cm="1">
        <f t="array" ref="I958">IF(ISBLANK(H958),"-",(ROUND(IF(ISBLANK(H958),"",(_xlfn.IFS(G958="High",50,G958="Medium",25,G958="Low",10,G958="",0)+110-(INT(MID(F958,5,2)))*10)),0)))</f>
        <v>-</v>
      </c>
      <c r="M958" s="48"/>
      <c r="N958" s="48"/>
      <c r="O958" s="49"/>
      <c r="P958" s="48"/>
      <c r="V958" s="48"/>
    </row>
    <row r="959" spans="2:22" ht="15" x14ac:dyDescent="0.2">
      <c r="B959" s="60" t="str">
        <f t="shared" si="115"/>
        <v>Y</v>
      </c>
      <c r="E959" s="199"/>
      <c r="F959" s="165" t="str">
        <f>IF(E956="","",CONCATENATE(VLOOKUP(E956,'Stakeholder Master List'!$B:$D,2,FALSE),"-4"))</f>
        <v/>
      </c>
      <c r="G959" s="165" t="str">
        <f>IF(E956="","",VLOOKUP(E956,'Stakeholder Master List'!$B:$D,3,FALSE))</f>
        <v/>
      </c>
      <c r="H959" s="173"/>
      <c r="I959" s="126" t="str" cm="1">
        <f t="array" ref="I959">IF(ISBLANK(H959),"-",(ROUND(IF(ISBLANK(H959),"",(_xlfn.IFS(G959="High",50,G959="Medium",25,G959="Low",10,G959="",0)+110-(INT(MID(F959,5,2)))*10)),0)))</f>
        <v>-</v>
      </c>
      <c r="M959" s="48"/>
      <c r="N959" s="48"/>
      <c r="O959" s="49"/>
      <c r="P959" s="48"/>
      <c r="V959" s="48"/>
    </row>
    <row r="960" spans="2:22" ht="15" x14ac:dyDescent="0.2">
      <c r="B960" s="60" t="str">
        <f t="shared" si="115"/>
        <v>Y</v>
      </c>
      <c r="E960" s="199"/>
      <c r="F960" s="165" t="str">
        <f>IF(E956="","",CONCATENATE(VLOOKUP(E956,'Stakeholder Master List'!$B:$D,2,FALSE),"-5"))</f>
        <v/>
      </c>
      <c r="G960" s="165" t="str">
        <f>IF(E956="","",VLOOKUP(E956,'Stakeholder Master List'!$B:$D,3,FALSE))</f>
        <v/>
      </c>
      <c r="H960" s="173"/>
      <c r="I960" s="126" t="str" cm="1">
        <f t="array" ref="I960">IF(ISBLANK(H960),"-",(ROUND(IF(ISBLANK(H960),"",(_xlfn.IFS(G960="High",50,G960="Medium",25,G960="Low",10,G960="",0)+110-(INT(MID(F960,5,2)))*10)),0)))</f>
        <v>-</v>
      </c>
      <c r="M960" s="48"/>
      <c r="N960" s="48"/>
      <c r="O960" s="49"/>
      <c r="P960" s="48"/>
      <c r="V960" s="48"/>
    </row>
    <row r="961" spans="2:22" ht="15" x14ac:dyDescent="0.2">
      <c r="B961" s="60" t="str">
        <f t="shared" si="115"/>
        <v>Y</v>
      </c>
      <c r="E961" s="199"/>
      <c r="F961" s="165" t="str">
        <f>IF(E956="","",CONCATENATE(VLOOKUP(E956,'Stakeholder Master List'!$B:$D,2,FALSE),"-6"))</f>
        <v/>
      </c>
      <c r="G961" s="165" t="str">
        <f>IF(E956="","",VLOOKUP(E956,'Stakeholder Master List'!$B:$D,3,FALSE))</f>
        <v/>
      </c>
      <c r="H961" s="173"/>
      <c r="I961" s="126" t="str" cm="1">
        <f t="array" ref="I961">IF(ISBLANK(H961),"-",(ROUND(IF(ISBLANK(H961),"",(_xlfn.IFS(G961="High",50,G961="Medium",25,G961="Low",10,G961="",0)+110-(INT(MID(F961,5,2)))*10)),0)))</f>
        <v>-</v>
      </c>
      <c r="M961" s="48"/>
      <c r="N961" s="48"/>
      <c r="O961" s="49"/>
      <c r="P961" s="48"/>
      <c r="V961" s="48"/>
    </row>
    <row r="962" spans="2:22" ht="15" x14ac:dyDescent="0.2">
      <c r="B962" s="60" t="str">
        <f t="shared" si="115"/>
        <v>Y</v>
      </c>
      <c r="E962" s="199"/>
      <c r="F962" s="165" t="str">
        <f>IF(E956="","",CONCATENATE(VLOOKUP(E956,'Stakeholder Master List'!$B:$D,2,FALSE),"-7"))</f>
        <v/>
      </c>
      <c r="G962" s="165" t="str">
        <f>IF(E956="","",VLOOKUP(E956,'Stakeholder Master List'!$B:$D,3,FALSE))</f>
        <v/>
      </c>
      <c r="H962" s="173"/>
      <c r="I962" s="126" t="str" cm="1">
        <f t="array" ref="I962">IF(ISBLANK(H962),"-",(ROUND(IF(ISBLANK(H962),"",(_xlfn.IFS(G962="High",50,G962="Medium",25,G962="Low",10,G962="",0)+110-(INT(MID(F962,5,2)))*10)),0)))</f>
        <v>-</v>
      </c>
      <c r="M962" s="48"/>
      <c r="N962" s="48"/>
      <c r="O962" s="49"/>
      <c r="P962" s="48"/>
      <c r="V962" s="48"/>
    </row>
    <row r="963" spans="2:22" ht="15" x14ac:dyDescent="0.2">
      <c r="B963" s="60" t="str">
        <f t="shared" si="115"/>
        <v>Y</v>
      </c>
      <c r="E963" s="199"/>
      <c r="F963" s="165" t="str">
        <f>IF(E956="","",CONCATENATE(VLOOKUP(E956,'Stakeholder Master List'!$B:$D,2,FALSE),"-8"))</f>
        <v/>
      </c>
      <c r="G963" s="165" t="str">
        <f>IF(E956="","",VLOOKUP(E956,'Stakeholder Master List'!$B:$D,3,FALSE))</f>
        <v/>
      </c>
      <c r="H963" s="173"/>
      <c r="I963" s="126" t="str" cm="1">
        <f t="array" ref="I963">IF(ISBLANK(H963),"-",(ROUND(IF(ISBLANK(H963),"",(_xlfn.IFS(G963="High",50,G963="Medium",25,G963="Low",10,G963="",0)+110-(INT(MID(F963,5,2)))*10)),0)))</f>
        <v>-</v>
      </c>
      <c r="M963" s="48"/>
      <c r="N963" s="48"/>
      <c r="O963" s="49"/>
      <c r="P963" s="48"/>
      <c r="V963" s="48"/>
    </row>
    <row r="964" spans="2:22" ht="15" x14ac:dyDescent="0.2">
      <c r="B964" s="60" t="str">
        <f t="shared" si="115"/>
        <v>Y</v>
      </c>
      <c r="E964" s="199"/>
      <c r="F964" s="165" t="str">
        <f>IF(E956="","",CONCATENATE(VLOOKUP(E956,'Stakeholder Master List'!$B:$D,2,FALSE),"-9"))</f>
        <v/>
      </c>
      <c r="G964" s="165" t="str">
        <f>IF(E956="","",VLOOKUP(E956,'Stakeholder Master List'!$B:$D,3,FALSE))</f>
        <v/>
      </c>
      <c r="H964" s="173"/>
      <c r="I964" s="126" t="str" cm="1">
        <f t="array" ref="I964">IF(ISBLANK(H964),"-",(ROUND(IF(ISBLANK(H964),"",(_xlfn.IFS(G964="High",50,G964="Medium",25,G964="Low",10,G964="",0)+110-(INT(MID(F964,5,2)))*10)),0)))</f>
        <v>-</v>
      </c>
      <c r="M964" s="48"/>
      <c r="N964" s="48"/>
      <c r="O964" s="49"/>
      <c r="P964" s="48"/>
      <c r="V964" s="48"/>
    </row>
    <row r="965" spans="2:22" ht="16" thickBot="1" x14ac:dyDescent="0.25">
      <c r="B965" s="60" t="str">
        <f t="shared" si="115"/>
        <v>Y</v>
      </c>
      <c r="E965" s="200"/>
      <c r="F965" s="166" t="str">
        <f>IF(E956="","",CONCATENATE(VLOOKUP(E956,'Stakeholder Master List'!$B:$D,2,FALSE),"-10"))</f>
        <v/>
      </c>
      <c r="G965" s="169" t="str">
        <f>IF(E956="","",VLOOKUP(E956,'Stakeholder Master List'!$B:$D,3,FALSE))</f>
        <v/>
      </c>
      <c r="H965" s="172"/>
      <c r="I965" s="127" t="str" cm="1">
        <f t="array" ref="I965">IF(ISBLANK(H965),"-",(ROUND(IF(ISBLANK(H965),"",(_xlfn.IFS(G965="High",50,G965="Medium",25,G965="Low",10,G965="",0)+110-(INT(MID(F965,5,2)))*10)),0)))</f>
        <v>-</v>
      </c>
      <c r="M965" s="48"/>
      <c r="N965" s="48"/>
      <c r="O965" s="49"/>
      <c r="P965" s="48"/>
      <c r="V965" s="48"/>
    </row>
    <row r="966" spans="2:22" ht="15" x14ac:dyDescent="0.2">
      <c r="B966" s="60" t="str">
        <f>IF(OR(E966="-",E966=""),"Y","N")</f>
        <v>Y</v>
      </c>
      <c r="E966" s="198" t="str">
        <f>IF(ISBLANK('Stakeholder Master List'!B103),"",'Stakeholder Master List'!B103)</f>
        <v/>
      </c>
      <c r="F966" s="164" t="str">
        <f>IF(E966="","",CONCATENATE(VLOOKUP(E966,'Stakeholder Master List'!$B:$D,2,FALSE),"-1"))</f>
        <v/>
      </c>
      <c r="G966" s="164" t="str">
        <f>IF(E966="","",VLOOKUP(E966,'Stakeholder Master List'!$B:$D,3,FALSE))</f>
        <v/>
      </c>
      <c r="H966" s="170"/>
      <c r="I966" s="125" t="str" cm="1">
        <f t="array" ref="I966">IF(ISBLANK(H966),"-",(ROUND(IF(ISBLANK(H966),"",(_xlfn.IFS(G966="High",50,G966="Medium",25,G966="Low",10,G966="",0)+110-(INT(MID(F966,5,2)))*10)),0)))</f>
        <v>-</v>
      </c>
      <c r="M966" s="48"/>
      <c r="N966" s="48"/>
      <c r="O966" s="49"/>
      <c r="P966" s="48"/>
      <c r="V966" s="48"/>
    </row>
    <row r="967" spans="2:22" ht="15" x14ac:dyDescent="0.2">
      <c r="B967" s="60" t="str">
        <f t="shared" ref="B967:B975" si="116">B966</f>
        <v>Y</v>
      </c>
      <c r="E967" s="199"/>
      <c r="F967" s="165" t="str">
        <f>IF(E966="","",CONCATENATE(VLOOKUP(E966,'Stakeholder Master List'!$B:$D,2,FALSE),"-2"))</f>
        <v/>
      </c>
      <c r="G967" s="165" t="str">
        <f>IF(E966="","",VLOOKUP(E966,'Stakeholder Master List'!$B:$D,3,FALSE))</f>
        <v/>
      </c>
      <c r="H967" s="173"/>
      <c r="I967" s="126" t="str" cm="1">
        <f t="array" ref="I967">IF(ISBLANK(H967),"-",(ROUND(IF(ISBLANK(H967),"",(_xlfn.IFS(G967="High",50,G967="Medium",25,G967="Low",10,G967="",0)+110-(INT(MID(F967,5,2)))*10)),0)))</f>
        <v>-</v>
      </c>
      <c r="M967" s="48"/>
      <c r="N967" s="48"/>
      <c r="O967" s="49"/>
      <c r="P967" s="48"/>
      <c r="V967" s="48"/>
    </row>
    <row r="968" spans="2:22" ht="15" x14ac:dyDescent="0.2">
      <c r="B968" s="60" t="str">
        <f t="shared" si="116"/>
        <v>Y</v>
      </c>
      <c r="E968" s="199"/>
      <c r="F968" s="165" t="str">
        <f>IF(E966="","",CONCATENATE(VLOOKUP(E966,'Stakeholder Master List'!$B:$D,2,FALSE),"-3"))</f>
        <v/>
      </c>
      <c r="G968" s="165" t="str">
        <f>IF(E966="","",VLOOKUP(E966,'Stakeholder Master List'!$B:$D,3,FALSE))</f>
        <v/>
      </c>
      <c r="H968" s="173"/>
      <c r="I968" s="126" t="str" cm="1">
        <f t="array" ref="I968">IF(ISBLANK(H968),"-",(ROUND(IF(ISBLANK(H968),"",(_xlfn.IFS(G968="High",50,G968="Medium",25,G968="Low",10,G968="",0)+110-(INT(MID(F968,5,2)))*10)),0)))</f>
        <v>-</v>
      </c>
      <c r="M968" s="48"/>
      <c r="N968" s="48"/>
      <c r="O968" s="49"/>
      <c r="P968" s="48"/>
      <c r="V968" s="48"/>
    </row>
    <row r="969" spans="2:22" ht="15" x14ac:dyDescent="0.2">
      <c r="B969" s="60" t="str">
        <f t="shared" si="116"/>
        <v>Y</v>
      </c>
      <c r="E969" s="199"/>
      <c r="F969" s="165" t="str">
        <f>IF(E966="","",CONCATENATE(VLOOKUP(E966,'Stakeholder Master List'!$B:$D,2,FALSE),"-4"))</f>
        <v/>
      </c>
      <c r="G969" s="165" t="str">
        <f>IF(E966="","",VLOOKUP(E966,'Stakeholder Master List'!$B:$D,3,FALSE))</f>
        <v/>
      </c>
      <c r="H969" s="173"/>
      <c r="I969" s="126" t="str" cm="1">
        <f t="array" ref="I969">IF(ISBLANK(H969),"-",(ROUND(IF(ISBLANK(H969),"",(_xlfn.IFS(G969="High",50,G969="Medium",25,G969="Low",10,G969="",0)+110-(INT(MID(F969,5,2)))*10)),0)))</f>
        <v>-</v>
      </c>
      <c r="M969" s="48"/>
      <c r="N969" s="48"/>
      <c r="O969" s="49"/>
      <c r="P969" s="48"/>
      <c r="V969" s="48"/>
    </row>
    <row r="970" spans="2:22" ht="15" x14ac:dyDescent="0.2">
      <c r="B970" s="60" t="str">
        <f t="shared" si="116"/>
        <v>Y</v>
      </c>
      <c r="E970" s="199"/>
      <c r="F970" s="165" t="str">
        <f>IF(E966="","",CONCATENATE(VLOOKUP(E966,'Stakeholder Master List'!$B:$D,2,FALSE),"-5"))</f>
        <v/>
      </c>
      <c r="G970" s="165" t="str">
        <f>IF(E966="","",VLOOKUP(E966,'Stakeholder Master List'!$B:$D,3,FALSE))</f>
        <v/>
      </c>
      <c r="H970" s="173"/>
      <c r="I970" s="126" t="str" cm="1">
        <f t="array" ref="I970">IF(ISBLANK(H970),"-",(ROUND(IF(ISBLANK(H970),"",(_xlfn.IFS(G970="High",50,G970="Medium",25,G970="Low",10,G970="",0)+110-(INT(MID(F970,5,2)))*10)),0)))</f>
        <v>-</v>
      </c>
      <c r="M970" s="48"/>
      <c r="N970" s="48"/>
      <c r="O970" s="49"/>
      <c r="P970" s="48"/>
      <c r="V970" s="48"/>
    </row>
    <row r="971" spans="2:22" ht="15" x14ac:dyDescent="0.2">
      <c r="B971" s="60" t="str">
        <f t="shared" si="116"/>
        <v>Y</v>
      </c>
      <c r="E971" s="199"/>
      <c r="F971" s="165" t="str">
        <f>IF(E966="","",CONCATENATE(VLOOKUP(E966,'Stakeholder Master List'!$B:$D,2,FALSE),"-6"))</f>
        <v/>
      </c>
      <c r="G971" s="165" t="str">
        <f>IF(E966="","",VLOOKUP(E966,'Stakeholder Master List'!$B:$D,3,FALSE))</f>
        <v/>
      </c>
      <c r="H971" s="173"/>
      <c r="I971" s="126" t="str" cm="1">
        <f t="array" ref="I971">IF(ISBLANK(H971),"-",(ROUND(IF(ISBLANK(H971),"",(_xlfn.IFS(G971="High",50,G971="Medium",25,G971="Low",10,G971="",0)+110-(INT(MID(F971,5,2)))*10)),0)))</f>
        <v>-</v>
      </c>
      <c r="M971" s="48"/>
      <c r="N971" s="48"/>
      <c r="O971" s="49"/>
      <c r="P971" s="48"/>
      <c r="V971" s="48"/>
    </row>
    <row r="972" spans="2:22" ht="15" x14ac:dyDescent="0.2">
      <c r="B972" s="60" t="str">
        <f t="shared" si="116"/>
        <v>Y</v>
      </c>
      <c r="E972" s="199"/>
      <c r="F972" s="165" t="str">
        <f>IF(E966="","",CONCATENATE(VLOOKUP(E966,'Stakeholder Master List'!$B:$D,2,FALSE),"-7"))</f>
        <v/>
      </c>
      <c r="G972" s="165" t="str">
        <f>IF(E966="","",VLOOKUP(E966,'Stakeholder Master List'!$B:$D,3,FALSE))</f>
        <v/>
      </c>
      <c r="H972" s="173"/>
      <c r="I972" s="126" t="str" cm="1">
        <f t="array" ref="I972">IF(ISBLANK(H972),"-",(ROUND(IF(ISBLANK(H972),"",(_xlfn.IFS(G972="High",50,G972="Medium",25,G972="Low",10,G972="",0)+110-(INT(MID(F972,5,2)))*10)),0)))</f>
        <v>-</v>
      </c>
      <c r="M972" s="48"/>
      <c r="N972" s="48"/>
      <c r="O972" s="49"/>
      <c r="P972" s="48"/>
      <c r="V972" s="48"/>
    </row>
    <row r="973" spans="2:22" ht="15" x14ac:dyDescent="0.2">
      <c r="B973" s="60" t="str">
        <f t="shared" si="116"/>
        <v>Y</v>
      </c>
      <c r="E973" s="199"/>
      <c r="F973" s="165" t="str">
        <f>IF(E966="","",CONCATENATE(VLOOKUP(E966,'Stakeholder Master List'!$B:$D,2,FALSE),"-8"))</f>
        <v/>
      </c>
      <c r="G973" s="165" t="str">
        <f>IF(E966="","",VLOOKUP(E966,'Stakeholder Master List'!$B:$D,3,FALSE))</f>
        <v/>
      </c>
      <c r="H973" s="173"/>
      <c r="I973" s="126" t="str" cm="1">
        <f t="array" ref="I973">IF(ISBLANK(H973),"-",(ROUND(IF(ISBLANK(H973),"",(_xlfn.IFS(G973="High",50,G973="Medium",25,G973="Low",10,G973="",0)+110-(INT(MID(F973,5,2)))*10)),0)))</f>
        <v>-</v>
      </c>
      <c r="M973" s="48"/>
      <c r="N973" s="48"/>
      <c r="O973" s="49"/>
      <c r="P973" s="48"/>
      <c r="V973" s="48"/>
    </row>
    <row r="974" spans="2:22" ht="15" x14ac:dyDescent="0.2">
      <c r="B974" s="60" t="str">
        <f t="shared" si="116"/>
        <v>Y</v>
      </c>
      <c r="E974" s="199"/>
      <c r="F974" s="165" t="str">
        <f>IF(E966="","",CONCATENATE(VLOOKUP(E966,'Stakeholder Master List'!$B:$D,2,FALSE),"-9"))</f>
        <v/>
      </c>
      <c r="G974" s="165" t="str">
        <f>IF(E966="","",VLOOKUP(E966,'Stakeholder Master List'!$B:$D,3,FALSE))</f>
        <v/>
      </c>
      <c r="H974" s="173"/>
      <c r="I974" s="126" t="str" cm="1">
        <f t="array" ref="I974">IF(ISBLANK(H974),"-",(ROUND(IF(ISBLANK(H974),"",(_xlfn.IFS(G974="High",50,G974="Medium",25,G974="Low",10,G974="",0)+110-(INT(MID(F974,5,2)))*10)),0)))</f>
        <v>-</v>
      </c>
      <c r="M974" s="48"/>
      <c r="N974" s="48"/>
      <c r="O974" s="49"/>
      <c r="P974" s="48"/>
      <c r="V974" s="48"/>
    </row>
    <row r="975" spans="2:22" ht="16" thickBot="1" x14ac:dyDescent="0.25">
      <c r="B975" s="60" t="str">
        <f t="shared" si="116"/>
        <v>Y</v>
      </c>
      <c r="E975" s="200"/>
      <c r="F975" s="166" t="str">
        <f>IF(E966="","",CONCATENATE(VLOOKUP(E966,'Stakeholder Master List'!$B:$D,2,FALSE),"-10"))</f>
        <v/>
      </c>
      <c r="G975" s="169" t="str">
        <f>IF(E966="","",VLOOKUP(E966,'Stakeholder Master List'!$B:$D,3,FALSE))</f>
        <v/>
      </c>
      <c r="H975" s="172"/>
      <c r="I975" s="127" t="str" cm="1">
        <f t="array" ref="I975">IF(ISBLANK(H975),"-",(ROUND(IF(ISBLANK(H975),"",(_xlfn.IFS(G975="High",50,G975="Medium",25,G975="Low",10,G975="",0)+110-(INT(MID(F975,5,2)))*10)),0)))</f>
        <v>-</v>
      </c>
      <c r="M975" s="48"/>
      <c r="N975" s="48"/>
      <c r="O975" s="49"/>
      <c r="P975" s="48"/>
      <c r="V975" s="48"/>
    </row>
    <row r="976" spans="2:22" ht="15" x14ac:dyDescent="0.2">
      <c r="B976" s="60" t="str">
        <f>IF(OR(E976="-",E976=""),"Y","N")</f>
        <v>Y</v>
      </c>
      <c r="E976" s="198" t="str">
        <f>IF(ISBLANK('Stakeholder Master List'!B104),"",'Stakeholder Master List'!B104)</f>
        <v/>
      </c>
      <c r="F976" s="164" t="str">
        <f>IF(E976="","",CONCATENATE(VLOOKUP(E976,'Stakeholder Master List'!$B:$D,2,FALSE),"-1"))</f>
        <v/>
      </c>
      <c r="G976" s="164" t="str">
        <f>IF(E976="","",VLOOKUP(E976,'Stakeholder Master List'!$B:$D,3,FALSE))</f>
        <v/>
      </c>
      <c r="H976" s="170"/>
      <c r="I976" s="125" t="str" cm="1">
        <f t="array" ref="I976">IF(ISBLANK(H976),"-",(ROUND(IF(ISBLANK(H976),"",(_xlfn.IFS(G976="High",50,G976="Medium",25,G976="Low",10,G976="",0)+110-(INT(MID(F976,5,2)))*10)),0)))</f>
        <v>-</v>
      </c>
      <c r="M976" s="48"/>
      <c r="N976" s="48"/>
      <c r="O976" s="49"/>
      <c r="P976" s="48"/>
      <c r="V976" s="48"/>
    </row>
    <row r="977" spans="2:22" ht="15" x14ac:dyDescent="0.2">
      <c r="B977" s="60" t="str">
        <f t="shared" ref="B977:B985" si="117">B976</f>
        <v>Y</v>
      </c>
      <c r="E977" s="199"/>
      <c r="F977" s="165" t="str">
        <f>IF(E976="","",CONCATENATE(VLOOKUP(E976,'Stakeholder Master List'!$B:$D,2,FALSE),"-2"))</f>
        <v/>
      </c>
      <c r="G977" s="165" t="str">
        <f>IF(E976="","",VLOOKUP(E976,'Stakeholder Master List'!$B:$D,3,FALSE))</f>
        <v/>
      </c>
      <c r="H977" s="173"/>
      <c r="I977" s="126" t="str" cm="1">
        <f t="array" ref="I977">IF(ISBLANK(H977),"-",(ROUND(IF(ISBLANK(H977),"",(_xlfn.IFS(G977="High",50,G977="Medium",25,G977="Low",10,G977="",0)+110-(INT(MID(F977,5,2)))*10)),0)))</f>
        <v>-</v>
      </c>
      <c r="M977" s="48"/>
      <c r="N977" s="48"/>
      <c r="O977" s="49"/>
      <c r="P977" s="48"/>
      <c r="V977" s="48"/>
    </row>
    <row r="978" spans="2:22" ht="15" x14ac:dyDescent="0.2">
      <c r="B978" s="60" t="str">
        <f t="shared" si="117"/>
        <v>Y</v>
      </c>
      <c r="E978" s="199"/>
      <c r="F978" s="165" t="str">
        <f>IF(E976="","",CONCATENATE(VLOOKUP(E976,'Stakeholder Master List'!$B:$D,2,FALSE),"-3"))</f>
        <v/>
      </c>
      <c r="G978" s="165" t="str">
        <f>IF(E976="","",VLOOKUP(E976,'Stakeholder Master List'!$B:$D,3,FALSE))</f>
        <v/>
      </c>
      <c r="H978" s="173"/>
      <c r="I978" s="126" t="str" cm="1">
        <f t="array" ref="I978">IF(ISBLANK(H978),"-",(ROUND(IF(ISBLANK(H978),"",(_xlfn.IFS(G978="High",50,G978="Medium",25,G978="Low",10,G978="",0)+110-(INT(MID(F978,5,2)))*10)),0)))</f>
        <v>-</v>
      </c>
      <c r="M978" s="48"/>
      <c r="N978" s="48"/>
      <c r="O978" s="49"/>
      <c r="P978" s="48"/>
      <c r="V978" s="48"/>
    </row>
    <row r="979" spans="2:22" ht="15" x14ac:dyDescent="0.2">
      <c r="B979" s="60" t="str">
        <f t="shared" si="117"/>
        <v>Y</v>
      </c>
      <c r="E979" s="199"/>
      <c r="F979" s="165" t="str">
        <f>IF(E976="","",CONCATENATE(VLOOKUP(E976,'Stakeholder Master List'!$B:$D,2,FALSE),"-4"))</f>
        <v/>
      </c>
      <c r="G979" s="165" t="str">
        <f>IF(E976="","",VLOOKUP(E976,'Stakeholder Master List'!$B:$D,3,FALSE))</f>
        <v/>
      </c>
      <c r="H979" s="173"/>
      <c r="I979" s="126" t="str" cm="1">
        <f t="array" ref="I979">IF(ISBLANK(H979),"-",(ROUND(IF(ISBLANK(H979),"",(_xlfn.IFS(G979="High",50,G979="Medium",25,G979="Low",10,G979="",0)+110-(INT(MID(F979,5,2)))*10)),0)))</f>
        <v>-</v>
      </c>
      <c r="M979" s="48"/>
      <c r="N979" s="48"/>
      <c r="O979" s="49"/>
      <c r="P979" s="48"/>
      <c r="V979" s="48"/>
    </row>
    <row r="980" spans="2:22" ht="15" x14ac:dyDescent="0.2">
      <c r="B980" s="60" t="str">
        <f t="shared" si="117"/>
        <v>Y</v>
      </c>
      <c r="E980" s="199"/>
      <c r="F980" s="165" t="str">
        <f>IF(E976="","",CONCATENATE(VLOOKUP(E976,'Stakeholder Master List'!$B:$D,2,FALSE),"-5"))</f>
        <v/>
      </c>
      <c r="G980" s="165" t="str">
        <f>IF(E976="","",VLOOKUP(E976,'Stakeholder Master List'!$B:$D,3,FALSE))</f>
        <v/>
      </c>
      <c r="H980" s="173"/>
      <c r="I980" s="126" t="str" cm="1">
        <f t="array" ref="I980">IF(ISBLANK(H980),"-",(ROUND(IF(ISBLANK(H980),"",(_xlfn.IFS(G980="High",50,G980="Medium",25,G980="Low",10,G980="",0)+110-(INT(MID(F980,5,2)))*10)),0)))</f>
        <v>-</v>
      </c>
      <c r="M980" s="48"/>
      <c r="N980" s="48"/>
      <c r="O980" s="49"/>
      <c r="P980" s="48"/>
      <c r="V980" s="48"/>
    </row>
    <row r="981" spans="2:22" ht="15" x14ac:dyDescent="0.2">
      <c r="B981" s="60" t="str">
        <f t="shared" si="117"/>
        <v>Y</v>
      </c>
      <c r="E981" s="199"/>
      <c r="F981" s="165" t="str">
        <f>IF(E976="","",CONCATENATE(VLOOKUP(E976,'Stakeholder Master List'!$B:$D,2,FALSE),"-6"))</f>
        <v/>
      </c>
      <c r="G981" s="165" t="str">
        <f>IF(E976="","",VLOOKUP(E976,'Stakeholder Master List'!$B:$D,3,FALSE))</f>
        <v/>
      </c>
      <c r="H981" s="173"/>
      <c r="I981" s="126" t="str" cm="1">
        <f t="array" ref="I981">IF(ISBLANK(H981),"-",(ROUND(IF(ISBLANK(H981),"",(_xlfn.IFS(G981="High",50,G981="Medium",25,G981="Low",10,G981="",0)+110-(INT(MID(F981,5,2)))*10)),0)))</f>
        <v>-</v>
      </c>
      <c r="M981" s="48"/>
      <c r="N981" s="48"/>
      <c r="O981" s="49"/>
      <c r="P981" s="48"/>
      <c r="V981" s="48"/>
    </row>
    <row r="982" spans="2:22" ht="15" x14ac:dyDescent="0.2">
      <c r="B982" s="60" t="str">
        <f t="shared" si="117"/>
        <v>Y</v>
      </c>
      <c r="E982" s="199"/>
      <c r="F982" s="165" t="str">
        <f>IF(E976="","",CONCATENATE(VLOOKUP(E976,'Stakeholder Master List'!$B:$D,2,FALSE),"-7"))</f>
        <v/>
      </c>
      <c r="G982" s="165" t="str">
        <f>IF(E976="","",VLOOKUP(E976,'Stakeholder Master List'!$B:$D,3,FALSE))</f>
        <v/>
      </c>
      <c r="H982" s="173"/>
      <c r="I982" s="126" t="str" cm="1">
        <f t="array" ref="I982">IF(ISBLANK(H982),"-",(ROUND(IF(ISBLANK(H982),"",(_xlfn.IFS(G982="High",50,G982="Medium",25,G982="Low",10,G982="",0)+110-(INT(MID(F982,5,2)))*10)),0)))</f>
        <v>-</v>
      </c>
      <c r="M982" s="48"/>
      <c r="N982" s="48"/>
      <c r="O982" s="49"/>
      <c r="P982" s="48"/>
      <c r="V982" s="48"/>
    </row>
    <row r="983" spans="2:22" ht="15" x14ac:dyDescent="0.2">
      <c r="B983" s="60" t="str">
        <f t="shared" si="117"/>
        <v>Y</v>
      </c>
      <c r="E983" s="199"/>
      <c r="F983" s="165" t="str">
        <f>IF(E976="","",CONCATENATE(VLOOKUP(E976,'Stakeholder Master List'!$B:$D,2,FALSE),"-8"))</f>
        <v/>
      </c>
      <c r="G983" s="165" t="str">
        <f>IF(E976="","",VLOOKUP(E976,'Stakeholder Master List'!$B:$D,3,FALSE))</f>
        <v/>
      </c>
      <c r="H983" s="173"/>
      <c r="I983" s="126" t="str" cm="1">
        <f t="array" ref="I983">IF(ISBLANK(H983),"-",(ROUND(IF(ISBLANK(H983),"",(_xlfn.IFS(G983="High",50,G983="Medium",25,G983="Low",10,G983="",0)+110-(INT(MID(F983,5,2)))*10)),0)))</f>
        <v>-</v>
      </c>
      <c r="M983" s="48"/>
      <c r="N983" s="48"/>
      <c r="O983" s="49"/>
      <c r="P983" s="48"/>
      <c r="V983" s="48"/>
    </row>
    <row r="984" spans="2:22" ht="15" x14ac:dyDescent="0.2">
      <c r="B984" s="60" t="str">
        <f t="shared" si="117"/>
        <v>Y</v>
      </c>
      <c r="E984" s="199"/>
      <c r="F984" s="165" t="str">
        <f>IF(E976="","",CONCATENATE(VLOOKUP(E976,'Stakeholder Master List'!$B:$D,2,FALSE),"-9"))</f>
        <v/>
      </c>
      <c r="G984" s="165" t="str">
        <f>IF(E976="","",VLOOKUP(E976,'Stakeholder Master List'!$B:$D,3,FALSE))</f>
        <v/>
      </c>
      <c r="H984" s="173"/>
      <c r="I984" s="126" t="str" cm="1">
        <f t="array" ref="I984">IF(ISBLANK(H984),"-",(ROUND(IF(ISBLANK(H984),"",(_xlfn.IFS(G984="High",50,G984="Medium",25,G984="Low",10,G984="",0)+110-(INT(MID(F984,5,2)))*10)),0)))</f>
        <v>-</v>
      </c>
      <c r="M984" s="48"/>
      <c r="N984" s="48"/>
      <c r="O984" s="49"/>
      <c r="P984" s="48"/>
      <c r="V984" s="48"/>
    </row>
    <row r="985" spans="2:22" ht="16" thickBot="1" x14ac:dyDescent="0.25">
      <c r="B985" s="60" t="str">
        <f t="shared" si="117"/>
        <v>Y</v>
      </c>
      <c r="E985" s="200"/>
      <c r="F985" s="166" t="str">
        <f>IF(E976="","",CONCATENATE(VLOOKUP(E976,'Stakeholder Master List'!$B:$D,2,FALSE),"-10"))</f>
        <v/>
      </c>
      <c r="G985" s="169" t="str">
        <f>IF(E976="","",VLOOKUP(E976,'Stakeholder Master List'!$B:$D,3,FALSE))</f>
        <v/>
      </c>
      <c r="H985" s="172"/>
      <c r="I985" s="127" t="str" cm="1">
        <f t="array" ref="I985">IF(ISBLANK(H985),"-",(ROUND(IF(ISBLANK(H985),"",(_xlfn.IFS(G985="High",50,G985="Medium",25,G985="Low",10,G985="",0)+110-(INT(MID(F985,5,2)))*10)),0)))</f>
        <v>-</v>
      </c>
      <c r="M985" s="48"/>
      <c r="N985" s="48"/>
      <c r="O985" s="49"/>
      <c r="P985" s="48"/>
      <c r="V985" s="48"/>
    </row>
    <row r="986" spans="2:22" ht="15" x14ac:dyDescent="0.2">
      <c r="B986" s="60" t="str">
        <f>IF(OR(E986="-",E986=""),"Y","N")</f>
        <v>Y</v>
      </c>
      <c r="E986" s="198" t="str">
        <f>IF(ISBLANK('Stakeholder Master List'!B105),"",'Stakeholder Master List'!B105)</f>
        <v/>
      </c>
      <c r="F986" s="164" t="str">
        <f>IF(E986="","",CONCATENATE(VLOOKUP(E986,'Stakeholder Master List'!$B:$D,2,FALSE),"-1"))</f>
        <v/>
      </c>
      <c r="G986" s="164" t="str">
        <f>IF(E986="","",VLOOKUP(E986,'Stakeholder Master List'!$B:$D,3,FALSE))</f>
        <v/>
      </c>
      <c r="H986" s="170"/>
      <c r="I986" s="125" t="str" cm="1">
        <f t="array" ref="I986">IF(ISBLANK(H986),"-",(ROUND(IF(ISBLANK(H986),"",(_xlfn.IFS(G986="High",50,G986="Medium",25,G986="Low",10,G986="",0)+110-(INT(MID(F986,5,2)))*10)),0)))</f>
        <v>-</v>
      </c>
      <c r="M986" s="48"/>
      <c r="N986" s="48"/>
      <c r="O986" s="49"/>
      <c r="P986" s="48"/>
      <c r="V986" s="48"/>
    </row>
    <row r="987" spans="2:22" ht="15" x14ac:dyDescent="0.2">
      <c r="B987" s="60" t="str">
        <f t="shared" ref="B987:B995" si="118">B986</f>
        <v>Y</v>
      </c>
      <c r="E987" s="199"/>
      <c r="F987" s="165" t="str">
        <f>IF(E986="","",CONCATENATE(VLOOKUP(E986,'Stakeholder Master List'!$B:$D,2,FALSE),"-2"))</f>
        <v/>
      </c>
      <c r="G987" s="165" t="str">
        <f>IF(E986="","",VLOOKUP(E986,'Stakeholder Master List'!$B:$D,3,FALSE))</f>
        <v/>
      </c>
      <c r="H987" s="173"/>
      <c r="I987" s="126" t="str" cm="1">
        <f t="array" ref="I987">IF(ISBLANK(H987),"-",(ROUND(IF(ISBLANK(H987),"",(_xlfn.IFS(G987="High",50,G987="Medium",25,G987="Low",10,G987="",0)+110-(INT(MID(F987,5,2)))*10)),0)))</f>
        <v>-</v>
      </c>
      <c r="M987" s="48"/>
      <c r="N987" s="48"/>
      <c r="O987" s="49"/>
      <c r="P987" s="48"/>
      <c r="V987" s="48"/>
    </row>
    <row r="988" spans="2:22" ht="15" x14ac:dyDescent="0.2">
      <c r="B988" s="60" t="str">
        <f t="shared" si="118"/>
        <v>Y</v>
      </c>
      <c r="E988" s="199"/>
      <c r="F988" s="165" t="str">
        <f>IF(E986="","",CONCATENATE(VLOOKUP(E986,'Stakeholder Master List'!$B:$D,2,FALSE),"-3"))</f>
        <v/>
      </c>
      <c r="G988" s="165" t="str">
        <f>IF(E986="","",VLOOKUP(E986,'Stakeholder Master List'!$B:$D,3,FALSE))</f>
        <v/>
      </c>
      <c r="H988" s="173"/>
      <c r="I988" s="126" t="str" cm="1">
        <f t="array" ref="I988">IF(ISBLANK(H988),"-",(ROUND(IF(ISBLANK(H988),"",(_xlfn.IFS(G988="High",50,G988="Medium",25,G988="Low",10,G988="",0)+110-(INT(MID(F988,5,2)))*10)),0)))</f>
        <v>-</v>
      </c>
      <c r="M988" s="48"/>
      <c r="N988" s="48"/>
      <c r="O988" s="49"/>
      <c r="P988" s="48"/>
      <c r="V988" s="48"/>
    </row>
    <row r="989" spans="2:22" ht="15" x14ac:dyDescent="0.2">
      <c r="B989" s="60" t="str">
        <f t="shared" si="118"/>
        <v>Y</v>
      </c>
      <c r="E989" s="199"/>
      <c r="F989" s="165" t="str">
        <f>IF(E986="","",CONCATENATE(VLOOKUP(E986,'Stakeholder Master List'!$B:$D,2,FALSE),"-4"))</f>
        <v/>
      </c>
      <c r="G989" s="165" t="str">
        <f>IF(E986="","",VLOOKUP(E986,'Stakeholder Master List'!$B:$D,3,FALSE))</f>
        <v/>
      </c>
      <c r="H989" s="173"/>
      <c r="I989" s="126" t="str" cm="1">
        <f t="array" ref="I989">IF(ISBLANK(H989),"-",(ROUND(IF(ISBLANK(H989),"",(_xlfn.IFS(G989="High",50,G989="Medium",25,G989="Low",10,G989="",0)+110-(INT(MID(F989,5,2)))*10)),0)))</f>
        <v>-</v>
      </c>
      <c r="M989" s="48"/>
      <c r="N989" s="48"/>
      <c r="O989" s="49"/>
      <c r="P989" s="48"/>
      <c r="V989" s="48"/>
    </row>
    <row r="990" spans="2:22" ht="15" x14ac:dyDescent="0.2">
      <c r="B990" s="60" t="str">
        <f t="shared" si="118"/>
        <v>Y</v>
      </c>
      <c r="E990" s="199"/>
      <c r="F990" s="165" t="str">
        <f>IF(E986="","",CONCATENATE(VLOOKUP(E986,'Stakeholder Master List'!$B:$D,2,FALSE),"-5"))</f>
        <v/>
      </c>
      <c r="G990" s="165" t="str">
        <f>IF(E986="","",VLOOKUP(E986,'Stakeholder Master List'!$B:$D,3,FALSE))</f>
        <v/>
      </c>
      <c r="H990" s="173"/>
      <c r="I990" s="126" t="str" cm="1">
        <f t="array" ref="I990">IF(ISBLANK(H990),"-",(ROUND(IF(ISBLANK(H990),"",(_xlfn.IFS(G990="High",50,G990="Medium",25,G990="Low",10,G990="",0)+110-(INT(MID(F990,5,2)))*10)),0)))</f>
        <v>-</v>
      </c>
      <c r="M990" s="48"/>
      <c r="N990" s="48"/>
      <c r="O990" s="49"/>
      <c r="P990" s="48"/>
      <c r="V990" s="48"/>
    </row>
    <row r="991" spans="2:22" ht="15" x14ac:dyDescent="0.2">
      <c r="B991" s="60" t="str">
        <f t="shared" si="118"/>
        <v>Y</v>
      </c>
      <c r="E991" s="199"/>
      <c r="F991" s="165" t="str">
        <f>IF(E986="","",CONCATENATE(VLOOKUP(E986,'Stakeholder Master List'!$B:$D,2,FALSE),"-6"))</f>
        <v/>
      </c>
      <c r="G991" s="165" t="str">
        <f>IF(E986="","",VLOOKUP(E986,'Stakeholder Master List'!$B:$D,3,FALSE))</f>
        <v/>
      </c>
      <c r="H991" s="173"/>
      <c r="I991" s="126" t="str" cm="1">
        <f t="array" ref="I991">IF(ISBLANK(H991),"-",(ROUND(IF(ISBLANK(H991),"",(_xlfn.IFS(G991="High",50,G991="Medium",25,G991="Low",10,G991="",0)+110-(INT(MID(F991,5,2)))*10)),0)))</f>
        <v>-</v>
      </c>
      <c r="M991" s="48"/>
      <c r="N991" s="48"/>
      <c r="O991" s="49"/>
      <c r="P991" s="48"/>
      <c r="V991" s="48"/>
    </row>
    <row r="992" spans="2:22" ht="15" x14ac:dyDescent="0.2">
      <c r="B992" s="60" t="str">
        <f t="shared" si="118"/>
        <v>Y</v>
      </c>
      <c r="E992" s="199"/>
      <c r="F992" s="165" t="str">
        <f>IF(E986="","",CONCATENATE(VLOOKUP(E986,'Stakeholder Master List'!$B:$D,2,FALSE),"-7"))</f>
        <v/>
      </c>
      <c r="G992" s="165" t="str">
        <f>IF(E986="","",VLOOKUP(E986,'Stakeholder Master List'!$B:$D,3,FALSE))</f>
        <v/>
      </c>
      <c r="H992" s="173"/>
      <c r="I992" s="126" t="str" cm="1">
        <f t="array" ref="I992">IF(ISBLANK(H992),"-",(ROUND(IF(ISBLANK(H992),"",(_xlfn.IFS(G992="High",50,G992="Medium",25,G992="Low",10,G992="",0)+110-(INT(MID(F992,5,2)))*10)),0)))</f>
        <v>-</v>
      </c>
      <c r="M992" s="48"/>
      <c r="N992" s="48"/>
      <c r="O992" s="49"/>
      <c r="P992" s="48"/>
      <c r="V992" s="48"/>
    </row>
    <row r="993" spans="2:22" ht="15" x14ac:dyDescent="0.2">
      <c r="B993" s="60" t="str">
        <f t="shared" si="118"/>
        <v>Y</v>
      </c>
      <c r="E993" s="199"/>
      <c r="F993" s="165" t="str">
        <f>IF(E986="","",CONCATENATE(VLOOKUP(E986,'Stakeholder Master List'!$B:$D,2,FALSE),"-8"))</f>
        <v/>
      </c>
      <c r="G993" s="165" t="str">
        <f>IF(E986="","",VLOOKUP(E986,'Stakeholder Master List'!$B:$D,3,FALSE))</f>
        <v/>
      </c>
      <c r="H993" s="173"/>
      <c r="I993" s="126" t="str" cm="1">
        <f t="array" ref="I993">IF(ISBLANK(H993),"-",(ROUND(IF(ISBLANK(H993),"",(_xlfn.IFS(G993="High",50,G993="Medium",25,G993="Low",10,G993="",0)+110-(INT(MID(F993,5,2)))*10)),0)))</f>
        <v>-</v>
      </c>
      <c r="M993" s="48"/>
      <c r="N993" s="48"/>
      <c r="O993" s="49"/>
      <c r="P993" s="48"/>
      <c r="V993" s="48"/>
    </row>
    <row r="994" spans="2:22" ht="15" x14ac:dyDescent="0.2">
      <c r="B994" s="60" t="str">
        <f t="shared" si="118"/>
        <v>Y</v>
      </c>
      <c r="E994" s="199"/>
      <c r="F994" s="165" t="str">
        <f>IF(E986="","",CONCATENATE(VLOOKUP(E986,'Stakeholder Master List'!$B:$D,2,FALSE),"-9"))</f>
        <v/>
      </c>
      <c r="G994" s="165" t="str">
        <f>IF(E986="","",VLOOKUP(E986,'Stakeholder Master List'!$B:$D,3,FALSE))</f>
        <v/>
      </c>
      <c r="H994" s="173"/>
      <c r="I994" s="126" t="str" cm="1">
        <f t="array" ref="I994">IF(ISBLANK(H994),"-",(ROUND(IF(ISBLANK(H994),"",(_xlfn.IFS(G994="High",50,G994="Medium",25,G994="Low",10,G994="",0)+110-(INT(MID(F994,5,2)))*10)),0)))</f>
        <v>-</v>
      </c>
      <c r="M994" s="48"/>
      <c r="N994" s="48"/>
      <c r="O994" s="49"/>
      <c r="P994" s="48"/>
      <c r="V994" s="48"/>
    </row>
    <row r="995" spans="2:22" ht="16" thickBot="1" x14ac:dyDescent="0.25">
      <c r="B995" s="60" t="str">
        <f t="shared" si="118"/>
        <v>Y</v>
      </c>
      <c r="E995" s="200"/>
      <c r="F995" s="166" t="str">
        <f>IF(E986="","",CONCATENATE(VLOOKUP(E986,'Stakeholder Master List'!$B:$D,2,FALSE),"-10"))</f>
        <v/>
      </c>
      <c r="G995" s="169" t="str">
        <f>IF(E986="","",VLOOKUP(E986,'Stakeholder Master List'!$B:$D,3,FALSE))</f>
        <v/>
      </c>
      <c r="H995" s="172"/>
      <c r="I995" s="127" t="str" cm="1">
        <f t="array" ref="I995">IF(ISBLANK(H995),"-",(ROUND(IF(ISBLANK(H995),"",(_xlfn.IFS(G995="High",50,G995="Medium",25,G995="Low",10,G995="",0)+110-(INT(MID(F995,5,2)))*10)),0)))</f>
        <v>-</v>
      </c>
      <c r="M995" s="48"/>
      <c r="N995" s="48"/>
      <c r="O995" s="49"/>
      <c r="P995" s="48"/>
      <c r="V995" s="48"/>
    </row>
    <row r="996" spans="2:22" ht="15" x14ac:dyDescent="0.2">
      <c r="B996" s="60" t="str">
        <f>IF(OR(E996="-",E996=""),"Y","N")</f>
        <v>Y</v>
      </c>
      <c r="E996" s="198" t="str">
        <f>IF(ISBLANK('Stakeholder Master List'!B106),"",'Stakeholder Master List'!B106)</f>
        <v/>
      </c>
      <c r="F996" s="164" t="str">
        <f>IF(E996="","",CONCATENATE(VLOOKUP(E996,'Stakeholder Master List'!$B:$D,2,FALSE),"-1"))</f>
        <v/>
      </c>
      <c r="G996" s="164" t="str">
        <f>IF(E996="","",VLOOKUP(E996,'Stakeholder Master List'!$B:$D,3,FALSE))</f>
        <v/>
      </c>
      <c r="H996" s="170"/>
      <c r="I996" s="125" t="str" cm="1">
        <f t="array" ref="I996">IF(ISBLANK(H996),"-",(ROUND(IF(ISBLANK(H996),"",(_xlfn.IFS(G996="High",50,G996="Medium",25,G996="Low",10,G996="",0)+110-(INT(MID(F996,5,2)))*10)),0)))</f>
        <v>-</v>
      </c>
      <c r="M996" s="48"/>
      <c r="N996" s="48"/>
      <c r="O996" s="49"/>
      <c r="P996" s="48"/>
      <c r="V996" s="48"/>
    </row>
    <row r="997" spans="2:22" ht="15" x14ac:dyDescent="0.2">
      <c r="B997" s="60" t="str">
        <f t="shared" ref="B997:B1005" si="119">B996</f>
        <v>Y</v>
      </c>
      <c r="E997" s="199"/>
      <c r="F997" s="165" t="str">
        <f>IF(E996="","",CONCATENATE(VLOOKUP(E996,'Stakeholder Master List'!$B:$D,2,FALSE),"-2"))</f>
        <v/>
      </c>
      <c r="G997" s="165" t="str">
        <f>IF(E996="","",VLOOKUP(E996,'Stakeholder Master List'!$B:$D,3,FALSE))</f>
        <v/>
      </c>
      <c r="H997" s="173"/>
      <c r="I997" s="126" t="str" cm="1">
        <f t="array" ref="I997">IF(ISBLANK(H997),"-",(ROUND(IF(ISBLANK(H997),"",(_xlfn.IFS(G997="High",50,G997="Medium",25,G997="Low",10,G997="",0)+110-(INT(MID(F997,5,2)))*10)),0)))</f>
        <v>-</v>
      </c>
      <c r="M997" s="48"/>
      <c r="N997" s="48"/>
      <c r="O997" s="49"/>
      <c r="P997" s="48"/>
      <c r="V997" s="48"/>
    </row>
    <row r="998" spans="2:22" ht="15" x14ac:dyDescent="0.2">
      <c r="B998" s="60" t="str">
        <f t="shared" si="119"/>
        <v>Y</v>
      </c>
      <c r="E998" s="199"/>
      <c r="F998" s="165" t="str">
        <f>IF(E996="","",CONCATENATE(VLOOKUP(E996,'Stakeholder Master List'!$B:$D,2,FALSE),"-3"))</f>
        <v/>
      </c>
      <c r="G998" s="165" t="str">
        <f>IF(E996="","",VLOOKUP(E996,'Stakeholder Master List'!$B:$D,3,FALSE))</f>
        <v/>
      </c>
      <c r="H998" s="173"/>
      <c r="I998" s="126" t="str" cm="1">
        <f t="array" ref="I998">IF(ISBLANK(H998),"-",(ROUND(IF(ISBLANK(H998),"",(_xlfn.IFS(G998="High",50,G998="Medium",25,G998="Low",10,G998="",0)+110-(INT(MID(F998,5,2)))*10)),0)))</f>
        <v>-</v>
      </c>
      <c r="M998" s="48"/>
      <c r="N998" s="48"/>
      <c r="O998" s="49"/>
      <c r="P998" s="48"/>
      <c r="V998" s="48"/>
    </row>
    <row r="999" spans="2:22" ht="15" x14ac:dyDescent="0.2">
      <c r="B999" s="60" t="str">
        <f t="shared" si="119"/>
        <v>Y</v>
      </c>
      <c r="E999" s="199"/>
      <c r="F999" s="165" t="str">
        <f>IF(E996="","",CONCATENATE(VLOOKUP(E996,'Stakeholder Master List'!$B:$D,2,FALSE),"-4"))</f>
        <v/>
      </c>
      <c r="G999" s="165" t="str">
        <f>IF(E996="","",VLOOKUP(E996,'Stakeholder Master List'!$B:$D,3,FALSE))</f>
        <v/>
      </c>
      <c r="H999" s="173"/>
      <c r="I999" s="126" t="str" cm="1">
        <f t="array" ref="I999">IF(ISBLANK(H999),"-",(ROUND(IF(ISBLANK(H999),"",(_xlfn.IFS(G999="High",50,G999="Medium",25,G999="Low",10,G999="",0)+110-(INT(MID(F999,5,2)))*10)),0)))</f>
        <v>-</v>
      </c>
      <c r="M999" s="48"/>
      <c r="N999" s="48"/>
      <c r="O999" s="49"/>
      <c r="P999" s="48"/>
      <c r="V999" s="48"/>
    </row>
    <row r="1000" spans="2:22" ht="15" x14ac:dyDescent="0.2">
      <c r="B1000" s="60" t="str">
        <f t="shared" si="119"/>
        <v>Y</v>
      </c>
      <c r="E1000" s="199"/>
      <c r="F1000" s="165" t="str">
        <f>IF(E996="","",CONCATENATE(VLOOKUP(E996,'Stakeholder Master List'!$B:$D,2,FALSE),"-5"))</f>
        <v/>
      </c>
      <c r="G1000" s="165" t="str">
        <f>IF(E996="","",VLOOKUP(E996,'Stakeholder Master List'!$B:$D,3,FALSE))</f>
        <v/>
      </c>
      <c r="H1000" s="173"/>
      <c r="I1000" s="126" t="str" cm="1">
        <f t="array" ref="I1000">IF(ISBLANK(H1000),"-",(ROUND(IF(ISBLANK(H1000),"",(_xlfn.IFS(G1000="High",50,G1000="Medium",25,G1000="Low",10,G1000="",0)+110-(INT(MID(F1000,5,2)))*10)),0)))</f>
        <v>-</v>
      </c>
      <c r="M1000" s="48"/>
      <c r="N1000" s="48"/>
      <c r="O1000" s="49"/>
      <c r="P1000" s="48"/>
      <c r="V1000" s="48"/>
    </row>
    <row r="1001" spans="2:22" ht="15" x14ac:dyDescent="0.2">
      <c r="B1001" s="60" t="str">
        <f t="shared" si="119"/>
        <v>Y</v>
      </c>
      <c r="E1001" s="199"/>
      <c r="F1001" s="165" t="str">
        <f>IF(E996="","",CONCATENATE(VLOOKUP(E996,'Stakeholder Master List'!$B:$D,2,FALSE),"-6"))</f>
        <v/>
      </c>
      <c r="G1001" s="165" t="str">
        <f>IF(E996="","",VLOOKUP(E996,'Stakeholder Master List'!$B:$D,3,FALSE))</f>
        <v/>
      </c>
      <c r="H1001" s="173"/>
      <c r="I1001" s="126" t="str" cm="1">
        <f t="array" ref="I1001">IF(ISBLANK(H1001),"-",(ROUND(IF(ISBLANK(H1001),"",(_xlfn.IFS(G1001="High",50,G1001="Medium",25,G1001="Low",10,G1001="",0)+110-(INT(MID(F1001,5,2)))*10)),0)))</f>
        <v>-</v>
      </c>
      <c r="M1001" s="48"/>
      <c r="N1001" s="48"/>
      <c r="O1001" s="49"/>
      <c r="P1001" s="48"/>
      <c r="V1001" s="48"/>
    </row>
    <row r="1002" spans="2:22" ht="15" x14ac:dyDescent="0.2">
      <c r="B1002" s="60" t="str">
        <f t="shared" si="119"/>
        <v>Y</v>
      </c>
      <c r="E1002" s="199"/>
      <c r="F1002" s="165" t="str">
        <f>IF(E996="","",CONCATENATE(VLOOKUP(E996,'Stakeholder Master List'!$B:$D,2,FALSE),"-7"))</f>
        <v/>
      </c>
      <c r="G1002" s="165" t="str">
        <f>IF(E996="","",VLOOKUP(E996,'Stakeholder Master List'!$B:$D,3,FALSE))</f>
        <v/>
      </c>
      <c r="H1002" s="173"/>
      <c r="I1002" s="126" t="str" cm="1">
        <f t="array" ref="I1002">IF(ISBLANK(H1002),"-",(ROUND(IF(ISBLANK(H1002),"",(_xlfn.IFS(G1002="High",50,G1002="Medium",25,G1002="Low",10,G1002="",0)+110-(INT(MID(F1002,5,2)))*10)),0)))</f>
        <v>-</v>
      </c>
      <c r="M1002" s="48"/>
      <c r="N1002" s="48"/>
      <c r="O1002" s="49"/>
      <c r="P1002" s="48"/>
      <c r="V1002" s="48"/>
    </row>
    <row r="1003" spans="2:22" ht="15" x14ac:dyDescent="0.2">
      <c r="B1003" s="60" t="str">
        <f t="shared" si="119"/>
        <v>Y</v>
      </c>
      <c r="E1003" s="199"/>
      <c r="F1003" s="165" t="str">
        <f>IF(E996="","",CONCATENATE(VLOOKUP(E996,'Stakeholder Master List'!$B:$D,2,FALSE),"-8"))</f>
        <v/>
      </c>
      <c r="G1003" s="165" t="str">
        <f>IF(E996="","",VLOOKUP(E996,'Stakeholder Master List'!$B:$D,3,FALSE))</f>
        <v/>
      </c>
      <c r="H1003" s="173"/>
      <c r="I1003" s="126" t="str" cm="1">
        <f t="array" ref="I1003">IF(ISBLANK(H1003),"-",(ROUND(IF(ISBLANK(H1003),"",(_xlfn.IFS(G1003="High",50,G1003="Medium",25,G1003="Low",10,G1003="",0)+110-(INT(MID(F1003,5,2)))*10)),0)))</f>
        <v>-</v>
      </c>
      <c r="M1003" s="48"/>
      <c r="N1003" s="48"/>
      <c r="O1003" s="49"/>
      <c r="P1003" s="48"/>
      <c r="V1003" s="48"/>
    </row>
    <row r="1004" spans="2:22" ht="15" x14ac:dyDescent="0.2">
      <c r="B1004" s="60" t="str">
        <f t="shared" si="119"/>
        <v>Y</v>
      </c>
      <c r="E1004" s="199"/>
      <c r="F1004" s="165" t="str">
        <f>IF(E996="","",CONCATENATE(VLOOKUP(E996,'Stakeholder Master List'!$B:$D,2,FALSE),"-9"))</f>
        <v/>
      </c>
      <c r="G1004" s="165" t="str">
        <f>IF(E996="","",VLOOKUP(E996,'Stakeholder Master List'!$B:$D,3,FALSE))</f>
        <v/>
      </c>
      <c r="H1004" s="173"/>
      <c r="I1004" s="126" t="str" cm="1">
        <f t="array" ref="I1004">IF(ISBLANK(H1004),"-",(ROUND(IF(ISBLANK(H1004),"",(_xlfn.IFS(G1004="High",50,G1004="Medium",25,G1004="Low",10,G1004="",0)+110-(INT(MID(F1004,5,2)))*10)),0)))</f>
        <v>-</v>
      </c>
      <c r="M1004" s="48"/>
      <c r="N1004" s="48"/>
      <c r="O1004" s="49"/>
      <c r="P1004" s="48"/>
      <c r="V1004" s="48"/>
    </row>
    <row r="1005" spans="2:22" ht="16" thickBot="1" x14ac:dyDescent="0.25">
      <c r="B1005" s="60" t="str">
        <f t="shared" si="119"/>
        <v>Y</v>
      </c>
      <c r="E1005" s="200"/>
      <c r="F1005" s="166" t="str">
        <f>IF(E996="","",CONCATENATE(VLOOKUP(E996,'Stakeholder Master List'!$B:$D,2,FALSE),"-10"))</f>
        <v/>
      </c>
      <c r="G1005" s="169" t="str">
        <f>IF(E996="","",VLOOKUP(E996,'Stakeholder Master List'!$B:$D,3,FALSE))</f>
        <v/>
      </c>
      <c r="H1005" s="172"/>
      <c r="I1005" s="127" t="str" cm="1">
        <f t="array" ref="I1005">IF(ISBLANK(H1005),"-",(ROUND(IF(ISBLANK(H1005),"",(_xlfn.IFS(G1005="High",50,G1005="Medium",25,G1005="Low",10,G1005="",0)+110-(INT(MID(F1005,5,2)))*10)),0)))</f>
        <v>-</v>
      </c>
      <c r="M1005" s="48"/>
      <c r="N1005" s="48"/>
      <c r="O1005" s="49"/>
      <c r="P1005" s="48"/>
      <c r="V1005" s="48"/>
    </row>
  </sheetData>
  <sheetProtection sheet="1" formatCells="0" formatColumns="0" formatRows="0" insertColumns="0" insertRows="0" insertHyperlinks="0" deleteColumns="0" deleteRows="0" selectLockedCells="1" sort="0" autoFilter="0" pivotTables="0"/>
  <autoFilter ref="B5:B345" xr:uid="{00000000-0001-0000-0100-000000000000}"/>
  <mergeCells count="104">
    <mergeCell ref="F2:I2"/>
    <mergeCell ref="U2:X3"/>
    <mergeCell ref="E156:E165"/>
    <mergeCell ref="E166:E175"/>
    <mergeCell ref="E176:E185"/>
    <mergeCell ref="E186:E195"/>
    <mergeCell ref="E196:E205"/>
    <mergeCell ref="E36:E45"/>
    <mergeCell ref="E46:E55"/>
    <mergeCell ref="E56:E65"/>
    <mergeCell ref="S3:T3"/>
    <mergeCell ref="N4:O4"/>
    <mergeCell ref="E6:E15"/>
    <mergeCell ref="E16:E25"/>
    <mergeCell ref="E26:E35"/>
    <mergeCell ref="E116:E125"/>
    <mergeCell ref="E126:E135"/>
    <mergeCell ref="E136:E145"/>
    <mergeCell ref="E146:E155"/>
    <mergeCell ref="E66:E75"/>
    <mergeCell ref="E76:E85"/>
    <mergeCell ref="E86:E95"/>
    <mergeCell ref="E96:E105"/>
    <mergeCell ref="E106:E115"/>
    <mergeCell ref="E346:E355"/>
    <mergeCell ref="E356:E365"/>
    <mergeCell ref="E366:E375"/>
    <mergeCell ref="E376:E385"/>
    <mergeCell ref="E386:E395"/>
    <mergeCell ref="E206:E215"/>
    <mergeCell ref="E216:E225"/>
    <mergeCell ref="E226:E235"/>
    <mergeCell ref="E236:E245"/>
    <mergeCell ref="E246:E255"/>
    <mergeCell ref="E306:E315"/>
    <mergeCell ref="E316:E325"/>
    <mergeCell ref="E326:E335"/>
    <mergeCell ref="E336:E345"/>
    <mergeCell ref="E256:E265"/>
    <mergeCell ref="E266:E275"/>
    <mergeCell ref="E276:E285"/>
    <mergeCell ref="E286:E295"/>
    <mergeCell ref="E296:E305"/>
    <mergeCell ref="E446:E455"/>
    <mergeCell ref="E456:E465"/>
    <mergeCell ref="E466:E475"/>
    <mergeCell ref="E476:E485"/>
    <mergeCell ref="E486:E495"/>
    <mergeCell ref="E396:E405"/>
    <mergeCell ref="E406:E415"/>
    <mergeCell ref="E416:E425"/>
    <mergeCell ref="E426:E435"/>
    <mergeCell ref="E436:E445"/>
    <mergeCell ref="E546:E555"/>
    <mergeCell ref="E556:E565"/>
    <mergeCell ref="E566:E575"/>
    <mergeCell ref="E576:E585"/>
    <mergeCell ref="E586:E595"/>
    <mergeCell ref="E496:E505"/>
    <mergeCell ref="E506:E515"/>
    <mergeCell ref="E516:E525"/>
    <mergeCell ref="E526:E535"/>
    <mergeCell ref="E536:E545"/>
    <mergeCell ref="E646:E655"/>
    <mergeCell ref="E656:E665"/>
    <mergeCell ref="E666:E675"/>
    <mergeCell ref="E676:E685"/>
    <mergeCell ref="E686:E695"/>
    <mergeCell ref="E596:E605"/>
    <mergeCell ref="E606:E615"/>
    <mergeCell ref="E616:E625"/>
    <mergeCell ref="E626:E635"/>
    <mergeCell ref="E636:E645"/>
    <mergeCell ref="E746:E755"/>
    <mergeCell ref="E756:E765"/>
    <mergeCell ref="E766:E775"/>
    <mergeCell ref="E776:E785"/>
    <mergeCell ref="E786:E795"/>
    <mergeCell ref="E696:E705"/>
    <mergeCell ref="E706:E715"/>
    <mergeCell ref="E716:E725"/>
    <mergeCell ref="E726:E735"/>
    <mergeCell ref="E736:E745"/>
    <mergeCell ref="E846:E855"/>
    <mergeCell ref="E856:E865"/>
    <mergeCell ref="E866:E875"/>
    <mergeCell ref="E876:E885"/>
    <mergeCell ref="E886:E895"/>
    <mergeCell ref="E796:E805"/>
    <mergeCell ref="E806:E815"/>
    <mergeCell ref="E816:E825"/>
    <mergeCell ref="E826:E835"/>
    <mergeCell ref="E836:E845"/>
    <mergeCell ref="E996:E1005"/>
    <mergeCell ref="E946:E955"/>
    <mergeCell ref="E956:E965"/>
    <mergeCell ref="E966:E975"/>
    <mergeCell ref="E976:E985"/>
    <mergeCell ref="E986:E995"/>
    <mergeCell ref="E896:E905"/>
    <mergeCell ref="E906:E915"/>
    <mergeCell ref="E916:E925"/>
    <mergeCell ref="E926:E935"/>
    <mergeCell ref="E936:E945"/>
  </mergeCells>
  <conditionalFormatting sqref="M2:M65 M156:M230">
    <cfRule type="colorScale" priority="47">
      <colorScale>
        <cfvo type="min"/>
        <cfvo type="max"/>
        <color rgb="FFFFFFFF"/>
        <color rgb="FFE67C73"/>
      </colorScale>
    </cfRule>
  </conditionalFormatting>
  <conditionalFormatting sqref="M66:M75">
    <cfRule type="colorScale" priority="31">
      <colorScale>
        <cfvo type="min"/>
        <cfvo type="max"/>
        <color rgb="FFFFFFFF"/>
        <color rgb="FFE67C73"/>
      </colorScale>
    </cfRule>
  </conditionalFormatting>
  <conditionalFormatting sqref="M76:M85">
    <cfRule type="colorScale" priority="28">
      <colorScale>
        <cfvo type="min"/>
        <cfvo type="max"/>
        <color rgb="FFFFFFFF"/>
        <color rgb="FFE67C73"/>
      </colorScale>
    </cfRule>
  </conditionalFormatting>
  <conditionalFormatting sqref="M86:M95">
    <cfRule type="colorScale" priority="25">
      <colorScale>
        <cfvo type="min"/>
        <cfvo type="max"/>
        <color rgb="FFFFFFFF"/>
        <color rgb="FFE67C73"/>
      </colorScale>
    </cfRule>
  </conditionalFormatting>
  <conditionalFormatting sqref="M96:M105">
    <cfRule type="colorScale" priority="22">
      <colorScale>
        <cfvo type="min"/>
        <cfvo type="max"/>
        <color rgb="FFFFFFFF"/>
        <color rgb="FFE67C73"/>
      </colorScale>
    </cfRule>
  </conditionalFormatting>
  <conditionalFormatting sqref="M106:M115">
    <cfRule type="colorScale" priority="19">
      <colorScale>
        <cfvo type="min"/>
        <cfvo type="max"/>
        <color rgb="FFFFFFFF"/>
        <color rgb="FFE67C73"/>
      </colorScale>
    </cfRule>
  </conditionalFormatting>
  <conditionalFormatting sqref="M116:M125">
    <cfRule type="colorScale" priority="16">
      <colorScale>
        <cfvo type="min"/>
        <cfvo type="max"/>
        <color rgb="FFFFFFFF"/>
        <color rgb="FFE67C73"/>
      </colorScale>
    </cfRule>
  </conditionalFormatting>
  <conditionalFormatting sqref="M126:M135">
    <cfRule type="colorScale" priority="13">
      <colorScale>
        <cfvo type="min"/>
        <cfvo type="max"/>
        <color rgb="FFFFFFFF"/>
        <color rgb="FFE67C73"/>
      </colorScale>
    </cfRule>
  </conditionalFormatting>
  <conditionalFormatting sqref="M136:M145">
    <cfRule type="colorScale" priority="10">
      <colorScale>
        <cfvo type="min"/>
        <cfvo type="max"/>
        <color rgb="FFFFFFFF"/>
        <color rgb="FFE67C73"/>
      </colorScale>
    </cfRule>
  </conditionalFormatting>
  <conditionalFormatting sqref="M146:M155">
    <cfRule type="colorScale" priority="7">
      <colorScale>
        <cfvo type="min"/>
        <cfvo type="max"/>
        <color rgb="FFFFFFFF"/>
        <color rgb="FFE67C73"/>
      </colorScale>
    </cfRule>
  </conditionalFormatting>
  <conditionalFormatting sqref="M346:M370">
    <cfRule type="colorScale" priority="5">
      <colorScale>
        <cfvo type="min"/>
        <cfvo type="max"/>
        <color rgb="FFFFFFFF"/>
        <color rgb="FFE67C73"/>
      </colorScale>
    </cfRule>
  </conditionalFormatting>
  <conditionalFormatting sqref="M486:M510">
    <cfRule type="colorScale" priority="4">
      <colorScale>
        <cfvo type="min"/>
        <cfvo type="max"/>
        <color rgb="FFFFFFFF"/>
        <color rgb="FFE67C73"/>
      </colorScale>
    </cfRule>
  </conditionalFormatting>
  <conditionalFormatting sqref="M626:M650">
    <cfRule type="colorScale" priority="3">
      <colorScale>
        <cfvo type="min"/>
        <cfvo type="max"/>
        <color rgb="FFFFFFFF"/>
        <color rgb="FFE67C73"/>
      </colorScale>
    </cfRule>
  </conditionalFormatting>
  <conditionalFormatting sqref="M766:M790">
    <cfRule type="colorScale" priority="2">
      <colorScale>
        <cfvo type="min"/>
        <cfvo type="max"/>
        <color rgb="FFFFFFFF"/>
        <color rgb="FFE67C73"/>
      </colorScale>
    </cfRule>
  </conditionalFormatting>
  <conditionalFormatting sqref="M906:M930">
    <cfRule type="colorScale" priority="1">
      <colorScale>
        <cfvo type="min"/>
        <cfvo type="max"/>
        <color rgb="FFFFFFFF"/>
        <color rgb="FFE67C73"/>
      </colorScale>
    </cfRule>
  </conditionalFormatting>
  <conditionalFormatting sqref="Q2:Q65 Q156:Q1005">
    <cfRule type="colorScale" priority="59">
      <colorScale>
        <cfvo type="min"/>
        <cfvo type="max"/>
        <color rgb="FFFFFFFF"/>
        <color rgb="FFE67C73"/>
      </colorScale>
    </cfRule>
  </conditionalFormatting>
  <conditionalFormatting sqref="Q66:Q75">
    <cfRule type="colorScale" priority="32">
      <colorScale>
        <cfvo type="min"/>
        <cfvo type="max"/>
        <color rgb="FFFFFFFF"/>
        <color rgb="FFE67C73"/>
      </colorScale>
    </cfRule>
  </conditionalFormatting>
  <conditionalFormatting sqref="Q76:Q85">
    <cfRule type="colorScale" priority="29">
      <colorScale>
        <cfvo type="min"/>
        <cfvo type="max"/>
        <color rgb="FFFFFFFF"/>
        <color rgb="FFE67C73"/>
      </colorScale>
    </cfRule>
  </conditionalFormatting>
  <conditionalFormatting sqref="Q86:Q95">
    <cfRule type="colorScale" priority="26">
      <colorScale>
        <cfvo type="min"/>
        <cfvo type="max"/>
        <color rgb="FFFFFFFF"/>
        <color rgb="FFE67C73"/>
      </colorScale>
    </cfRule>
  </conditionalFormatting>
  <conditionalFormatting sqref="Q96:Q105">
    <cfRule type="colorScale" priority="23">
      <colorScale>
        <cfvo type="min"/>
        <cfvo type="max"/>
        <color rgb="FFFFFFFF"/>
        <color rgb="FFE67C73"/>
      </colorScale>
    </cfRule>
  </conditionalFormatting>
  <conditionalFormatting sqref="Q106:Q115">
    <cfRule type="colorScale" priority="20">
      <colorScale>
        <cfvo type="min"/>
        <cfvo type="max"/>
        <color rgb="FFFFFFFF"/>
        <color rgb="FFE67C73"/>
      </colorScale>
    </cfRule>
  </conditionalFormatting>
  <conditionalFormatting sqref="Q116:Q125">
    <cfRule type="colorScale" priority="17">
      <colorScale>
        <cfvo type="min"/>
        <cfvo type="max"/>
        <color rgb="FFFFFFFF"/>
        <color rgb="FFE67C73"/>
      </colorScale>
    </cfRule>
  </conditionalFormatting>
  <conditionalFormatting sqref="Q126:Q135">
    <cfRule type="colorScale" priority="14">
      <colorScale>
        <cfvo type="min"/>
        <cfvo type="max"/>
        <color rgb="FFFFFFFF"/>
        <color rgb="FFE67C73"/>
      </colorScale>
    </cfRule>
  </conditionalFormatting>
  <conditionalFormatting sqref="Q136:Q145">
    <cfRule type="colorScale" priority="11">
      <colorScale>
        <cfvo type="min"/>
        <cfvo type="max"/>
        <color rgb="FFFFFFFF"/>
        <color rgb="FFE67C73"/>
      </colorScale>
    </cfRule>
  </conditionalFormatting>
  <conditionalFormatting sqref="Q146:Q155">
    <cfRule type="colorScale" priority="8">
      <colorScale>
        <cfvo type="min"/>
        <cfvo type="max"/>
        <color rgb="FFFFFFFF"/>
        <color rgb="FFE67C73"/>
      </colorScale>
    </cfRule>
  </conditionalFormatting>
  <conditionalFormatting sqref="U4:U1005">
    <cfRule type="colorScale" priority="56">
      <colorScale>
        <cfvo type="min"/>
        <cfvo type="max"/>
        <color rgb="FFFFFFFF"/>
        <color rgb="FFE67C73"/>
      </colorScale>
    </cfRule>
  </conditionalFormatting>
  <conditionalFormatting sqref="V4:V5 V56:V1005">
    <cfRule type="colorScale" priority="57">
      <colorScale>
        <cfvo type="min"/>
        <cfvo type="max"/>
        <color rgb="FFFFFFFF"/>
        <color rgb="FFE67C73"/>
      </colorScale>
    </cfRule>
  </conditionalFormatting>
  <pageMargins left="0.7" right="0.7" top="0.75" bottom="0.75" header="0.3" footer="0.3"/>
  <pageSetup orientation="portrait" r:id="rId1"/>
  <ignoredErrors>
    <ignoredError sqref="T6:V6 U54:U55 T7:V7 U9:V53 V54:V55 U8:V8" unlockedFormula="1"/>
    <ignoredError sqref="B16 B26 B36 B46" formula="1"/>
  </ignoredErrors>
  <drawing r:id="rId2"/>
  <legacyDrawing r:id="rId3"/>
  <extLst>
    <ext xmlns:x14="http://schemas.microsoft.com/office/spreadsheetml/2009/9/main" uri="{CCE6A557-97BC-4b89-ADB6-D9C93CAAB3DF}">
      <x14:dataValidations xmlns:xm="http://schemas.microsoft.com/office/excel/2006/main" count="1">
        <x14:dataValidation type="list" allowBlank="1" xr:uid="{00000000-0002-0000-0100-000000000000}">
          <x14:formula1>
            <xm:f>'GIR Master List'!$B$6:$B$449</xm:f>
          </x14:formula1>
          <xm:sqref>H6:H1005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6AA84F"/>
    <outlinePr summaryBelow="0" summaryRight="0"/>
  </sheetPr>
  <dimension ref="B2:AO1006"/>
  <sheetViews>
    <sheetView showGridLines="0" workbookViewId="0">
      <pane ySplit="13" topLeftCell="A14" activePane="bottomLeft" state="frozen"/>
      <selection pane="bottomLeft" activeCell="C12" sqref="C12"/>
    </sheetView>
  </sheetViews>
  <sheetFormatPr baseColWidth="10" defaultColWidth="14.5" defaultRowHeight="15.75" customHeight="1" x14ac:dyDescent="0.15"/>
  <cols>
    <col min="1" max="1" width="4" customWidth="1"/>
    <col min="2" max="2" width="3.33203125" customWidth="1"/>
    <col min="3" max="3" width="40.33203125" customWidth="1"/>
    <col min="4" max="4" width="5.5" bestFit="1" customWidth="1"/>
    <col min="5" max="5" width="95.5" customWidth="1"/>
    <col min="6" max="6" width="3.6640625" customWidth="1"/>
    <col min="7" max="32" width="3.5" bestFit="1" customWidth="1"/>
    <col min="33" max="41" width="5" customWidth="1"/>
  </cols>
  <sheetData>
    <row r="2" spans="2:41" ht="31" x14ac:dyDescent="0.2">
      <c r="B2" s="10" t="s">
        <v>64</v>
      </c>
      <c r="C2" s="11"/>
      <c r="D2" s="12"/>
      <c r="E2" s="13"/>
      <c r="F2" s="209" t="s">
        <v>346</v>
      </c>
      <c r="G2" s="209"/>
      <c r="H2" s="209"/>
      <c r="I2" s="209"/>
      <c r="J2" s="209"/>
      <c r="K2" s="209"/>
      <c r="L2" s="209"/>
      <c r="M2" s="209"/>
      <c r="N2" s="209"/>
      <c r="O2" s="209"/>
      <c r="P2" s="209"/>
      <c r="Q2" s="209"/>
      <c r="R2" s="209"/>
      <c r="S2" s="209"/>
      <c r="T2" s="209"/>
      <c r="U2" s="209"/>
      <c r="V2" s="209"/>
      <c r="W2" s="209"/>
      <c r="X2" s="209"/>
      <c r="Y2" s="209"/>
      <c r="Z2" s="209"/>
      <c r="AA2" s="209"/>
      <c r="AB2" s="209"/>
      <c r="AC2" s="209"/>
      <c r="AD2" s="209"/>
      <c r="AE2" s="209"/>
      <c r="AG2" s="3"/>
      <c r="AH2" s="3"/>
      <c r="AI2" s="3"/>
      <c r="AJ2" s="3"/>
      <c r="AK2" s="3"/>
      <c r="AL2" s="3"/>
      <c r="AM2" s="3"/>
      <c r="AN2" s="3"/>
      <c r="AO2" s="3"/>
    </row>
    <row r="3" spans="2:41" ht="15" x14ac:dyDescent="0.2">
      <c r="B3" s="39" t="s">
        <v>65</v>
      </c>
      <c r="C3" s="100"/>
      <c r="D3" s="15"/>
      <c r="E3" s="16"/>
      <c r="AG3" s="2"/>
      <c r="AH3" s="2"/>
      <c r="AI3" s="2"/>
      <c r="AJ3" s="2"/>
      <c r="AK3" s="2"/>
      <c r="AL3" s="2"/>
      <c r="AM3" s="2"/>
      <c r="AN3" s="2"/>
      <c r="AO3" s="2"/>
    </row>
    <row r="4" spans="2:41" ht="15" x14ac:dyDescent="0.2">
      <c r="B4" s="23" t="s">
        <v>66</v>
      </c>
      <c r="C4" s="14"/>
      <c r="D4" s="15"/>
      <c r="E4" s="17"/>
      <c r="I4" s="79"/>
      <c r="J4" s="80"/>
      <c r="K4" s="81"/>
      <c r="L4" s="81"/>
      <c r="M4" s="81"/>
      <c r="N4" s="81"/>
      <c r="O4" s="81"/>
      <c r="P4" s="81"/>
      <c r="Q4" s="81"/>
      <c r="R4" s="81"/>
      <c r="S4" s="81"/>
      <c r="T4" s="81"/>
      <c r="U4" s="81"/>
      <c r="V4" s="81"/>
      <c r="W4" s="82"/>
      <c r="AG4" s="3"/>
      <c r="AH4" s="3"/>
      <c r="AI4" s="3"/>
      <c r="AJ4" s="3"/>
      <c r="AK4" s="3"/>
      <c r="AL4" s="3"/>
      <c r="AM4" s="3"/>
      <c r="AN4" s="3"/>
      <c r="AO4" s="3"/>
    </row>
    <row r="5" spans="2:41" ht="15" x14ac:dyDescent="0.2">
      <c r="B5" s="39"/>
      <c r="C5" s="14"/>
      <c r="D5" s="15"/>
      <c r="E5" s="16"/>
      <c r="F5" s="69" t="s">
        <v>338</v>
      </c>
      <c r="I5" s="83"/>
      <c r="J5" s="98"/>
      <c r="K5" s="99"/>
      <c r="L5" s="70" t="s">
        <v>339</v>
      </c>
      <c r="Q5" s="71"/>
      <c r="R5" s="72"/>
      <c r="S5" s="60" t="s">
        <v>341</v>
      </c>
      <c r="W5" s="84"/>
      <c r="AG5" s="2"/>
      <c r="AH5" s="2"/>
      <c r="AI5" s="2"/>
      <c r="AJ5" s="2"/>
      <c r="AK5" s="2"/>
      <c r="AL5" s="2"/>
      <c r="AM5" s="2"/>
      <c r="AN5" s="2"/>
      <c r="AO5" s="2"/>
    </row>
    <row r="6" spans="2:41" ht="7" customHeight="1" x14ac:dyDescent="0.2">
      <c r="B6" s="39"/>
      <c r="C6" s="14"/>
      <c r="D6" s="15"/>
      <c r="E6" s="16"/>
      <c r="F6" s="4"/>
      <c r="I6" s="83"/>
      <c r="J6" s="60"/>
      <c r="L6" s="77"/>
      <c r="S6" s="78"/>
      <c r="W6" s="84"/>
      <c r="AG6" s="2"/>
      <c r="AH6" s="2"/>
      <c r="AI6" s="2"/>
      <c r="AJ6" s="2"/>
      <c r="AK6" s="2"/>
      <c r="AL6" s="2"/>
      <c r="AM6" s="2"/>
      <c r="AN6" s="2"/>
      <c r="AO6" s="2"/>
    </row>
    <row r="7" spans="2:41" ht="15.75" customHeight="1" x14ac:dyDescent="0.15">
      <c r="I7" s="83"/>
      <c r="J7" s="73"/>
      <c r="K7" s="74"/>
      <c r="L7" s="78" t="s">
        <v>340</v>
      </c>
      <c r="Q7" s="75"/>
      <c r="R7" s="76"/>
      <c r="S7" s="60" t="s">
        <v>342</v>
      </c>
      <c r="W7" s="84"/>
    </row>
    <row r="8" spans="2:41" ht="7" customHeight="1" x14ac:dyDescent="0.15">
      <c r="I8" s="83"/>
      <c r="L8" s="78"/>
      <c r="W8" s="84"/>
    </row>
    <row r="9" spans="2:41" ht="15" customHeight="1" x14ac:dyDescent="0.15">
      <c r="I9" s="83"/>
      <c r="Q9" s="210"/>
      <c r="R9" s="211"/>
      <c r="S9" s="60" t="s">
        <v>343</v>
      </c>
      <c r="W9" s="84"/>
    </row>
    <row r="10" spans="2:41" ht="15" customHeight="1" x14ac:dyDescent="0.15">
      <c r="I10" s="85"/>
      <c r="J10" s="86"/>
      <c r="K10" s="86"/>
      <c r="L10" s="86"/>
      <c r="M10" s="86"/>
      <c r="N10" s="86"/>
      <c r="O10" s="86"/>
      <c r="P10" s="86"/>
      <c r="Q10" s="86"/>
      <c r="R10" s="86"/>
      <c r="S10" s="86"/>
      <c r="T10" s="86"/>
      <c r="U10" s="86"/>
      <c r="V10" s="86"/>
      <c r="W10" s="87"/>
    </row>
    <row r="11" spans="2:41" ht="15" customHeight="1" x14ac:dyDescent="0.15"/>
    <row r="12" spans="2:41" ht="15" customHeight="1" x14ac:dyDescent="0.2">
      <c r="G12" s="60"/>
      <c r="J12" s="109" t="s">
        <v>347</v>
      </c>
      <c r="AL12" s="3"/>
      <c r="AM12" s="3"/>
      <c r="AN12" s="3"/>
      <c r="AO12" s="3"/>
    </row>
    <row r="13" spans="2:41" ht="96" thickBot="1" x14ac:dyDescent="0.25">
      <c r="B13" s="53" t="s">
        <v>29</v>
      </c>
      <c r="C13" s="59" t="s">
        <v>348</v>
      </c>
      <c r="D13" s="53" t="s">
        <v>345</v>
      </c>
      <c r="E13" s="59" t="s">
        <v>349</v>
      </c>
      <c r="F13" s="92" t="s">
        <v>336</v>
      </c>
      <c r="G13" s="92" t="s">
        <v>67</v>
      </c>
      <c r="H13" s="92" t="s">
        <v>68</v>
      </c>
      <c r="I13" s="93" t="s">
        <v>69</v>
      </c>
      <c r="J13" s="93" t="s">
        <v>70</v>
      </c>
      <c r="K13" s="93" t="s">
        <v>71</v>
      </c>
      <c r="L13" s="93" t="s">
        <v>72</v>
      </c>
      <c r="M13" s="93" t="s">
        <v>73</v>
      </c>
      <c r="N13" s="93" t="s">
        <v>74</v>
      </c>
      <c r="O13" s="93" t="s">
        <v>75</v>
      </c>
      <c r="P13" s="94" t="s">
        <v>76</v>
      </c>
      <c r="Q13" s="94" t="s">
        <v>77</v>
      </c>
      <c r="R13" s="94" t="s">
        <v>78</v>
      </c>
      <c r="S13" s="94" t="s">
        <v>79</v>
      </c>
      <c r="T13" s="94" t="s">
        <v>80</v>
      </c>
      <c r="U13" s="95" t="s">
        <v>81</v>
      </c>
      <c r="V13" s="95" t="s">
        <v>82</v>
      </c>
      <c r="W13" s="95" t="s">
        <v>83</v>
      </c>
      <c r="X13" s="96" t="s">
        <v>84</v>
      </c>
      <c r="Y13" s="96" t="s">
        <v>85</v>
      </c>
      <c r="Z13" s="96" t="s">
        <v>86</v>
      </c>
      <c r="AA13" s="97" t="s">
        <v>87</v>
      </c>
      <c r="AB13" s="97" t="s">
        <v>88</v>
      </c>
      <c r="AC13" s="97" t="s">
        <v>89</v>
      </c>
      <c r="AD13" s="97" t="s">
        <v>90</v>
      </c>
      <c r="AE13" s="97" t="s">
        <v>91</v>
      </c>
      <c r="AF13" s="97" t="s">
        <v>92</v>
      </c>
      <c r="AL13" s="3"/>
      <c r="AM13" s="3"/>
      <c r="AN13" s="3"/>
      <c r="AO13" s="3"/>
    </row>
    <row r="14" spans="2:41" ht="15" x14ac:dyDescent="0.2">
      <c r="B14" s="88">
        <v>1</v>
      </c>
      <c r="C14" s="89"/>
      <c r="D14" s="90"/>
      <c r="E14" s="91"/>
      <c r="F14" s="107" t="s">
        <v>335</v>
      </c>
      <c r="G14" s="107" t="s">
        <v>335</v>
      </c>
      <c r="H14" s="107" t="s">
        <v>335</v>
      </c>
      <c r="I14" s="107" t="s">
        <v>335</v>
      </c>
      <c r="J14" s="107" t="s">
        <v>335</v>
      </c>
      <c r="K14" s="107" t="s">
        <v>335</v>
      </c>
      <c r="L14" s="107" t="s">
        <v>335</v>
      </c>
      <c r="M14" s="107" t="s">
        <v>335</v>
      </c>
      <c r="N14" s="107" t="s">
        <v>335</v>
      </c>
      <c r="O14" s="107" t="s">
        <v>335</v>
      </c>
      <c r="P14" s="107" t="s">
        <v>335</v>
      </c>
      <c r="Q14" s="107" t="s">
        <v>335</v>
      </c>
      <c r="R14" s="107" t="s">
        <v>335</v>
      </c>
      <c r="S14" s="108" t="s">
        <v>335</v>
      </c>
      <c r="T14" s="108" t="s">
        <v>335</v>
      </c>
      <c r="U14" s="107" t="s">
        <v>335</v>
      </c>
      <c r="V14" s="107" t="s">
        <v>335</v>
      </c>
      <c r="W14" s="107" t="s">
        <v>335</v>
      </c>
      <c r="X14" s="107" t="s">
        <v>335</v>
      </c>
      <c r="Y14" s="107" t="s">
        <v>335</v>
      </c>
      <c r="Z14" s="107" t="s">
        <v>335</v>
      </c>
      <c r="AA14" s="107" t="s">
        <v>335</v>
      </c>
      <c r="AB14" s="107" t="s">
        <v>335</v>
      </c>
      <c r="AC14" s="107" t="s">
        <v>335</v>
      </c>
      <c r="AD14" s="107" t="s">
        <v>335</v>
      </c>
      <c r="AE14" s="107" t="s">
        <v>335</v>
      </c>
      <c r="AF14" s="107" t="s">
        <v>335</v>
      </c>
      <c r="AG14" s="3"/>
      <c r="AH14" s="3"/>
      <c r="AI14" s="3"/>
      <c r="AJ14" s="3"/>
      <c r="AK14" s="3"/>
      <c r="AL14" s="3"/>
      <c r="AM14" s="3"/>
      <c r="AN14" s="3"/>
      <c r="AO14" s="3"/>
    </row>
    <row r="15" spans="2:41" ht="15" x14ac:dyDescent="0.2">
      <c r="B15" s="62">
        <v>2</v>
      </c>
      <c r="C15" s="63"/>
      <c r="D15" s="64"/>
      <c r="E15" s="67"/>
      <c r="F15" s="103" t="s">
        <v>335</v>
      </c>
      <c r="G15" s="103" t="s">
        <v>335</v>
      </c>
      <c r="H15" s="103" t="s">
        <v>335</v>
      </c>
      <c r="I15" s="103" t="s">
        <v>335</v>
      </c>
      <c r="J15" s="103" t="s">
        <v>335</v>
      </c>
      <c r="K15" s="103" t="s">
        <v>335</v>
      </c>
      <c r="L15" s="103" t="s">
        <v>335</v>
      </c>
      <c r="M15" s="103" t="s">
        <v>335</v>
      </c>
      <c r="N15" s="103" t="s">
        <v>335</v>
      </c>
      <c r="O15" s="103" t="s">
        <v>335</v>
      </c>
      <c r="P15" s="103" t="s">
        <v>335</v>
      </c>
      <c r="Q15" s="103" t="s">
        <v>335</v>
      </c>
      <c r="R15" s="103" t="s">
        <v>335</v>
      </c>
      <c r="S15" s="104" t="s">
        <v>335</v>
      </c>
      <c r="T15" s="104" t="s">
        <v>335</v>
      </c>
      <c r="U15" s="103" t="s">
        <v>335</v>
      </c>
      <c r="V15" s="103" t="s">
        <v>335</v>
      </c>
      <c r="W15" s="103" t="s">
        <v>335</v>
      </c>
      <c r="X15" s="103" t="s">
        <v>335</v>
      </c>
      <c r="Y15" s="103" t="s">
        <v>335</v>
      </c>
      <c r="Z15" s="103" t="s">
        <v>335</v>
      </c>
      <c r="AA15" s="103" t="s">
        <v>335</v>
      </c>
      <c r="AB15" s="103" t="s">
        <v>335</v>
      </c>
      <c r="AC15" s="103" t="s">
        <v>335</v>
      </c>
      <c r="AD15" s="103" t="s">
        <v>335</v>
      </c>
      <c r="AE15" s="103" t="s">
        <v>335</v>
      </c>
      <c r="AF15" s="103" t="s">
        <v>335</v>
      </c>
      <c r="AG15" s="3"/>
      <c r="AH15" s="3"/>
      <c r="AI15" s="3"/>
      <c r="AJ15" s="3"/>
      <c r="AK15" s="3"/>
      <c r="AL15" s="3"/>
      <c r="AM15" s="3"/>
      <c r="AN15" s="3"/>
      <c r="AO15" s="3"/>
    </row>
    <row r="16" spans="2:41" ht="16" x14ac:dyDescent="0.2">
      <c r="B16" s="62">
        <v>3</v>
      </c>
      <c r="C16" s="63" t="s">
        <v>636</v>
      </c>
      <c r="D16" s="64" t="s">
        <v>636</v>
      </c>
      <c r="E16" s="67"/>
      <c r="F16" s="103" t="s">
        <v>335</v>
      </c>
      <c r="G16" s="103" t="s">
        <v>335</v>
      </c>
      <c r="H16" s="103" t="s">
        <v>335</v>
      </c>
      <c r="I16" s="103" t="s">
        <v>335</v>
      </c>
      <c r="J16" s="103" t="s">
        <v>335</v>
      </c>
      <c r="K16" s="103" t="s">
        <v>335</v>
      </c>
      <c r="L16" s="103" t="s">
        <v>335</v>
      </c>
      <c r="M16" s="103" t="s">
        <v>335</v>
      </c>
      <c r="N16" s="103" t="s">
        <v>335</v>
      </c>
      <c r="O16" s="103" t="s">
        <v>335</v>
      </c>
      <c r="P16" s="103" t="s">
        <v>335</v>
      </c>
      <c r="Q16" s="103" t="s">
        <v>335</v>
      </c>
      <c r="R16" s="103" t="s">
        <v>335</v>
      </c>
      <c r="S16" s="104" t="s">
        <v>335</v>
      </c>
      <c r="T16" s="104" t="s">
        <v>335</v>
      </c>
      <c r="U16" s="103" t="s">
        <v>335</v>
      </c>
      <c r="V16" s="103" t="s">
        <v>335</v>
      </c>
      <c r="W16" s="103" t="s">
        <v>335</v>
      </c>
      <c r="X16" s="103" t="s">
        <v>335</v>
      </c>
      <c r="Y16" s="103" t="s">
        <v>335</v>
      </c>
      <c r="Z16" s="103" t="s">
        <v>335</v>
      </c>
      <c r="AA16" s="103" t="s">
        <v>335</v>
      </c>
      <c r="AB16" s="103" t="s">
        <v>335</v>
      </c>
      <c r="AC16" s="103" t="s">
        <v>335</v>
      </c>
      <c r="AD16" s="103" t="s">
        <v>335</v>
      </c>
      <c r="AE16" s="103" t="s">
        <v>335</v>
      </c>
      <c r="AF16" s="103" t="s">
        <v>335</v>
      </c>
      <c r="AG16" s="3"/>
      <c r="AH16" s="3"/>
      <c r="AI16" s="3"/>
      <c r="AJ16" s="3"/>
      <c r="AK16" s="3"/>
      <c r="AL16" s="3"/>
      <c r="AM16" s="3"/>
      <c r="AN16" s="3"/>
      <c r="AO16" s="3"/>
    </row>
    <row r="17" spans="2:41" ht="15" x14ac:dyDescent="0.2">
      <c r="B17" s="62">
        <v>4</v>
      </c>
      <c r="C17" s="63"/>
      <c r="D17" s="64" t="s">
        <v>636</v>
      </c>
      <c r="E17" s="63"/>
      <c r="F17" s="103" t="s">
        <v>335</v>
      </c>
      <c r="G17" s="103" t="s">
        <v>335</v>
      </c>
      <c r="H17" s="103" t="s">
        <v>335</v>
      </c>
      <c r="I17" s="103" t="s">
        <v>335</v>
      </c>
      <c r="J17" s="103" t="s">
        <v>335</v>
      </c>
      <c r="K17" s="103" t="s">
        <v>335</v>
      </c>
      <c r="L17" s="103" t="s">
        <v>335</v>
      </c>
      <c r="M17" s="103" t="s">
        <v>335</v>
      </c>
      <c r="N17" s="103" t="s">
        <v>335</v>
      </c>
      <c r="O17" s="103" t="s">
        <v>335</v>
      </c>
      <c r="P17" s="103" t="s">
        <v>335</v>
      </c>
      <c r="Q17" s="103" t="s">
        <v>335</v>
      </c>
      <c r="R17" s="103" t="s">
        <v>335</v>
      </c>
      <c r="S17" s="104" t="s">
        <v>335</v>
      </c>
      <c r="T17" s="104" t="s">
        <v>335</v>
      </c>
      <c r="U17" s="103" t="s">
        <v>335</v>
      </c>
      <c r="V17" s="103" t="s">
        <v>335</v>
      </c>
      <c r="W17" s="103" t="s">
        <v>335</v>
      </c>
      <c r="X17" s="103" t="s">
        <v>335</v>
      </c>
      <c r="Y17" s="103" t="s">
        <v>335</v>
      </c>
      <c r="Z17" s="103" t="s">
        <v>335</v>
      </c>
      <c r="AA17" s="103" t="s">
        <v>335</v>
      </c>
      <c r="AB17" s="103" t="s">
        <v>335</v>
      </c>
      <c r="AC17" s="103" t="s">
        <v>335</v>
      </c>
      <c r="AD17" s="103" t="s">
        <v>335</v>
      </c>
      <c r="AE17" s="103" t="s">
        <v>335</v>
      </c>
      <c r="AF17" s="103" t="s">
        <v>335</v>
      </c>
      <c r="AG17" s="3"/>
      <c r="AH17" s="3"/>
      <c r="AI17" s="3"/>
      <c r="AJ17" s="3"/>
      <c r="AK17" s="3"/>
      <c r="AL17" s="3"/>
      <c r="AM17" s="3"/>
      <c r="AN17" s="3"/>
      <c r="AO17" s="3"/>
    </row>
    <row r="18" spans="2:41" ht="15" x14ac:dyDescent="0.2">
      <c r="B18" s="62">
        <v>5</v>
      </c>
      <c r="C18" s="63"/>
      <c r="D18" s="64" t="s">
        <v>636</v>
      </c>
      <c r="E18" s="63"/>
      <c r="F18" s="103" t="s">
        <v>335</v>
      </c>
      <c r="G18" s="103" t="s">
        <v>335</v>
      </c>
      <c r="H18" s="103" t="s">
        <v>335</v>
      </c>
      <c r="I18" s="103" t="s">
        <v>335</v>
      </c>
      <c r="J18" s="103" t="s">
        <v>335</v>
      </c>
      <c r="K18" s="103" t="s">
        <v>335</v>
      </c>
      <c r="L18" s="103" t="s">
        <v>335</v>
      </c>
      <c r="M18" s="103" t="s">
        <v>335</v>
      </c>
      <c r="N18" s="103" t="s">
        <v>335</v>
      </c>
      <c r="O18" s="103" t="s">
        <v>335</v>
      </c>
      <c r="P18" s="103" t="s">
        <v>335</v>
      </c>
      <c r="Q18" s="103" t="s">
        <v>335</v>
      </c>
      <c r="R18" s="103" t="s">
        <v>335</v>
      </c>
      <c r="S18" s="104" t="s">
        <v>335</v>
      </c>
      <c r="T18" s="104" t="s">
        <v>335</v>
      </c>
      <c r="U18" s="103" t="s">
        <v>335</v>
      </c>
      <c r="V18" s="103" t="s">
        <v>335</v>
      </c>
      <c r="W18" s="103" t="s">
        <v>335</v>
      </c>
      <c r="X18" s="103" t="s">
        <v>335</v>
      </c>
      <c r="Y18" s="103" t="s">
        <v>335</v>
      </c>
      <c r="Z18" s="103" t="s">
        <v>335</v>
      </c>
      <c r="AA18" s="103" t="s">
        <v>335</v>
      </c>
      <c r="AB18" s="103" t="s">
        <v>335</v>
      </c>
      <c r="AC18" s="103" t="s">
        <v>335</v>
      </c>
      <c r="AD18" s="103" t="s">
        <v>335</v>
      </c>
      <c r="AE18" s="103" t="s">
        <v>335</v>
      </c>
      <c r="AF18" s="103" t="s">
        <v>335</v>
      </c>
      <c r="AG18" s="3"/>
      <c r="AH18" s="3"/>
      <c r="AI18" s="3"/>
      <c r="AJ18" s="3"/>
      <c r="AK18" s="3"/>
      <c r="AL18" s="3"/>
      <c r="AM18" s="3"/>
      <c r="AN18" s="3"/>
      <c r="AO18" s="3"/>
    </row>
    <row r="19" spans="2:41" ht="15" x14ac:dyDescent="0.2">
      <c r="B19" s="62">
        <v>6</v>
      </c>
      <c r="C19" s="63"/>
      <c r="D19" s="64" t="s">
        <v>636</v>
      </c>
      <c r="E19" s="63"/>
      <c r="F19" s="103" t="s">
        <v>335</v>
      </c>
      <c r="G19" s="103" t="s">
        <v>335</v>
      </c>
      <c r="H19" s="103" t="s">
        <v>335</v>
      </c>
      <c r="I19" s="103" t="s">
        <v>335</v>
      </c>
      <c r="J19" s="103" t="s">
        <v>335</v>
      </c>
      <c r="K19" s="103" t="s">
        <v>335</v>
      </c>
      <c r="L19" s="103" t="s">
        <v>335</v>
      </c>
      <c r="M19" s="103" t="s">
        <v>335</v>
      </c>
      <c r="N19" s="103" t="s">
        <v>335</v>
      </c>
      <c r="O19" s="103" t="s">
        <v>335</v>
      </c>
      <c r="P19" s="103" t="s">
        <v>335</v>
      </c>
      <c r="Q19" s="103" t="s">
        <v>335</v>
      </c>
      <c r="R19" s="103" t="s">
        <v>335</v>
      </c>
      <c r="S19" s="104" t="s">
        <v>335</v>
      </c>
      <c r="T19" s="104" t="s">
        <v>335</v>
      </c>
      <c r="U19" s="103" t="s">
        <v>335</v>
      </c>
      <c r="V19" s="103" t="s">
        <v>335</v>
      </c>
      <c r="W19" s="103" t="s">
        <v>335</v>
      </c>
      <c r="X19" s="103" t="s">
        <v>335</v>
      </c>
      <c r="Y19" s="103" t="s">
        <v>335</v>
      </c>
      <c r="Z19" s="103" t="s">
        <v>335</v>
      </c>
      <c r="AA19" s="103" t="s">
        <v>335</v>
      </c>
      <c r="AB19" s="103" t="s">
        <v>335</v>
      </c>
      <c r="AC19" s="103" t="s">
        <v>335</v>
      </c>
      <c r="AD19" s="103" t="s">
        <v>335</v>
      </c>
      <c r="AE19" s="103" t="s">
        <v>335</v>
      </c>
      <c r="AF19" s="103" t="s">
        <v>335</v>
      </c>
      <c r="AG19" s="3"/>
      <c r="AH19" s="3"/>
      <c r="AI19" s="3"/>
      <c r="AJ19" s="3"/>
      <c r="AK19" s="3"/>
      <c r="AL19" s="3"/>
      <c r="AM19" s="3"/>
      <c r="AN19" s="3"/>
      <c r="AO19" s="3"/>
    </row>
    <row r="20" spans="2:41" ht="15" x14ac:dyDescent="0.2">
      <c r="B20" s="62">
        <v>7</v>
      </c>
      <c r="C20" s="63"/>
      <c r="D20" s="64" t="s">
        <v>636</v>
      </c>
      <c r="E20" s="63"/>
      <c r="F20" s="103" t="s">
        <v>335</v>
      </c>
      <c r="G20" s="103" t="s">
        <v>335</v>
      </c>
      <c r="H20" s="103" t="s">
        <v>335</v>
      </c>
      <c r="I20" s="103" t="s">
        <v>335</v>
      </c>
      <c r="J20" s="103" t="s">
        <v>335</v>
      </c>
      <c r="K20" s="103" t="s">
        <v>335</v>
      </c>
      <c r="L20" s="103" t="s">
        <v>335</v>
      </c>
      <c r="M20" s="103" t="s">
        <v>335</v>
      </c>
      <c r="N20" s="103" t="s">
        <v>335</v>
      </c>
      <c r="O20" s="103" t="s">
        <v>335</v>
      </c>
      <c r="P20" s="103" t="s">
        <v>335</v>
      </c>
      <c r="Q20" s="103" t="s">
        <v>335</v>
      </c>
      <c r="R20" s="103" t="s">
        <v>335</v>
      </c>
      <c r="S20" s="104" t="s">
        <v>335</v>
      </c>
      <c r="T20" s="104" t="s">
        <v>335</v>
      </c>
      <c r="U20" s="103" t="s">
        <v>335</v>
      </c>
      <c r="V20" s="103" t="s">
        <v>335</v>
      </c>
      <c r="W20" s="103" t="s">
        <v>335</v>
      </c>
      <c r="X20" s="103" t="s">
        <v>335</v>
      </c>
      <c r="Y20" s="103" t="s">
        <v>335</v>
      </c>
      <c r="Z20" s="103" t="s">
        <v>335</v>
      </c>
      <c r="AA20" s="103" t="s">
        <v>335</v>
      </c>
      <c r="AB20" s="103" t="s">
        <v>335</v>
      </c>
      <c r="AC20" s="103" t="s">
        <v>335</v>
      </c>
      <c r="AD20" s="103" t="s">
        <v>335</v>
      </c>
      <c r="AE20" s="103" t="s">
        <v>335</v>
      </c>
      <c r="AF20" s="103" t="s">
        <v>335</v>
      </c>
      <c r="AG20" s="3"/>
      <c r="AH20" s="3"/>
      <c r="AI20" s="3"/>
      <c r="AJ20" s="3"/>
      <c r="AK20" s="3"/>
      <c r="AL20" s="3"/>
      <c r="AM20" s="3"/>
      <c r="AN20" s="3"/>
      <c r="AO20" s="3"/>
    </row>
    <row r="21" spans="2:41" ht="15" x14ac:dyDescent="0.2">
      <c r="B21" s="62">
        <v>8</v>
      </c>
      <c r="C21" s="63"/>
      <c r="D21" s="64" t="s">
        <v>636</v>
      </c>
      <c r="E21" s="63"/>
      <c r="F21" s="103" t="s">
        <v>335</v>
      </c>
      <c r="G21" s="103" t="s">
        <v>335</v>
      </c>
      <c r="H21" s="103" t="s">
        <v>335</v>
      </c>
      <c r="I21" s="103" t="s">
        <v>335</v>
      </c>
      <c r="J21" s="103" t="s">
        <v>335</v>
      </c>
      <c r="K21" s="103" t="s">
        <v>335</v>
      </c>
      <c r="L21" s="103" t="s">
        <v>335</v>
      </c>
      <c r="M21" s="103" t="s">
        <v>335</v>
      </c>
      <c r="N21" s="103" t="s">
        <v>335</v>
      </c>
      <c r="O21" s="103" t="s">
        <v>335</v>
      </c>
      <c r="P21" s="103" t="s">
        <v>335</v>
      </c>
      <c r="Q21" s="103" t="s">
        <v>335</v>
      </c>
      <c r="R21" s="103" t="s">
        <v>335</v>
      </c>
      <c r="S21" s="104" t="s">
        <v>335</v>
      </c>
      <c r="T21" s="104" t="s">
        <v>335</v>
      </c>
      <c r="U21" s="103" t="s">
        <v>335</v>
      </c>
      <c r="V21" s="103" t="s">
        <v>335</v>
      </c>
      <c r="W21" s="103" t="s">
        <v>335</v>
      </c>
      <c r="X21" s="103" t="s">
        <v>335</v>
      </c>
      <c r="Y21" s="103" t="s">
        <v>335</v>
      </c>
      <c r="Z21" s="103" t="s">
        <v>335</v>
      </c>
      <c r="AA21" s="103" t="s">
        <v>335</v>
      </c>
      <c r="AB21" s="103" t="s">
        <v>335</v>
      </c>
      <c r="AC21" s="103" t="s">
        <v>335</v>
      </c>
      <c r="AD21" s="103" t="s">
        <v>335</v>
      </c>
      <c r="AE21" s="103" t="s">
        <v>335</v>
      </c>
      <c r="AF21" s="103" t="s">
        <v>335</v>
      </c>
      <c r="AG21" s="3"/>
      <c r="AH21" s="3"/>
      <c r="AI21" s="3"/>
      <c r="AJ21" s="3"/>
      <c r="AK21" s="3"/>
      <c r="AL21" s="3"/>
      <c r="AM21" s="3"/>
      <c r="AN21" s="3"/>
      <c r="AO21" s="3"/>
    </row>
    <row r="22" spans="2:41" ht="15" x14ac:dyDescent="0.2">
      <c r="B22" s="62">
        <v>9</v>
      </c>
      <c r="C22" s="63"/>
      <c r="D22" s="64" t="s">
        <v>636</v>
      </c>
      <c r="E22" s="63"/>
      <c r="F22" s="103" t="s">
        <v>335</v>
      </c>
      <c r="G22" s="103" t="s">
        <v>335</v>
      </c>
      <c r="H22" s="103" t="s">
        <v>335</v>
      </c>
      <c r="I22" s="103" t="s">
        <v>335</v>
      </c>
      <c r="J22" s="103" t="s">
        <v>335</v>
      </c>
      <c r="K22" s="103" t="s">
        <v>335</v>
      </c>
      <c r="L22" s="103" t="s">
        <v>335</v>
      </c>
      <c r="M22" s="103" t="s">
        <v>335</v>
      </c>
      <c r="N22" s="103" t="s">
        <v>335</v>
      </c>
      <c r="O22" s="103" t="s">
        <v>335</v>
      </c>
      <c r="P22" s="103" t="s">
        <v>335</v>
      </c>
      <c r="Q22" s="103" t="s">
        <v>335</v>
      </c>
      <c r="R22" s="103" t="s">
        <v>335</v>
      </c>
      <c r="S22" s="104" t="s">
        <v>335</v>
      </c>
      <c r="T22" s="104" t="s">
        <v>335</v>
      </c>
      <c r="U22" s="103" t="s">
        <v>335</v>
      </c>
      <c r="V22" s="103" t="s">
        <v>335</v>
      </c>
      <c r="W22" s="103" t="s">
        <v>335</v>
      </c>
      <c r="X22" s="103" t="s">
        <v>335</v>
      </c>
      <c r="Y22" s="103" t="s">
        <v>335</v>
      </c>
      <c r="Z22" s="103" t="s">
        <v>335</v>
      </c>
      <c r="AA22" s="103" t="s">
        <v>335</v>
      </c>
      <c r="AB22" s="103" t="s">
        <v>335</v>
      </c>
      <c r="AC22" s="103" t="s">
        <v>335</v>
      </c>
      <c r="AD22" s="103" t="s">
        <v>335</v>
      </c>
      <c r="AE22" s="103" t="s">
        <v>335</v>
      </c>
      <c r="AF22" s="103" t="s">
        <v>335</v>
      </c>
      <c r="AG22" s="3"/>
      <c r="AH22" s="3"/>
      <c r="AI22" s="3"/>
      <c r="AJ22" s="3"/>
      <c r="AK22" s="3"/>
      <c r="AL22" s="3"/>
      <c r="AM22" s="3"/>
      <c r="AN22" s="3"/>
      <c r="AO22" s="3"/>
    </row>
    <row r="23" spans="2:41" ht="15" x14ac:dyDescent="0.2">
      <c r="B23" s="62">
        <v>10</v>
      </c>
      <c r="C23" s="63"/>
      <c r="D23" s="64" t="s">
        <v>636</v>
      </c>
      <c r="E23" s="65"/>
      <c r="F23" s="103" t="s">
        <v>335</v>
      </c>
      <c r="G23" s="103" t="s">
        <v>335</v>
      </c>
      <c r="H23" s="103" t="s">
        <v>335</v>
      </c>
      <c r="I23" s="103" t="s">
        <v>335</v>
      </c>
      <c r="J23" s="103" t="s">
        <v>335</v>
      </c>
      <c r="K23" s="103" t="s">
        <v>335</v>
      </c>
      <c r="L23" s="103" t="s">
        <v>335</v>
      </c>
      <c r="M23" s="103" t="s">
        <v>335</v>
      </c>
      <c r="N23" s="103" t="s">
        <v>335</v>
      </c>
      <c r="O23" s="103" t="s">
        <v>335</v>
      </c>
      <c r="P23" s="103" t="s">
        <v>335</v>
      </c>
      <c r="Q23" s="103" t="s">
        <v>335</v>
      </c>
      <c r="R23" s="103" t="s">
        <v>335</v>
      </c>
      <c r="S23" s="104" t="s">
        <v>335</v>
      </c>
      <c r="T23" s="104" t="s">
        <v>335</v>
      </c>
      <c r="U23" s="103" t="s">
        <v>335</v>
      </c>
      <c r="V23" s="103" t="s">
        <v>335</v>
      </c>
      <c r="W23" s="103" t="s">
        <v>335</v>
      </c>
      <c r="X23" s="103" t="s">
        <v>335</v>
      </c>
      <c r="Y23" s="103" t="s">
        <v>335</v>
      </c>
      <c r="Z23" s="103" t="s">
        <v>335</v>
      </c>
      <c r="AA23" s="103" t="s">
        <v>335</v>
      </c>
      <c r="AB23" s="103" t="s">
        <v>335</v>
      </c>
      <c r="AC23" s="103" t="s">
        <v>335</v>
      </c>
      <c r="AD23" s="103" t="s">
        <v>335</v>
      </c>
      <c r="AE23" s="103" t="s">
        <v>335</v>
      </c>
      <c r="AF23" s="103" t="s">
        <v>335</v>
      </c>
      <c r="AG23" s="3"/>
      <c r="AH23" s="3"/>
      <c r="AI23" s="3"/>
      <c r="AJ23" s="3"/>
      <c r="AK23" s="3"/>
      <c r="AL23" s="3"/>
      <c r="AM23" s="3"/>
      <c r="AN23" s="3"/>
      <c r="AO23" s="3"/>
    </row>
    <row r="24" spans="2:41" ht="15" x14ac:dyDescent="0.2">
      <c r="B24" s="62">
        <v>11</v>
      </c>
      <c r="C24" s="66"/>
      <c r="D24" s="64" t="s">
        <v>636</v>
      </c>
      <c r="E24" s="63"/>
      <c r="F24" s="103" t="s">
        <v>335</v>
      </c>
      <c r="G24" s="103" t="s">
        <v>335</v>
      </c>
      <c r="H24" s="103" t="s">
        <v>335</v>
      </c>
      <c r="I24" s="103" t="s">
        <v>335</v>
      </c>
      <c r="J24" s="103" t="s">
        <v>335</v>
      </c>
      <c r="K24" s="103" t="s">
        <v>335</v>
      </c>
      <c r="L24" s="103" t="s">
        <v>335</v>
      </c>
      <c r="M24" s="103" t="s">
        <v>335</v>
      </c>
      <c r="N24" s="103" t="s">
        <v>335</v>
      </c>
      <c r="O24" s="103" t="s">
        <v>335</v>
      </c>
      <c r="P24" s="103" t="s">
        <v>335</v>
      </c>
      <c r="Q24" s="103" t="s">
        <v>335</v>
      </c>
      <c r="R24" s="103" t="s">
        <v>335</v>
      </c>
      <c r="S24" s="104" t="s">
        <v>335</v>
      </c>
      <c r="T24" s="104" t="s">
        <v>335</v>
      </c>
      <c r="U24" s="103" t="s">
        <v>335</v>
      </c>
      <c r="V24" s="103" t="s">
        <v>335</v>
      </c>
      <c r="W24" s="103" t="s">
        <v>335</v>
      </c>
      <c r="X24" s="103" t="s">
        <v>335</v>
      </c>
      <c r="Y24" s="103" t="s">
        <v>335</v>
      </c>
      <c r="Z24" s="103" t="s">
        <v>335</v>
      </c>
      <c r="AA24" s="103" t="s">
        <v>335</v>
      </c>
      <c r="AB24" s="103" t="s">
        <v>335</v>
      </c>
      <c r="AC24" s="103" t="s">
        <v>335</v>
      </c>
      <c r="AD24" s="103" t="s">
        <v>335</v>
      </c>
      <c r="AE24" s="103" t="s">
        <v>335</v>
      </c>
      <c r="AF24" s="103" t="s">
        <v>335</v>
      </c>
      <c r="AG24" s="3"/>
      <c r="AH24" s="3"/>
      <c r="AI24" s="3"/>
      <c r="AJ24" s="3"/>
      <c r="AK24" s="3"/>
      <c r="AL24" s="3"/>
      <c r="AM24" s="3"/>
      <c r="AN24" s="3"/>
      <c r="AO24" s="3"/>
    </row>
    <row r="25" spans="2:41" ht="15" x14ac:dyDescent="0.2">
      <c r="B25" s="62">
        <v>12</v>
      </c>
      <c r="C25" s="66"/>
      <c r="D25" s="64" t="s">
        <v>636</v>
      </c>
      <c r="E25" s="63"/>
      <c r="F25" s="103" t="s">
        <v>335</v>
      </c>
      <c r="G25" s="103" t="s">
        <v>335</v>
      </c>
      <c r="H25" s="103" t="s">
        <v>335</v>
      </c>
      <c r="I25" s="103" t="s">
        <v>335</v>
      </c>
      <c r="J25" s="103" t="s">
        <v>335</v>
      </c>
      <c r="K25" s="103" t="s">
        <v>335</v>
      </c>
      <c r="L25" s="103" t="s">
        <v>335</v>
      </c>
      <c r="M25" s="103" t="s">
        <v>335</v>
      </c>
      <c r="N25" s="103" t="s">
        <v>335</v>
      </c>
      <c r="O25" s="103" t="s">
        <v>335</v>
      </c>
      <c r="P25" s="103" t="s">
        <v>335</v>
      </c>
      <c r="Q25" s="103" t="s">
        <v>335</v>
      </c>
      <c r="R25" s="103" t="s">
        <v>335</v>
      </c>
      <c r="S25" s="104" t="s">
        <v>335</v>
      </c>
      <c r="T25" s="104" t="s">
        <v>335</v>
      </c>
      <c r="U25" s="103" t="s">
        <v>335</v>
      </c>
      <c r="V25" s="103" t="s">
        <v>335</v>
      </c>
      <c r="W25" s="103" t="s">
        <v>335</v>
      </c>
      <c r="X25" s="103" t="s">
        <v>335</v>
      </c>
      <c r="Y25" s="103" t="s">
        <v>335</v>
      </c>
      <c r="Z25" s="103" t="s">
        <v>335</v>
      </c>
      <c r="AA25" s="103" t="s">
        <v>335</v>
      </c>
      <c r="AB25" s="103" t="s">
        <v>335</v>
      </c>
      <c r="AC25" s="103" t="s">
        <v>335</v>
      </c>
      <c r="AD25" s="103" t="s">
        <v>335</v>
      </c>
      <c r="AE25" s="103" t="s">
        <v>335</v>
      </c>
      <c r="AF25" s="103" t="s">
        <v>335</v>
      </c>
      <c r="AG25" s="3"/>
      <c r="AH25" s="3"/>
      <c r="AI25" s="3"/>
      <c r="AJ25" s="3"/>
      <c r="AK25" s="3"/>
      <c r="AL25" s="3"/>
      <c r="AM25" s="3"/>
      <c r="AN25" s="3"/>
      <c r="AO25" s="3"/>
    </row>
    <row r="26" spans="2:41" ht="15" x14ac:dyDescent="0.2">
      <c r="B26" s="62">
        <v>13</v>
      </c>
      <c r="C26" s="66"/>
      <c r="D26" s="64" t="s">
        <v>636</v>
      </c>
      <c r="E26" s="63"/>
      <c r="F26" s="103" t="s">
        <v>335</v>
      </c>
      <c r="G26" s="103" t="s">
        <v>335</v>
      </c>
      <c r="H26" s="103" t="s">
        <v>335</v>
      </c>
      <c r="I26" s="103" t="s">
        <v>335</v>
      </c>
      <c r="J26" s="103" t="s">
        <v>335</v>
      </c>
      <c r="K26" s="103" t="s">
        <v>335</v>
      </c>
      <c r="L26" s="103" t="s">
        <v>335</v>
      </c>
      <c r="M26" s="103" t="s">
        <v>335</v>
      </c>
      <c r="N26" s="103" t="s">
        <v>335</v>
      </c>
      <c r="O26" s="103" t="s">
        <v>335</v>
      </c>
      <c r="P26" s="103" t="s">
        <v>335</v>
      </c>
      <c r="Q26" s="103" t="s">
        <v>335</v>
      </c>
      <c r="R26" s="103" t="s">
        <v>335</v>
      </c>
      <c r="S26" s="104" t="s">
        <v>335</v>
      </c>
      <c r="T26" s="104" t="s">
        <v>335</v>
      </c>
      <c r="U26" s="103" t="s">
        <v>335</v>
      </c>
      <c r="V26" s="103" t="s">
        <v>335</v>
      </c>
      <c r="W26" s="103" t="s">
        <v>335</v>
      </c>
      <c r="X26" s="103" t="s">
        <v>335</v>
      </c>
      <c r="Y26" s="103" t="s">
        <v>335</v>
      </c>
      <c r="Z26" s="103" t="s">
        <v>335</v>
      </c>
      <c r="AA26" s="103" t="s">
        <v>335</v>
      </c>
      <c r="AB26" s="103" t="s">
        <v>335</v>
      </c>
      <c r="AC26" s="103" t="s">
        <v>335</v>
      </c>
      <c r="AD26" s="103" t="s">
        <v>335</v>
      </c>
      <c r="AE26" s="103" t="s">
        <v>335</v>
      </c>
      <c r="AF26" s="103" t="s">
        <v>335</v>
      </c>
      <c r="AG26" s="3"/>
      <c r="AH26" s="3"/>
      <c r="AI26" s="3"/>
      <c r="AJ26" s="3"/>
      <c r="AK26" s="3"/>
      <c r="AL26" s="3"/>
      <c r="AM26" s="3"/>
      <c r="AN26" s="3"/>
      <c r="AO26" s="3"/>
    </row>
    <row r="27" spans="2:41" ht="15" x14ac:dyDescent="0.2">
      <c r="B27" s="62">
        <v>14</v>
      </c>
      <c r="C27" s="66"/>
      <c r="D27" s="64" t="s">
        <v>636</v>
      </c>
      <c r="E27" s="63"/>
      <c r="F27" s="103" t="s">
        <v>335</v>
      </c>
      <c r="G27" s="103" t="s">
        <v>335</v>
      </c>
      <c r="H27" s="103" t="s">
        <v>335</v>
      </c>
      <c r="I27" s="103" t="s">
        <v>335</v>
      </c>
      <c r="J27" s="103" t="s">
        <v>335</v>
      </c>
      <c r="K27" s="103" t="s">
        <v>335</v>
      </c>
      <c r="L27" s="103" t="s">
        <v>335</v>
      </c>
      <c r="M27" s="103" t="s">
        <v>335</v>
      </c>
      <c r="N27" s="103" t="s">
        <v>335</v>
      </c>
      <c r="O27" s="103" t="s">
        <v>335</v>
      </c>
      <c r="P27" s="103" t="s">
        <v>335</v>
      </c>
      <c r="Q27" s="103" t="s">
        <v>335</v>
      </c>
      <c r="R27" s="103" t="s">
        <v>335</v>
      </c>
      <c r="S27" s="104" t="s">
        <v>335</v>
      </c>
      <c r="T27" s="104" t="s">
        <v>335</v>
      </c>
      <c r="U27" s="103" t="s">
        <v>335</v>
      </c>
      <c r="V27" s="103" t="s">
        <v>335</v>
      </c>
      <c r="W27" s="103" t="s">
        <v>335</v>
      </c>
      <c r="X27" s="103" t="s">
        <v>335</v>
      </c>
      <c r="Y27" s="103" t="s">
        <v>335</v>
      </c>
      <c r="Z27" s="103" t="s">
        <v>335</v>
      </c>
      <c r="AA27" s="103" t="s">
        <v>335</v>
      </c>
      <c r="AB27" s="103" t="s">
        <v>335</v>
      </c>
      <c r="AC27" s="103" t="s">
        <v>335</v>
      </c>
      <c r="AD27" s="103" t="s">
        <v>335</v>
      </c>
      <c r="AE27" s="103" t="s">
        <v>335</v>
      </c>
      <c r="AF27" s="103" t="s">
        <v>335</v>
      </c>
      <c r="AG27" s="3"/>
      <c r="AH27" s="3"/>
      <c r="AI27" s="3"/>
      <c r="AJ27" s="3"/>
      <c r="AK27" s="3"/>
      <c r="AL27" s="3"/>
      <c r="AM27" s="3"/>
      <c r="AN27" s="3"/>
      <c r="AO27" s="3"/>
    </row>
    <row r="28" spans="2:41" ht="15" x14ac:dyDescent="0.2">
      <c r="B28" s="62">
        <v>15</v>
      </c>
      <c r="C28" s="66"/>
      <c r="D28" s="64" t="s">
        <v>636</v>
      </c>
      <c r="E28" s="63"/>
      <c r="F28" s="103" t="s">
        <v>335</v>
      </c>
      <c r="G28" s="103" t="s">
        <v>335</v>
      </c>
      <c r="H28" s="103" t="s">
        <v>335</v>
      </c>
      <c r="I28" s="103" t="s">
        <v>335</v>
      </c>
      <c r="J28" s="103" t="s">
        <v>335</v>
      </c>
      <c r="K28" s="103" t="s">
        <v>335</v>
      </c>
      <c r="L28" s="103" t="s">
        <v>335</v>
      </c>
      <c r="M28" s="103" t="s">
        <v>335</v>
      </c>
      <c r="N28" s="103" t="s">
        <v>335</v>
      </c>
      <c r="O28" s="103" t="s">
        <v>335</v>
      </c>
      <c r="P28" s="103" t="s">
        <v>335</v>
      </c>
      <c r="Q28" s="103" t="s">
        <v>335</v>
      </c>
      <c r="R28" s="103" t="s">
        <v>335</v>
      </c>
      <c r="S28" s="104" t="s">
        <v>335</v>
      </c>
      <c r="T28" s="104" t="s">
        <v>335</v>
      </c>
      <c r="U28" s="103" t="s">
        <v>335</v>
      </c>
      <c r="V28" s="103" t="s">
        <v>335</v>
      </c>
      <c r="W28" s="103" t="s">
        <v>335</v>
      </c>
      <c r="X28" s="103" t="s">
        <v>335</v>
      </c>
      <c r="Y28" s="103" t="s">
        <v>335</v>
      </c>
      <c r="Z28" s="103" t="s">
        <v>335</v>
      </c>
      <c r="AA28" s="103" t="s">
        <v>335</v>
      </c>
      <c r="AB28" s="103" t="s">
        <v>335</v>
      </c>
      <c r="AC28" s="103" t="s">
        <v>335</v>
      </c>
      <c r="AD28" s="103" t="s">
        <v>335</v>
      </c>
      <c r="AE28" s="103" t="s">
        <v>335</v>
      </c>
      <c r="AF28" s="103" t="s">
        <v>335</v>
      </c>
      <c r="AG28" s="3"/>
      <c r="AH28" s="3"/>
      <c r="AI28" s="3"/>
      <c r="AJ28" s="3"/>
      <c r="AK28" s="3"/>
      <c r="AL28" s="3"/>
      <c r="AM28" s="3"/>
      <c r="AN28" s="3"/>
      <c r="AO28" s="3"/>
    </row>
    <row r="29" spans="2:41" ht="15" x14ac:dyDescent="0.2">
      <c r="B29" s="62">
        <v>16</v>
      </c>
      <c r="C29" s="66"/>
      <c r="D29" s="64" t="s">
        <v>636</v>
      </c>
      <c r="E29" s="63"/>
      <c r="F29" s="103" t="s">
        <v>335</v>
      </c>
      <c r="G29" s="103" t="s">
        <v>335</v>
      </c>
      <c r="H29" s="103" t="s">
        <v>335</v>
      </c>
      <c r="I29" s="103" t="s">
        <v>335</v>
      </c>
      <c r="J29" s="103" t="s">
        <v>335</v>
      </c>
      <c r="K29" s="103" t="s">
        <v>335</v>
      </c>
      <c r="L29" s="103" t="s">
        <v>335</v>
      </c>
      <c r="M29" s="103" t="s">
        <v>335</v>
      </c>
      <c r="N29" s="103" t="s">
        <v>335</v>
      </c>
      <c r="O29" s="103" t="s">
        <v>335</v>
      </c>
      <c r="P29" s="103" t="s">
        <v>335</v>
      </c>
      <c r="Q29" s="103" t="s">
        <v>335</v>
      </c>
      <c r="R29" s="103" t="s">
        <v>335</v>
      </c>
      <c r="S29" s="104" t="s">
        <v>335</v>
      </c>
      <c r="T29" s="104" t="s">
        <v>335</v>
      </c>
      <c r="U29" s="103" t="s">
        <v>335</v>
      </c>
      <c r="V29" s="103" t="s">
        <v>335</v>
      </c>
      <c r="W29" s="103" t="s">
        <v>335</v>
      </c>
      <c r="X29" s="103" t="s">
        <v>335</v>
      </c>
      <c r="Y29" s="103" t="s">
        <v>335</v>
      </c>
      <c r="Z29" s="103" t="s">
        <v>335</v>
      </c>
      <c r="AA29" s="103" t="s">
        <v>335</v>
      </c>
      <c r="AB29" s="103" t="s">
        <v>335</v>
      </c>
      <c r="AC29" s="103" t="s">
        <v>335</v>
      </c>
      <c r="AD29" s="103" t="s">
        <v>335</v>
      </c>
      <c r="AE29" s="103" t="s">
        <v>335</v>
      </c>
      <c r="AF29" s="103" t="s">
        <v>335</v>
      </c>
      <c r="AG29" s="3"/>
      <c r="AH29" s="3"/>
      <c r="AI29" s="3"/>
      <c r="AJ29" s="3"/>
      <c r="AK29" s="3"/>
      <c r="AL29" s="3"/>
      <c r="AM29" s="3"/>
      <c r="AN29" s="3"/>
      <c r="AO29" s="3"/>
    </row>
    <row r="30" spans="2:41" ht="15" x14ac:dyDescent="0.2">
      <c r="B30" s="62">
        <v>17</v>
      </c>
      <c r="C30" s="66"/>
      <c r="D30" s="64" t="s">
        <v>636</v>
      </c>
      <c r="E30" s="63"/>
      <c r="F30" s="103" t="s">
        <v>335</v>
      </c>
      <c r="G30" s="103" t="s">
        <v>335</v>
      </c>
      <c r="H30" s="103" t="s">
        <v>335</v>
      </c>
      <c r="I30" s="103" t="s">
        <v>335</v>
      </c>
      <c r="J30" s="103" t="s">
        <v>335</v>
      </c>
      <c r="K30" s="103" t="s">
        <v>335</v>
      </c>
      <c r="L30" s="103" t="s">
        <v>335</v>
      </c>
      <c r="M30" s="103" t="s">
        <v>335</v>
      </c>
      <c r="N30" s="103" t="s">
        <v>335</v>
      </c>
      <c r="O30" s="103" t="s">
        <v>335</v>
      </c>
      <c r="P30" s="103" t="s">
        <v>335</v>
      </c>
      <c r="Q30" s="103" t="s">
        <v>335</v>
      </c>
      <c r="R30" s="103" t="s">
        <v>335</v>
      </c>
      <c r="S30" s="104" t="s">
        <v>335</v>
      </c>
      <c r="T30" s="104" t="s">
        <v>335</v>
      </c>
      <c r="U30" s="103" t="s">
        <v>335</v>
      </c>
      <c r="V30" s="103" t="s">
        <v>335</v>
      </c>
      <c r="W30" s="103" t="s">
        <v>335</v>
      </c>
      <c r="X30" s="103" t="s">
        <v>335</v>
      </c>
      <c r="Y30" s="103" t="s">
        <v>335</v>
      </c>
      <c r="Z30" s="103" t="s">
        <v>335</v>
      </c>
      <c r="AA30" s="103" t="s">
        <v>335</v>
      </c>
      <c r="AB30" s="103" t="s">
        <v>335</v>
      </c>
      <c r="AC30" s="103" t="s">
        <v>335</v>
      </c>
      <c r="AD30" s="103" t="s">
        <v>335</v>
      </c>
      <c r="AE30" s="103" t="s">
        <v>335</v>
      </c>
      <c r="AF30" s="103" t="s">
        <v>335</v>
      </c>
      <c r="AG30" s="3"/>
      <c r="AH30" s="3"/>
      <c r="AI30" s="3"/>
      <c r="AJ30" s="3"/>
      <c r="AK30" s="3"/>
      <c r="AL30" s="3"/>
      <c r="AM30" s="3"/>
      <c r="AN30" s="3"/>
      <c r="AO30" s="3"/>
    </row>
    <row r="31" spans="2:41" ht="15" x14ac:dyDescent="0.2">
      <c r="B31" s="62">
        <v>18</v>
      </c>
      <c r="C31" s="66"/>
      <c r="D31" s="64" t="s">
        <v>636</v>
      </c>
      <c r="E31" s="63"/>
      <c r="F31" s="103" t="s">
        <v>335</v>
      </c>
      <c r="G31" s="103" t="s">
        <v>335</v>
      </c>
      <c r="H31" s="103" t="s">
        <v>335</v>
      </c>
      <c r="I31" s="103" t="s">
        <v>335</v>
      </c>
      <c r="J31" s="103" t="s">
        <v>335</v>
      </c>
      <c r="K31" s="103" t="s">
        <v>335</v>
      </c>
      <c r="L31" s="103" t="s">
        <v>335</v>
      </c>
      <c r="M31" s="103" t="s">
        <v>335</v>
      </c>
      <c r="N31" s="103" t="s">
        <v>335</v>
      </c>
      <c r="O31" s="103" t="s">
        <v>335</v>
      </c>
      <c r="P31" s="103" t="s">
        <v>335</v>
      </c>
      <c r="Q31" s="103" t="s">
        <v>335</v>
      </c>
      <c r="R31" s="103" t="s">
        <v>335</v>
      </c>
      <c r="S31" s="104" t="s">
        <v>335</v>
      </c>
      <c r="T31" s="104" t="s">
        <v>335</v>
      </c>
      <c r="U31" s="103" t="s">
        <v>335</v>
      </c>
      <c r="V31" s="103" t="s">
        <v>335</v>
      </c>
      <c r="W31" s="103" t="s">
        <v>335</v>
      </c>
      <c r="X31" s="103" t="s">
        <v>335</v>
      </c>
      <c r="Y31" s="103" t="s">
        <v>335</v>
      </c>
      <c r="Z31" s="103" t="s">
        <v>335</v>
      </c>
      <c r="AA31" s="103" t="s">
        <v>335</v>
      </c>
      <c r="AB31" s="103" t="s">
        <v>335</v>
      </c>
      <c r="AC31" s="103" t="s">
        <v>335</v>
      </c>
      <c r="AD31" s="103" t="s">
        <v>335</v>
      </c>
      <c r="AE31" s="103" t="s">
        <v>335</v>
      </c>
      <c r="AF31" s="103" t="s">
        <v>335</v>
      </c>
      <c r="AG31" s="3"/>
      <c r="AH31" s="3"/>
      <c r="AI31" s="3"/>
      <c r="AJ31" s="3"/>
      <c r="AK31" s="3"/>
      <c r="AL31" s="3"/>
      <c r="AM31" s="3"/>
      <c r="AN31" s="3"/>
      <c r="AO31" s="3"/>
    </row>
    <row r="32" spans="2:41" ht="15" x14ac:dyDescent="0.2">
      <c r="B32" s="62">
        <v>19</v>
      </c>
      <c r="C32" s="66"/>
      <c r="D32" s="64" t="s">
        <v>636</v>
      </c>
      <c r="E32" s="63"/>
      <c r="F32" s="103" t="s">
        <v>335</v>
      </c>
      <c r="G32" s="103" t="s">
        <v>335</v>
      </c>
      <c r="H32" s="103" t="s">
        <v>335</v>
      </c>
      <c r="I32" s="103" t="s">
        <v>335</v>
      </c>
      <c r="J32" s="103" t="s">
        <v>335</v>
      </c>
      <c r="K32" s="103" t="s">
        <v>335</v>
      </c>
      <c r="L32" s="103" t="s">
        <v>335</v>
      </c>
      <c r="M32" s="103" t="s">
        <v>335</v>
      </c>
      <c r="N32" s="103" t="s">
        <v>335</v>
      </c>
      <c r="O32" s="103" t="s">
        <v>335</v>
      </c>
      <c r="P32" s="103" t="s">
        <v>335</v>
      </c>
      <c r="Q32" s="103" t="s">
        <v>335</v>
      </c>
      <c r="R32" s="103" t="s">
        <v>335</v>
      </c>
      <c r="S32" s="104" t="s">
        <v>335</v>
      </c>
      <c r="T32" s="104" t="s">
        <v>335</v>
      </c>
      <c r="U32" s="103" t="s">
        <v>335</v>
      </c>
      <c r="V32" s="103" t="s">
        <v>335</v>
      </c>
      <c r="W32" s="103" t="s">
        <v>335</v>
      </c>
      <c r="X32" s="103" t="s">
        <v>335</v>
      </c>
      <c r="Y32" s="103" t="s">
        <v>335</v>
      </c>
      <c r="Z32" s="103" t="s">
        <v>335</v>
      </c>
      <c r="AA32" s="103" t="s">
        <v>335</v>
      </c>
      <c r="AB32" s="103" t="s">
        <v>335</v>
      </c>
      <c r="AC32" s="103" t="s">
        <v>335</v>
      </c>
      <c r="AD32" s="103" t="s">
        <v>335</v>
      </c>
      <c r="AE32" s="103" t="s">
        <v>335</v>
      </c>
      <c r="AF32" s="103" t="s">
        <v>335</v>
      </c>
      <c r="AG32" s="3"/>
      <c r="AH32" s="3"/>
      <c r="AI32" s="3"/>
      <c r="AJ32" s="3"/>
      <c r="AK32" s="3"/>
      <c r="AL32" s="3"/>
      <c r="AM32" s="3"/>
      <c r="AN32" s="3"/>
      <c r="AO32" s="3"/>
    </row>
    <row r="33" spans="2:41" ht="15" x14ac:dyDescent="0.2">
      <c r="B33" s="62">
        <v>20</v>
      </c>
      <c r="C33" s="66"/>
      <c r="D33" s="64" t="s">
        <v>636</v>
      </c>
      <c r="E33" s="63"/>
      <c r="F33" s="103" t="s">
        <v>335</v>
      </c>
      <c r="G33" s="103" t="s">
        <v>335</v>
      </c>
      <c r="H33" s="103" t="s">
        <v>335</v>
      </c>
      <c r="I33" s="103" t="s">
        <v>335</v>
      </c>
      <c r="J33" s="103" t="s">
        <v>335</v>
      </c>
      <c r="K33" s="103" t="s">
        <v>335</v>
      </c>
      <c r="L33" s="103" t="s">
        <v>335</v>
      </c>
      <c r="M33" s="103" t="s">
        <v>335</v>
      </c>
      <c r="N33" s="103" t="s">
        <v>335</v>
      </c>
      <c r="O33" s="103" t="s">
        <v>335</v>
      </c>
      <c r="P33" s="103" t="s">
        <v>335</v>
      </c>
      <c r="Q33" s="103" t="s">
        <v>335</v>
      </c>
      <c r="R33" s="103" t="s">
        <v>335</v>
      </c>
      <c r="S33" s="104" t="s">
        <v>335</v>
      </c>
      <c r="T33" s="104" t="s">
        <v>335</v>
      </c>
      <c r="U33" s="103" t="s">
        <v>335</v>
      </c>
      <c r="V33" s="103" t="s">
        <v>335</v>
      </c>
      <c r="W33" s="103" t="s">
        <v>335</v>
      </c>
      <c r="X33" s="103" t="s">
        <v>335</v>
      </c>
      <c r="Y33" s="103" t="s">
        <v>335</v>
      </c>
      <c r="Z33" s="103" t="s">
        <v>335</v>
      </c>
      <c r="AA33" s="103" t="s">
        <v>335</v>
      </c>
      <c r="AB33" s="103" t="s">
        <v>335</v>
      </c>
      <c r="AC33" s="103" t="s">
        <v>335</v>
      </c>
      <c r="AD33" s="103" t="s">
        <v>335</v>
      </c>
      <c r="AE33" s="103" t="s">
        <v>335</v>
      </c>
      <c r="AF33" s="103" t="s">
        <v>335</v>
      </c>
      <c r="AG33" s="3"/>
      <c r="AH33" s="3"/>
      <c r="AI33" s="3"/>
      <c r="AJ33" s="3"/>
      <c r="AK33" s="3"/>
      <c r="AL33" s="3"/>
      <c r="AM33" s="3"/>
      <c r="AN33" s="3"/>
      <c r="AO33" s="3"/>
    </row>
    <row r="34" spans="2:41" ht="16" x14ac:dyDescent="0.2">
      <c r="B34" s="18"/>
      <c r="C34" s="11"/>
      <c r="D34" s="12"/>
      <c r="E34" s="17"/>
      <c r="F34" s="129">
        <f>SUM(F14:F33)</f>
        <v>0</v>
      </c>
      <c r="G34" s="129">
        <f t="shared" ref="G34:AF34" si="0">SUM(G14:G33)</f>
        <v>0</v>
      </c>
      <c r="H34" s="129">
        <f t="shared" si="0"/>
        <v>0</v>
      </c>
      <c r="I34" s="129">
        <f t="shared" si="0"/>
        <v>0</v>
      </c>
      <c r="J34" s="129">
        <f t="shared" si="0"/>
        <v>0</v>
      </c>
      <c r="K34" s="129">
        <f t="shared" si="0"/>
        <v>0</v>
      </c>
      <c r="L34" s="129">
        <f t="shared" si="0"/>
        <v>0</v>
      </c>
      <c r="M34" s="129">
        <f t="shared" si="0"/>
        <v>0</v>
      </c>
      <c r="N34" s="129">
        <f t="shared" si="0"/>
        <v>0</v>
      </c>
      <c r="O34" s="129">
        <f t="shared" si="0"/>
        <v>0</v>
      </c>
      <c r="P34" s="129">
        <f t="shared" si="0"/>
        <v>0</v>
      </c>
      <c r="Q34" s="129">
        <f t="shared" si="0"/>
        <v>0</v>
      </c>
      <c r="R34" s="129">
        <f t="shared" si="0"/>
        <v>0</v>
      </c>
      <c r="S34" s="129">
        <f t="shared" si="0"/>
        <v>0</v>
      </c>
      <c r="T34" s="129">
        <f t="shared" si="0"/>
        <v>0</v>
      </c>
      <c r="U34" s="129">
        <f t="shared" si="0"/>
        <v>0</v>
      </c>
      <c r="V34" s="129">
        <f t="shared" si="0"/>
        <v>0</v>
      </c>
      <c r="W34" s="129">
        <f t="shared" si="0"/>
        <v>0</v>
      </c>
      <c r="X34" s="129">
        <f t="shared" si="0"/>
        <v>0</v>
      </c>
      <c r="Y34" s="129">
        <f t="shared" si="0"/>
        <v>0</v>
      </c>
      <c r="Z34" s="129">
        <f t="shared" si="0"/>
        <v>0</v>
      </c>
      <c r="AA34" s="129">
        <f t="shared" si="0"/>
        <v>0</v>
      </c>
      <c r="AB34" s="129">
        <f t="shared" si="0"/>
        <v>0</v>
      </c>
      <c r="AC34" s="129">
        <f t="shared" si="0"/>
        <v>0</v>
      </c>
      <c r="AD34" s="129">
        <f t="shared" si="0"/>
        <v>0</v>
      </c>
      <c r="AE34" s="129">
        <f t="shared" si="0"/>
        <v>0</v>
      </c>
      <c r="AF34" s="129">
        <f t="shared" si="0"/>
        <v>0</v>
      </c>
      <c r="AG34" s="3"/>
      <c r="AH34" s="3"/>
      <c r="AI34" s="3"/>
      <c r="AJ34" s="3"/>
      <c r="AK34" s="3"/>
      <c r="AL34" s="3"/>
      <c r="AM34" s="3"/>
      <c r="AN34" s="3"/>
      <c r="AO34" s="3"/>
    </row>
    <row r="35" spans="2:41" ht="16" x14ac:dyDescent="0.2">
      <c r="B35" s="18"/>
      <c r="C35" s="11"/>
      <c r="D35" s="12"/>
      <c r="E35" s="17"/>
      <c r="F35" s="206" t="s">
        <v>93</v>
      </c>
      <c r="G35" s="207"/>
      <c r="H35" s="207"/>
      <c r="I35" s="207"/>
      <c r="J35" s="207"/>
      <c r="K35" s="207"/>
      <c r="L35" s="207"/>
      <c r="M35" s="207"/>
      <c r="N35" s="207"/>
      <c r="O35" s="207"/>
      <c r="P35" s="207"/>
      <c r="Q35" s="207"/>
      <c r="R35" s="207"/>
      <c r="S35" s="207"/>
      <c r="T35" s="208"/>
      <c r="U35" s="206" t="s">
        <v>94</v>
      </c>
      <c r="V35" s="207"/>
      <c r="W35" s="207"/>
      <c r="X35" s="207"/>
      <c r="Y35" s="207"/>
      <c r="Z35" s="207"/>
      <c r="AA35" s="207"/>
      <c r="AB35" s="207"/>
      <c r="AC35" s="207"/>
      <c r="AD35" s="207"/>
      <c r="AE35" s="207"/>
      <c r="AF35" s="208"/>
      <c r="AG35" s="3"/>
      <c r="AH35" s="3"/>
      <c r="AI35" s="3"/>
      <c r="AJ35" s="3"/>
      <c r="AK35" s="3"/>
      <c r="AL35" s="3"/>
      <c r="AM35" s="3"/>
      <c r="AN35" s="3"/>
      <c r="AO35" s="3"/>
    </row>
    <row r="36" spans="2:41" ht="16" x14ac:dyDescent="0.2">
      <c r="B36" s="18"/>
      <c r="C36" s="11"/>
      <c r="D36" s="12"/>
      <c r="E36" s="17"/>
      <c r="F36" s="8"/>
      <c r="G36" s="3"/>
      <c r="H36" s="3"/>
      <c r="I36" s="3"/>
      <c r="J36" s="3"/>
      <c r="K36" s="3"/>
      <c r="L36" s="3"/>
      <c r="M36" s="3"/>
      <c r="N36" s="3"/>
      <c r="O36" s="3"/>
      <c r="P36" s="3"/>
      <c r="Q36" s="3"/>
      <c r="R36" s="3"/>
      <c r="S36" s="2"/>
      <c r="T36" s="2"/>
      <c r="U36" s="2"/>
      <c r="V36" s="3"/>
      <c r="W36" s="3"/>
      <c r="X36" s="3"/>
      <c r="Y36" s="3"/>
      <c r="Z36" s="3"/>
      <c r="AA36" s="3"/>
      <c r="AB36" s="3"/>
      <c r="AC36" s="3"/>
      <c r="AD36" s="3"/>
      <c r="AE36" s="3"/>
      <c r="AF36" s="3"/>
      <c r="AG36" s="3"/>
      <c r="AH36" s="3"/>
      <c r="AI36" s="3"/>
      <c r="AJ36" s="3"/>
      <c r="AK36" s="3"/>
      <c r="AL36" s="3"/>
      <c r="AM36" s="3"/>
      <c r="AN36" s="3"/>
      <c r="AO36" s="3"/>
    </row>
    <row r="37" spans="2:41" ht="16" x14ac:dyDescent="0.2">
      <c r="B37" s="18"/>
      <c r="C37" s="11"/>
      <c r="D37" s="12"/>
      <c r="E37" s="17"/>
      <c r="F37" s="8"/>
      <c r="G37" s="3"/>
      <c r="H37" s="3"/>
      <c r="I37" s="3"/>
      <c r="J37" s="3"/>
      <c r="K37" s="3"/>
      <c r="L37" s="3"/>
      <c r="M37" s="3"/>
      <c r="N37" s="3"/>
      <c r="O37" s="3"/>
      <c r="P37" s="3"/>
      <c r="Q37" s="3"/>
      <c r="R37" s="3"/>
      <c r="S37" s="2"/>
      <c r="T37" s="2"/>
      <c r="U37" s="2"/>
      <c r="V37" s="3"/>
      <c r="W37" s="3"/>
      <c r="X37" s="3"/>
      <c r="Y37" s="3"/>
      <c r="Z37" s="3"/>
      <c r="AA37" s="3"/>
      <c r="AB37" s="3"/>
      <c r="AC37" s="3"/>
      <c r="AD37" s="3"/>
      <c r="AE37" s="3"/>
      <c r="AF37" s="3"/>
      <c r="AG37" s="3"/>
      <c r="AH37" s="3"/>
      <c r="AI37" s="3"/>
      <c r="AJ37" s="3"/>
      <c r="AK37" s="3"/>
      <c r="AL37" s="3"/>
      <c r="AM37" s="3"/>
      <c r="AN37" s="3"/>
      <c r="AO37" s="3"/>
    </row>
    <row r="38" spans="2:41" ht="16" x14ac:dyDescent="0.2">
      <c r="B38" s="18"/>
      <c r="C38" s="11"/>
      <c r="D38" s="12"/>
      <c r="E38" s="17"/>
      <c r="F38" s="8"/>
      <c r="G38" s="3"/>
      <c r="H38" s="3"/>
      <c r="I38" s="3"/>
      <c r="J38" s="3"/>
      <c r="K38" s="3"/>
      <c r="L38" s="3"/>
      <c r="M38" s="3"/>
      <c r="N38" s="3"/>
      <c r="O38" s="3"/>
      <c r="P38" s="3"/>
      <c r="Q38" s="3"/>
      <c r="R38" s="3"/>
      <c r="S38" s="2"/>
      <c r="T38" s="2"/>
      <c r="U38" s="2"/>
      <c r="V38" s="3"/>
      <c r="W38" s="3"/>
      <c r="X38" s="3"/>
      <c r="Y38" s="3"/>
      <c r="Z38" s="3"/>
      <c r="AA38" s="3"/>
      <c r="AB38" s="3"/>
      <c r="AC38" s="3"/>
      <c r="AD38" s="3"/>
      <c r="AE38" s="3"/>
      <c r="AF38" s="3"/>
      <c r="AG38" s="3"/>
      <c r="AH38" s="3"/>
      <c r="AI38" s="3"/>
      <c r="AJ38" s="3"/>
      <c r="AK38" s="3"/>
      <c r="AL38" s="3"/>
      <c r="AM38" s="3"/>
      <c r="AN38" s="3"/>
      <c r="AO38" s="3"/>
    </row>
    <row r="39" spans="2:41" ht="16" x14ac:dyDescent="0.2">
      <c r="B39" s="18"/>
      <c r="C39" s="11"/>
      <c r="D39" s="12"/>
      <c r="E39" s="17"/>
      <c r="F39" s="8"/>
      <c r="G39" s="3"/>
      <c r="H39" s="3"/>
      <c r="I39" s="3"/>
      <c r="J39" s="3"/>
      <c r="K39" s="3"/>
      <c r="L39" s="3"/>
      <c r="M39" s="3"/>
      <c r="N39" s="3"/>
      <c r="O39" s="3"/>
      <c r="P39" s="3"/>
      <c r="Q39" s="3"/>
      <c r="R39" s="3"/>
      <c r="S39" s="2"/>
      <c r="T39" s="2"/>
      <c r="U39" s="2"/>
      <c r="V39" s="3"/>
      <c r="W39" s="3"/>
      <c r="X39" s="3"/>
      <c r="Y39" s="3"/>
      <c r="Z39" s="3"/>
      <c r="AA39" s="3"/>
      <c r="AB39" s="3"/>
      <c r="AC39" s="3"/>
      <c r="AD39" s="3"/>
      <c r="AE39" s="3"/>
      <c r="AF39" s="3"/>
      <c r="AG39" s="3"/>
      <c r="AH39" s="3"/>
      <c r="AI39" s="3"/>
      <c r="AJ39" s="3"/>
      <c r="AK39" s="3"/>
      <c r="AL39" s="3"/>
      <c r="AM39" s="3"/>
      <c r="AN39" s="3"/>
      <c r="AO39" s="3"/>
    </row>
    <row r="40" spans="2:41" ht="16" x14ac:dyDescent="0.2">
      <c r="B40" s="18"/>
      <c r="C40" s="11"/>
      <c r="D40" s="12"/>
      <c r="E40" s="17"/>
      <c r="F40" s="8"/>
      <c r="G40" s="3"/>
      <c r="H40" s="3"/>
      <c r="I40" s="3"/>
      <c r="J40" s="3"/>
      <c r="K40" s="3"/>
      <c r="L40" s="3"/>
      <c r="M40" s="3"/>
      <c r="N40" s="3"/>
      <c r="O40" s="3"/>
      <c r="P40" s="3"/>
      <c r="Q40" s="3"/>
      <c r="R40" s="3"/>
      <c r="S40" s="2"/>
      <c r="T40" s="2"/>
      <c r="U40" s="2"/>
      <c r="V40" s="3"/>
      <c r="W40" s="3"/>
      <c r="X40" s="3"/>
      <c r="Y40" s="3"/>
      <c r="Z40" s="3"/>
      <c r="AA40" s="3"/>
      <c r="AB40" s="3"/>
      <c r="AC40" s="3"/>
      <c r="AD40" s="3"/>
      <c r="AE40" s="3"/>
      <c r="AF40" s="3"/>
      <c r="AG40" s="3"/>
      <c r="AH40" s="3"/>
      <c r="AI40" s="3"/>
      <c r="AJ40" s="3"/>
      <c r="AK40" s="3"/>
      <c r="AL40" s="3"/>
      <c r="AM40" s="3"/>
      <c r="AN40" s="3"/>
      <c r="AO40" s="3"/>
    </row>
    <row r="41" spans="2:41" ht="16" x14ac:dyDescent="0.2">
      <c r="B41" s="18"/>
      <c r="C41" s="11"/>
      <c r="D41" s="12"/>
      <c r="E41" s="17"/>
      <c r="F41" s="8"/>
      <c r="G41" s="3"/>
      <c r="H41" s="3"/>
      <c r="I41" s="3"/>
      <c r="J41" s="3"/>
      <c r="K41" s="3"/>
      <c r="L41" s="3"/>
      <c r="M41" s="3"/>
      <c r="N41" s="3"/>
      <c r="O41" s="3"/>
      <c r="P41" s="3"/>
      <c r="Q41" s="3"/>
      <c r="R41" s="3"/>
      <c r="S41" s="2"/>
      <c r="T41" s="2"/>
      <c r="U41" s="2"/>
      <c r="V41" s="3"/>
      <c r="W41" s="3"/>
      <c r="X41" s="3"/>
      <c r="Y41" s="3"/>
      <c r="Z41" s="3"/>
      <c r="AA41" s="3"/>
      <c r="AB41" s="3"/>
      <c r="AC41" s="3"/>
      <c r="AD41" s="3"/>
      <c r="AE41" s="3"/>
      <c r="AF41" s="3"/>
      <c r="AG41" s="3"/>
      <c r="AH41" s="3"/>
      <c r="AI41" s="3"/>
      <c r="AJ41" s="3"/>
      <c r="AK41" s="3"/>
      <c r="AL41" s="3"/>
      <c r="AM41" s="3"/>
      <c r="AN41" s="3"/>
      <c r="AO41" s="3"/>
    </row>
    <row r="42" spans="2:41" ht="16" x14ac:dyDescent="0.2">
      <c r="B42" s="18"/>
      <c r="C42" s="11"/>
      <c r="D42" s="12"/>
      <c r="E42" s="17"/>
      <c r="F42" s="8"/>
      <c r="G42" s="3"/>
      <c r="H42" s="3"/>
      <c r="I42" s="3"/>
      <c r="J42" s="3"/>
      <c r="K42" s="3"/>
      <c r="L42" s="3"/>
      <c r="M42" s="3"/>
      <c r="N42" s="3"/>
      <c r="O42" s="3"/>
      <c r="P42" s="3"/>
      <c r="Q42" s="3"/>
      <c r="R42" s="3"/>
      <c r="S42" s="2"/>
      <c r="T42" s="2"/>
      <c r="U42" s="2"/>
      <c r="V42" s="3"/>
      <c r="W42" s="3"/>
      <c r="X42" s="3"/>
      <c r="Y42" s="3"/>
      <c r="Z42" s="3"/>
      <c r="AA42" s="3"/>
      <c r="AB42" s="3"/>
      <c r="AC42" s="3"/>
      <c r="AD42" s="3"/>
      <c r="AE42" s="3"/>
      <c r="AF42" s="3"/>
      <c r="AG42" s="3"/>
      <c r="AH42" s="3"/>
      <c r="AI42" s="3"/>
      <c r="AJ42" s="3"/>
      <c r="AK42" s="3"/>
      <c r="AL42" s="3"/>
      <c r="AM42" s="3"/>
      <c r="AN42" s="3"/>
      <c r="AO42" s="3"/>
    </row>
    <row r="43" spans="2:41" ht="16" x14ac:dyDescent="0.2">
      <c r="B43" s="18"/>
      <c r="C43" s="11"/>
      <c r="D43" s="12"/>
      <c r="E43" s="17"/>
      <c r="F43" s="8"/>
      <c r="G43" s="3"/>
      <c r="H43" s="3"/>
      <c r="I43" s="3"/>
      <c r="J43" s="3"/>
      <c r="K43" s="3"/>
      <c r="L43" s="3"/>
      <c r="M43" s="3"/>
      <c r="N43" s="3"/>
      <c r="O43" s="3"/>
      <c r="P43" s="3"/>
      <c r="Q43" s="3"/>
      <c r="R43" s="3"/>
      <c r="S43" s="2"/>
      <c r="T43" s="2"/>
      <c r="U43" s="2"/>
      <c r="V43" s="3"/>
      <c r="W43" s="3"/>
      <c r="X43" s="3"/>
      <c r="Y43" s="3"/>
      <c r="Z43" s="3"/>
      <c r="AA43" s="3"/>
      <c r="AB43" s="3"/>
      <c r="AC43" s="3"/>
      <c r="AD43" s="3"/>
      <c r="AE43" s="3"/>
      <c r="AF43" s="3"/>
      <c r="AG43" s="3"/>
      <c r="AH43" s="3"/>
      <c r="AI43" s="3"/>
      <c r="AJ43" s="3"/>
      <c r="AK43" s="3"/>
      <c r="AL43" s="3"/>
      <c r="AM43" s="3"/>
      <c r="AN43" s="3"/>
      <c r="AO43" s="3"/>
    </row>
    <row r="44" spans="2:41" ht="16" x14ac:dyDescent="0.2">
      <c r="B44" s="18"/>
      <c r="C44" s="11"/>
      <c r="D44" s="12"/>
      <c r="E44" s="17"/>
      <c r="F44" s="8"/>
      <c r="G44" s="3"/>
      <c r="H44" s="3"/>
      <c r="I44" s="3"/>
      <c r="J44" s="3"/>
      <c r="K44" s="3"/>
      <c r="L44" s="3"/>
      <c r="M44" s="3"/>
      <c r="N44" s="3"/>
      <c r="O44" s="3"/>
      <c r="P44" s="3"/>
      <c r="Q44" s="3"/>
      <c r="R44" s="3"/>
      <c r="S44" s="2"/>
      <c r="T44" s="2"/>
      <c r="U44" s="2"/>
      <c r="V44" s="3"/>
      <c r="W44" s="3"/>
      <c r="X44" s="3"/>
      <c r="Y44" s="3"/>
      <c r="Z44" s="3"/>
      <c r="AA44" s="3"/>
      <c r="AB44" s="3"/>
      <c r="AC44" s="3"/>
      <c r="AD44" s="3"/>
      <c r="AE44" s="3"/>
      <c r="AF44" s="3"/>
      <c r="AG44" s="3"/>
      <c r="AH44" s="3"/>
      <c r="AI44" s="3"/>
      <c r="AJ44" s="3"/>
      <c r="AK44" s="3"/>
      <c r="AL44" s="3"/>
      <c r="AM44" s="3"/>
      <c r="AN44" s="3"/>
      <c r="AO44" s="3"/>
    </row>
    <row r="45" spans="2:41" ht="16" x14ac:dyDescent="0.2">
      <c r="B45" s="18"/>
      <c r="C45" s="11"/>
      <c r="D45" s="12"/>
      <c r="E45" s="17"/>
      <c r="F45" s="8"/>
      <c r="G45" s="3"/>
      <c r="H45" s="3"/>
      <c r="I45" s="3"/>
      <c r="J45" s="3"/>
      <c r="K45" s="3"/>
      <c r="L45" s="3"/>
      <c r="M45" s="3"/>
      <c r="N45" s="3"/>
      <c r="O45" s="3"/>
      <c r="P45" s="3"/>
      <c r="Q45" s="3"/>
      <c r="R45" s="3"/>
      <c r="S45" s="2"/>
      <c r="T45" s="2"/>
      <c r="U45" s="2"/>
      <c r="V45" s="3"/>
      <c r="W45" s="3"/>
      <c r="X45" s="3"/>
      <c r="Y45" s="3"/>
      <c r="Z45" s="3"/>
      <c r="AA45" s="3"/>
      <c r="AB45" s="3"/>
      <c r="AC45" s="3"/>
      <c r="AD45" s="3"/>
      <c r="AE45" s="3"/>
      <c r="AF45" s="3"/>
      <c r="AG45" s="3"/>
      <c r="AH45" s="3"/>
      <c r="AI45" s="3"/>
      <c r="AJ45" s="3"/>
      <c r="AK45" s="3"/>
      <c r="AL45" s="3"/>
      <c r="AM45" s="3"/>
      <c r="AN45" s="3"/>
      <c r="AO45" s="3"/>
    </row>
    <row r="46" spans="2:41" ht="16" x14ac:dyDescent="0.2">
      <c r="B46" s="18"/>
      <c r="C46" s="11"/>
      <c r="D46" s="12"/>
      <c r="E46" s="17"/>
      <c r="F46" s="8"/>
      <c r="G46" s="3"/>
      <c r="H46" s="3"/>
      <c r="I46" s="3"/>
      <c r="J46" s="3"/>
      <c r="K46" s="3"/>
      <c r="L46" s="3"/>
      <c r="M46" s="3"/>
      <c r="N46" s="3"/>
      <c r="O46" s="3"/>
      <c r="P46" s="3"/>
      <c r="Q46" s="3"/>
      <c r="R46" s="3"/>
      <c r="S46" s="2"/>
      <c r="T46" s="2"/>
      <c r="U46" s="2"/>
      <c r="V46" s="3"/>
      <c r="W46" s="3"/>
      <c r="X46" s="3"/>
      <c r="Y46" s="3"/>
      <c r="Z46" s="3"/>
      <c r="AA46" s="3"/>
      <c r="AB46" s="3"/>
      <c r="AC46" s="3"/>
      <c r="AD46" s="3"/>
      <c r="AE46" s="3"/>
      <c r="AF46" s="3"/>
      <c r="AG46" s="3"/>
      <c r="AH46" s="3"/>
      <c r="AI46" s="3"/>
      <c r="AJ46" s="3"/>
      <c r="AK46" s="3"/>
      <c r="AL46" s="3"/>
      <c r="AM46" s="3"/>
      <c r="AN46" s="3"/>
      <c r="AO46" s="3"/>
    </row>
    <row r="47" spans="2:41" ht="16" x14ac:dyDescent="0.2">
      <c r="B47" s="18"/>
      <c r="C47" s="11"/>
      <c r="D47" s="12"/>
      <c r="E47" s="17"/>
      <c r="F47" s="8"/>
      <c r="G47" s="3"/>
      <c r="H47" s="3"/>
      <c r="I47" s="3"/>
      <c r="J47" s="3"/>
      <c r="K47" s="3"/>
      <c r="L47" s="3"/>
      <c r="M47" s="3"/>
      <c r="N47" s="3"/>
      <c r="O47" s="3"/>
      <c r="P47" s="3"/>
      <c r="Q47" s="3"/>
      <c r="R47" s="3"/>
      <c r="S47" s="2"/>
      <c r="T47" s="2"/>
      <c r="U47" s="2"/>
      <c r="V47" s="3"/>
      <c r="W47" s="3"/>
      <c r="X47" s="3"/>
      <c r="Y47" s="3"/>
      <c r="Z47" s="3"/>
      <c r="AA47" s="3"/>
      <c r="AB47" s="3"/>
      <c r="AC47" s="3"/>
      <c r="AD47" s="3"/>
      <c r="AE47" s="3"/>
      <c r="AF47" s="3"/>
      <c r="AG47" s="3"/>
      <c r="AH47" s="3"/>
      <c r="AI47" s="3"/>
      <c r="AJ47" s="3"/>
      <c r="AK47" s="3"/>
      <c r="AL47" s="3"/>
      <c r="AM47" s="3"/>
      <c r="AN47" s="3"/>
      <c r="AO47" s="3"/>
    </row>
    <row r="48" spans="2:41" ht="16" x14ac:dyDescent="0.2">
      <c r="B48" s="18"/>
      <c r="C48" s="11"/>
      <c r="D48" s="12"/>
      <c r="E48" s="17"/>
      <c r="F48" s="8"/>
      <c r="G48" s="3"/>
      <c r="H48" s="3"/>
      <c r="I48" s="3"/>
      <c r="J48" s="3"/>
      <c r="K48" s="3"/>
      <c r="L48" s="3"/>
      <c r="M48" s="3"/>
      <c r="N48" s="3"/>
      <c r="O48" s="3"/>
      <c r="P48" s="3"/>
      <c r="Q48" s="3"/>
      <c r="R48" s="3"/>
      <c r="S48" s="2"/>
      <c r="T48" s="2"/>
      <c r="U48" s="2"/>
      <c r="V48" s="3"/>
      <c r="W48" s="3"/>
      <c r="X48" s="3"/>
      <c r="Y48" s="3"/>
      <c r="Z48" s="3"/>
      <c r="AA48" s="3"/>
      <c r="AB48" s="3"/>
      <c r="AC48" s="3"/>
      <c r="AD48" s="3"/>
      <c r="AE48" s="3"/>
      <c r="AF48" s="3"/>
      <c r="AG48" s="3"/>
      <c r="AH48" s="3"/>
      <c r="AI48" s="3"/>
      <c r="AJ48" s="3"/>
      <c r="AK48" s="3"/>
      <c r="AL48" s="3"/>
      <c r="AM48" s="3"/>
      <c r="AN48" s="3"/>
      <c r="AO48" s="3"/>
    </row>
    <row r="49" spans="2:41" ht="16" x14ac:dyDescent="0.2">
      <c r="B49" s="18"/>
      <c r="C49" s="11"/>
      <c r="D49" s="12"/>
      <c r="E49" s="17"/>
      <c r="F49" s="8"/>
      <c r="G49" s="3"/>
      <c r="H49" s="3"/>
      <c r="I49" s="3"/>
      <c r="J49" s="3"/>
      <c r="K49" s="3"/>
      <c r="L49" s="3"/>
      <c r="M49" s="3"/>
      <c r="N49" s="3"/>
      <c r="O49" s="3"/>
      <c r="P49" s="3"/>
      <c r="Q49" s="3"/>
      <c r="R49" s="3"/>
      <c r="S49" s="2"/>
      <c r="T49" s="2"/>
      <c r="U49" s="2"/>
      <c r="V49" s="3"/>
      <c r="W49" s="3"/>
      <c r="X49" s="3"/>
      <c r="Y49" s="3"/>
      <c r="Z49" s="3"/>
      <c r="AA49" s="3"/>
      <c r="AB49" s="3"/>
      <c r="AC49" s="3"/>
      <c r="AD49" s="3"/>
      <c r="AE49" s="3"/>
      <c r="AF49" s="3"/>
      <c r="AG49" s="3"/>
      <c r="AH49" s="3"/>
      <c r="AI49" s="3"/>
      <c r="AJ49" s="3"/>
      <c r="AK49" s="3"/>
      <c r="AL49" s="3"/>
      <c r="AM49" s="3"/>
      <c r="AN49" s="3"/>
      <c r="AO49" s="3"/>
    </row>
    <row r="50" spans="2:41" ht="16" x14ac:dyDescent="0.2">
      <c r="B50" s="18"/>
      <c r="C50" s="11"/>
      <c r="D50" s="12"/>
      <c r="E50" s="17"/>
      <c r="F50" s="8"/>
      <c r="G50" s="3"/>
      <c r="H50" s="3"/>
      <c r="I50" s="3"/>
      <c r="J50" s="3"/>
      <c r="K50" s="3"/>
      <c r="L50" s="3"/>
      <c r="M50" s="3"/>
      <c r="N50" s="3"/>
      <c r="O50" s="3"/>
      <c r="P50" s="3"/>
      <c r="Q50" s="3"/>
      <c r="R50" s="3"/>
      <c r="S50" s="2"/>
      <c r="T50" s="2"/>
      <c r="U50" s="2"/>
      <c r="V50" s="3"/>
      <c r="W50" s="3"/>
      <c r="X50" s="3"/>
      <c r="Y50" s="3"/>
      <c r="Z50" s="3"/>
      <c r="AA50" s="3"/>
      <c r="AB50" s="3"/>
      <c r="AC50" s="3"/>
      <c r="AD50" s="3"/>
      <c r="AE50" s="3"/>
      <c r="AF50" s="3"/>
      <c r="AG50" s="3"/>
      <c r="AH50" s="3"/>
      <c r="AI50" s="3"/>
      <c r="AJ50" s="3"/>
      <c r="AK50" s="3"/>
      <c r="AL50" s="3"/>
      <c r="AM50" s="3"/>
      <c r="AN50" s="3"/>
      <c r="AO50" s="3"/>
    </row>
    <row r="51" spans="2:41" ht="16" x14ac:dyDescent="0.2">
      <c r="B51" s="18"/>
      <c r="C51" s="11"/>
      <c r="D51" s="12"/>
      <c r="E51" s="17"/>
      <c r="F51" s="8"/>
      <c r="G51" s="3"/>
      <c r="H51" s="3"/>
      <c r="I51" s="3"/>
      <c r="J51" s="3"/>
      <c r="K51" s="3"/>
      <c r="L51" s="3"/>
      <c r="M51" s="3"/>
      <c r="N51" s="3"/>
      <c r="O51" s="3"/>
      <c r="P51" s="3"/>
      <c r="Q51" s="3"/>
      <c r="R51" s="3"/>
      <c r="S51" s="2"/>
      <c r="T51" s="2"/>
      <c r="U51" s="2"/>
      <c r="V51" s="3"/>
      <c r="W51" s="3"/>
      <c r="X51" s="3"/>
      <c r="Y51" s="3"/>
      <c r="Z51" s="3"/>
      <c r="AA51" s="3"/>
      <c r="AB51" s="3"/>
      <c r="AC51" s="3"/>
      <c r="AD51" s="3"/>
      <c r="AE51" s="3"/>
      <c r="AF51" s="3"/>
      <c r="AG51" s="3"/>
      <c r="AH51" s="3"/>
      <c r="AI51" s="3"/>
      <c r="AJ51" s="3"/>
      <c r="AK51" s="3"/>
      <c r="AL51" s="3"/>
      <c r="AM51" s="3"/>
      <c r="AN51" s="3"/>
      <c r="AO51" s="3"/>
    </row>
    <row r="52" spans="2:41" ht="16" x14ac:dyDescent="0.2">
      <c r="B52" s="18"/>
      <c r="C52" s="11"/>
      <c r="D52" s="12"/>
      <c r="E52" s="17"/>
      <c r="F52" s="8"/>
      <c r="G52" s="3"/>
      <c r="H52" s="3"/>
      <c r="I52" s="3"/>
      <c r="J52" s="3"/>
      <c r="K52" s="3"/>
      <c r="L52" s="3"/>
      <c r="M52" s="3"/>
      <c r="N52" s="3"/>
      <c r="O52" s="3"/>
      <c r="P52" s="3"/>
      <c r="Q52" s="3"/>
      <c r="R52" s="3"/>
      <c r="S52" s="2"/>
      <c r="T52" s="2"/>
      <c r="U52" s="2"/>
      <c r="V52" s="3"/>
      <c r="W52" s="3"/>
      <c r="X52" s="3"/>
      <c r="Y52" s="3"/>
      <c r="Z52" s="3"/>
      <c r="AA52" s="3"/>
      <c r="AB52" s="3"/>
      <c r="AC52" s="3"/>
      <c r="AD52" s="3"/>
      <c r="AE52" s="3"/>
      <c r="AF52" s="3"/>
      <c r="AG52" s="3"/>
      <c r="AH52" s="3"/>
      <c r="AI52" s="3"/>
      <c r="AJ52" s="3"/>
      <c r="AK52" s="3"/>
      <c r="AL52" s="3"/>
      <c r="AM52" s="3"/>
      <c r="AN52" s="3"/>
      <c r="AO52" s="3"/>
    </row>
    <row r="53" spans="2:41" ht="16" x14ac:dyDescent="0.2">
      <c r="B53" s="18"/>
      <c r="C53" s="11"/>
      <c r="D53" s="12"/>
      <c r="E53" s="17"/>
      <c r="F53" s="8"/>
      <c r="G53" s="3"/>
      <c r="H53" s="3"/>
      <c r="I53" s="3"/>
      <c r="J53" s="3"/>
      <c r="K53" s="3"/>
      <c r="L53" s="3"/>
      <c r="M53" s="3"/>
      <c r="N53" s="3"/>
      <c r="O53" s="3"/>
      <c r="P53" s="3"/>
      <c r="Q53" s="3"/>
      <c r="R53" s="3"/>
      <c r="S53" s="2"/>
      <c r="T53" s="2"/>
      <c r="U53" s="2"/>
      <c r="V53" s="3"/>
      <c r="W53" s="3"/>
      <c r="X53" s="3"/>
      <c r="Y53" s="3"/>
      <c r="Z53" s="3"/>
      <c r="AA53" s="3"/>
      <c r="AB53" s="3"/>
      <c r="AC53" s="3"/>
      <c r="AD53" s="3"/>
      <c r="AE53" s="3"/>
      <c r="AF53" s="3"/>
      <c r="AG53" s="3"/>
      <c r="AH53" s="3"/>
      <c r="AI53" s="3"/>
      <c r="AJ53" s="3"/>
      <c r="AK53" s="3"/>
      <c r="AL53" s="3"/>
      <c r="AM53" s="3"/>
      <c r="AN53" s="3"/>
      <c r="AO53" s="3"/>
    </row>
    <row r="54" spans="2:41" ht="16" x14ac:dyDescent="0.2">
      <c r="B54" s="18"/>
      <c r="C54" s="11"/>
      <c r="D54" s="12"/>
      <c r="E54" s="17"/>
      <c r="F54" s="8"/>
      <c r="G54" s="3"/>
      <c r="H54" s="3"/>
      <c r="I54" s="3"/>
      <c r="J54" s="3"/>
      <c r="K54" s="3"/>
      <c r="L54" s="3"/>
      <c r="M54" s="3"/>
      <c r="N54" s="3"/>
      <c r="O54" s="3"/>
      <c r="P54" s="3"/>
      <c r="Q54" s="3"/>
      <c r="R54" s="3"/>
      <c r="S54" s="2"/>
      <c r="T54" s="2"/>
      <c r="U54" s="2"/>
      <c r="V54" s="3"/>
      <c r="W54" s="3"/>
      <c r="X54" s="3"/>
      <c r="Y54" s="3"/>
      <c r="Z54" s="3"/>
      <c r="AA54" s="3"/>
      <c r="AB54" s="3"/>
      <c r="AC54" s="3"/>
      <c r="AD54" s="3"/>
      <c r="AE54" s="3"/>
      <c r="AF54" s="3"/>
      <c r="AG54" s="3"/>
      <c r="AH54" s="3"/>
      <c r="AI54" s="3"/>
      <c r="AJ54" s="3"/>
      <c r="AK54" s="3"/>
      <c r="AL54" s="3"/>
      <c r="AM54" s="3"/>
      <c r="AN54" s="3"/>
      <c r="AO54" s="3"/>
    </row>
    <row r="55" spans="2:41" ht="16" x14ac:dyDescent="0.2">
      <c r="B55" s="18"/>
      <c r="C55" s="11"/>
      <c r="D55" s="12"/>
      <c r="E55" s="17"/>
      <c r="F55" s="8"/>
      <c r="G55" s="3"/>
      <c r="H55" s="3"/>
      <c r="I55" s="3"/>
      <c r="J55" s="3"/>
      <c r="K55" s="3"/>
      <c r="L55" s="3"/>
      <c r="M55" s="3"/>
      <c r="N55" s="3"/>
      <c r="O55" s="3"/>
      <c r="P55" s="3"/>
      <c r="Q55" s="3"/>
      <c r="R55" s="3"/>
      <c r="S55" s="2"/>
      <c r="T55" s="2"/>
      <c r="U55" s="2"/>
      <c r="V55" s="3"/>
      <c r="W55" s="3"/>
      <c r="X55" s="3"/>
      <c r="Y55" s="3"/>
      <c r="Z55" s="3"/>
      <c r="AA55" s="3"/>
      <c r="AB55" s="3"/>
      <c r="AC55" s="3"/>
      <c r="AD55" s="3"/>
      <c r="AE55" s="3"/>
      <c r="AF55" s="3"/>
      <c r="AG55" s="3"/>
      <c r="AH55" s="3"/>
      <c r="AI55" s="3"/>
      <c r="AJ55" s="3"/>
      <c r="AK55" s="3"/>
      <c r="AL55" s="3"/>
      <c r="AM55" s="3"/>
      <c r="AN55" s="3"/>
      <c r="AO55" s="3"/>
    </row>
    <row r="56" spans="2:41" ht="16" x14ac:dyDescent="0.2">
      <c r="B56" s="18"/>
      <c r="C56" s="11"/>
      <c r="D56" s="12"/>
      <c r="E56" s="17"/>
      <c r="F56" s="8"/>
      <c r="G56" s="3"/>
      <c r="H56" s="3"/>
      <c r="I56" s="3"/>
      <c r="J56" s="3"/>
      <c r="K56" s="3"/>
      <c r="L56" s="3"/>
      <c r="M56" s="3"/>
      <c r="N56" s="3"/>
      <c r="O56" s="3"/>
      <c r="P56" s="3"/>
      <c r="Q56" s="3"/>
      <c r="R56" s="3"/>
      <c r="S56" s="2"/>
      <c r="T56" s="2"/>
      <c r="U56" s="2"/>
      <c r="V56" s="3"/>
      <c r="W56" s="3"/>
      <c r="X56" s="3"/>
      <c r="Y56" s="3"/>
      <c r="Z56" s="3"/>
      <c r="AA56" s="3"/>
      <c r="AB56" s="3"/>
      <c r="AC56" s="3"/>
      <c r="AD56" s="3"/>
      <c r="AE56" s="3"/>
      <c r="AF56" s="3"/>
      <c r="AG56" s="3"/>
      <c r="AH56" s="3"/>
      <c r="AI56" s="3"/>
      <c r="AJ56" s="3"/>
      <c r="AK56" s="3"/>
      <c r="AL56" s="3"/>
      <c r="AM56" s="3"/>
      <c r="AN56" s="3"/>
      <c r="AO56" s="3"/>
    </row>
    <row r="57" spans="2:41" ht="16" x14ac:dyDescent="0.2">
      <c r="B57" s="18"/>
      <c r="C57" s="11"/>
      <c r="D57" s="12"/>
      <c r="E57" s="17"/>
      <c r="F57" s="8"/>
      <c r="G57" s="3"/>
      <c r="H57" s="3"/>
      <c r="I57" s="3"/>
      <c r="J57" s="3"/>
      <c r="K57" s="3"/>
      <c r="L57" s="3"/>
      <c r="M57" s="3"/>
      <c r="N57" s="3"/>
      <c r="O57" s="3"/>
      <c r="P57" s="3"/>
      <c r="Q57" s="3"/>
      <c r="R57" s="3"/>
      <c r="S57" s="2"/>
      <c r="T57" s="2"/>
      <c r="U57" s="2"/>
      <c r="V57" s="3"/>
      <c r="W57" s="3"/>
      <c r="X57" s="3"/>
      <c r="Y57" s="3"/>
      <c r="Z57" s="3"/>
      <c r="AA57" s="3"/>
      <c r="AB57" s="3"/>
      <c r="AC57" s="3"/>
      <c r="AD57" s="3"/>
      <c r="AE57" s="3"/>
      <c r="AF57" s="3"/>
      <c r="AG57" s="3"/>
      <c r="AH57" s="3"/>
      <c r="AI57" s="3"/>
      <c r="AJ57" s="3"/>
      <c r="AK57" s="3"/>
      <c r="AL57" s="3"/>
      <c r="AM57" s="3"/>
      <c r="AN57" s="3"/>
      <c r="AO57" s="3"/>
    </row>
    <row r="58" spans="2:41" ht="16" x14ac:dyDescent="0.2">
      <c r="B58" s="18"/>
      <c r="C58" s="11"/>
      <c r="D58" s="12"/>
      <c r="E58" s="17"/>
      <c r="F58" s="8"/>
      <c r="G58" s="3"/>
      <c r="H58" s="3"/>
      <c r="I58" s="3"/>
      <c r="J58" s="3"/>
      <c r="K58" s="3"/>
      <c r="L58" s="3"/>
      <c r="M58" s="3"/>
      <c r="N58" s="3"/>
      <c r="O58" s="3"/>
      <c r="P58" s="3"/>
      <c r="Q58" s="3"/>
      <c r="R58" s="3"/>
      <c r="S58" s="2"/>
      <c r="T58" s="2"/>
      <c r="U58" s="2"/>
      <c r="V58" s="3"/>
      <c r="W58" s="3"/>
      <c r="X58" s="3"/>
      <c r="Y58" s="3"/>
      <c r="Z58" s="3"/>
      <c r="AA58" s="3"/>
      <c r="AB58" s="3"/>
      <c r="AC58" s="3"/>
      <c r="AD58" s="3"/>
      <c r="AE58" s="3"/>
      <c r="AF58" s="3"/>
      <c r="AG58" s="3"/>
      <c r="AH58" s="3"/>
      <c r="AI58" s="3"/>
      <c r="AJ58" s="3"/>
      <c r="AK58" s="3"/>
      <c r="AL58" s="3"/>
      <c r="AM58" s="3"/>
      <c r="AN58" s="3"/>
      <c r="AO58" s="3"/>
    </row>
    <row r="59" spans="2:41" ht="16" x14ac:dyDescent="0.2">
      <c r="B59" s="18"/>
      <c r="C59" s="11"/>
      <c r="D59" s="12"/>
      <c r="E59" s="17"/>
      <c r="F59" s="8"/>
      <c r="G59" s="3"/>
      <c r="H59" s="3"/>
      <c r="I59" s="3"/>
      <c r="J59" s="3"/>
      <c r="K59" s="3"/>
      <c r="L59" s="3"/>
      <c r="M59" s="3"/>
      <c r="N59" s="3"/>
      <c r="O59" s="3"/>
      <c r="P59" s="3"/>
      <c r="Q59" s="3"/>
      <c r="R59" s="3"/>
      <c r="S59" s="2"/>
      <c r="T59" s="2"/>
      <c r="U59" s="2"/>
      <c r="V59" s="3"/>
      <c r="W59" s="3"/>
      <c r="X59" s="3"/>
      <c r="Y59" s="3"/>
      <c r="Z59" s="3"/>
      <c r="AA59" s="3"/>
      <c r="AB59" s="3"/>
      <c r="AC59" s="3"/>
      <c r="AD59" s="3"/>
      <c r="AE59" s="3"/>
      <c r="AF59" s="3"/>
      <c r="AG59" s="3"/>
      <c r="AH59" s="3"/>
      <c r="AI59" s="3"/>
      <c r="AJ59" s="3"/>
      <c r="AK59" s="3"/>
      <c r="AL59" s="3"/>
      <c r="AM59" s="3"/>
      <c r="AN59" s="3"/>
      <c r="AO59" s="3"/>
    </row>
    <row r="60" spans="2:41" ht="16" x14ac:dyDescent="0.2">
      <c r="B60" s="18"/>
      <c r="C60" s="11"/>
      <c r="D60" s="12"/>
      <c r="E60" s="17"/>
      <c r="F60" s="8"/>
      <c r="G60" s="3"/>
      <c r="H60" s="3"/>
      <c r="I60" s="3"/>
      <c r="J60" s="3"/>
      <c r="K60" s="3"/>
      <c r="L60" s="3"/>
      <c r="M60" s="3"/>
      <c r="N60" s="3"/>
      <c r="O60" s="3"/>
      <c r="P60" s="3"/>
      <c r="Q60" s="3"/>
      <c r="R60" s="3"/>
      <c r="S60" s="2"/>
      <c r="T60" s="2"/>
      <c r="U60" s="2"/>
      <c r="V60" s="3"/>
      <c r="W60" s="3"/>
      <c r="X60" s="3"/>
      <c r="Y60" s="3"/>
      <c r="Z60" s="3"/>
      <c r="AA60" s="3"/>
      <c r="AB60" s="3"/>
      <c r="AC60" s="3"/>
      <c r="AD60" s="3"/>
      <c r="AE60" s="3"/>
      <c r="AF60" s="3"/>
      <c r="AG60" s="3"/>
      <c r="AH60" s="3"/>
      <c r="AI60" s="3"/>
      <c r="AJ60" s="3"/>
      <c r="AK60" s="3"/>
      <c r="AL60" s="3"/>
      <c r="AM60" s="3"/>
      <c r="AN60" s="3"/>
      <c r="AO60" s="3"/>
    </row>
    <row r="61" spans="2:41" ht="16" x14ac:dyDescent="0.2">
      <c r="B61" s="18"/>
      <c r="C61" s="11"/>
      <c r="D61" s="12"/>
      <c r="E61" s="17"/>
      <c r="F61" s="8"/>
      <c r="G61" s="3"/>
      <c r="H61" s="3"/>
      <c r="I61" s="3"/>
      <c r="J61" s="3"/>
      <c r="K61" s="3"/>
      <c r="L61" s="3"/>
      <c r="M61" s="3"/>
      <c r="N61" s="3"/>
      <c r="O61" s="3"/>
      <c r="P61" s="3"/>
      <c r="Q61" s="3"/>
      <c r="R61" s="3"/>
      <c r="S61" s="2"/>
      <c r="T61" s="2"/>
      <c r="U61" s="2"/>
      <c r="V61" s="3"/>
      <c r="W61" s="3"/>
      <c r="X61" s="3"/>
      <c r="Y61" s="3"/>
      <c r="Z61" s="3"/>
      <c r="AA61" s="3"/>
      <c r="AB61" s="3"/>
      <c r="AC61" s="3"/>
      <c r="AD61" s="3"/>
      <c r="AE61" s="3"/>
      <c r="AF61" s="3"/>
      <c r="AG61" s="3"/>
      <c r="AH61" s="3"/>
      <c r="AI61" s="3"/>
      <c r="AJ61" s="3"/>
      <c r="AK61" s="3"/>
      <c r="AL61" s="3"/>
      <c r="AM61" s="3"/>
      <c r="AN61" s="3"/>
      <c r="AO61" s="3"/>
    </row>
    <row r="62" spans="2:41" ht="16" x14ac:dyDescent="0.2">
      <c r="B62" s="18"/>
      <c r="C62" s="11"/>
      <c r="D62" s="12"/>
      <c r="E62" s="17"/>
      <c r="F62" s="8"/>
      <c r="G62" s="3"/>
      <c r="H62" s="3"/>
      <c r="I62" s="3"/>
      <c r="J62" s="3"/>
      <c r="K62" s="3"/>
      <c r="L62" s="3"/>
      <c r="M62" s="3"/>
      <c r="N62" s="3"/>
      <c r="O62" s="3"/>
      <c r="P62" s="3"/>
      <c r="Q62" s="3"/>
      <c r="R62" s="3"/>
      <c r="S62" s="2"/>
      <c r="T62" s="2"/>
      <c r="U62" s="2"/>
      <c r="V62" s="3"/>
      <c r="W62" s="3"/>
      <c r="X62" s="3"/>
      <c r="Y62" s="3"/>
      <c r="Z62" s="3"/>
      <c r="AA62" s="3"/>
      <c r="AB62" s="3"/>
      <c r="AC62" s="3"/>
      <c r="AD62" s="3"/>
      <c r="AE62" s="3"/>
      <c r="AF62" s="3"/>
      <c r="AG62" s="3"/>
      <c r="AH62" s="3"/>
      <c r="AI62" s="3"/>
      <c r="AJ62" s="3"/>
      <c r="AK62" s="3"/>
      <c r="AL62" s="3"/>
      <c r="AM62" s="3"/>
      <c r="AN62" s="3"/>
      <c r="AO62" s="3"/>
    </row>
    <row r="63" spans="2:41" ht="16" x14ac:dyDescent="0.2">
      <c r="B63" s="18"/>
      <c r="C63" s="11"/>
      <c r="D63" s="12"/>
      <c r="E63" s="17"/>
      <c r="F63" s="8"/>
      <c r="G63" s="3"/>
      <c r="H63" s="3"/>
      <c r="I63" s="3"/>
      <c r="J63" s="3"/>
      <c r="K63" s="3"/>
      <c r="L63" s="3"/>
      <c r="M63" s="3"/>
      <c r="N63" s="3"/>
      <c r="O63" s="3"/>
      <c r="P63" s="3"/>
      <c r="Q63" s="3"/>
      <c r="R63" s="3"/>
      <c r="S63" s="2"/>
      <c r="T63" s="2"/>
      <c r="U63" s="2"/>
      <c r="V63" s="3"/>
      <c r="W63" s="3"/>
      <c r="X63" s="3"/>
      <c r="Y63" s="3"/>
      <c r="Z63" s="3"/>
      <c r="AA63" s="3"/>
      <c r="AB63" s="3"/>
      <c r="AC63" s="3"/>
      <c r="AD63" s="3"/>
      <c r="AE63" s="3"/>
      <c r="AF63" s="3"/>
      <c r="AG63" s="3"/>
      <c r="AH63" s="3"/>
      <c r="AI63" s="3"/>
      <c r="AJ63" s="3"/>
      <c r="AK63" s="3"/>
      <c r="AL63" s="3"/>
      <c r="AM63" s="3"/>
      <c r="AN63" s="3"/>
      <c r="AO63" s="3"/>
    </row>
    <row r="64" spans="2:41" ht="16" x14ac:dyDescent="0.2">
      <c r="B64" s="18"/>
      <c r="C64" s="11"/>
      <c r="D64" s="12"/>
      <c r="E64" s="17"/>
      <c r="F64" s="8"/>
      <c r="G64" s="3"/>
      <c r="H64" s="3"/>
      <c r="I64" s="3"/>
      <c r="J64" s="3"/>
      <c r="K64" s="3"/>
      <c r="L64" s="3"/>
      <c r="M64" s="3"/>
      <c r="N64" s="3"/>
      <c r="O64" s="3"/>
      <c r="P64" s="3"/>
      <c r="Q64" s="3"/>
      <c r="R64" s="3"/>
      <c r="S64" s="2"/>
      <c r="T64" s="2"/>
      <c r="U64" s="2"/>
      <c r="V64" s="3"/>
      <c r="W64" s="3"/>
      <c r="X64" s="3"/>
      <c r="Y64" s="3"/>
      <c r="Z64" s="3"/>
      <c r="AA64" s="3"/>
      <c r="AB64" s="3"/>
      <c r="AC64" s="3"/>
      <c r="AD64" s="3"/>
      <c r="AE64" s="3"/>
      <c r="AF64" s="3"/>
      <c r="AG64" s="3"/>
      <c r="AH64" s="3"/>
      <c r="AI64" s="3"/>
      <c r="AJ64" s="3"/>
      <c r="AK64" s="3"/>
      <c r="AL64" s="3"/>
      <c r="AM64" s="3"/>
      <c r="AN64" s="3"/>
      <c r="AO64" s="3"/>
    </row>
    <row r="65" spans="2:41" ht="16" x14ac:dyDescent="0.2">
      <c r="B65" s="18"/>
      <c r="C65" s="11"/>
      <c r="D65" s="12"/>
      <c r="E65" s="17"/>
      <c r="F65" s="8"/>
      <c r="G65" s="3"/>
      <c r="H65" s="3"/>
      <c r="I65" s="3"/>
      <c r="J65" s="3"/>
      <c r="K65" s="3"/>
      <c r="L65" s="3"/>
      <c r="M65" s="3"/>
      <c r="N65" s="3"/>
      <c r="O65" s="3"/>
      <c r="P65" s="3"/>
      <c r="Q65" s="3"/>
      <c r="R65" s="3"/>
      <c r="S65" s="2"/>
      <c r="T65" s="2"/>
      <c r="U65" s="2"/>
      <c r="V65" s="3"/>
      <c r="W65" s="3"/>
      <c r="X65" s="3"/>
      <c r="Y65" s="3"/>
      <c r="Z65" s="3"/>
      <c r="AA65" s="3"/>
      <c r="AB65" s="3"/>
      <c r="AC65" s="3"/>
      <c r="AD65" s="3"/>
      <c r="AE65" s="3"/>
      <c r="AF65" s="3"/>
      <c r="AG65" s="3"/>
      <c r="AH65" s="3"/>
      <c r="AI65" s="3"/>
      <c r="AJ65" s="3"/>
      <c r="AK65" s="3"/>
      <c r="AL65" s="3"/>
      <c r="AM65" s="3"/>
      <c r="AN65" s="3"/>
      <c r="AO65" s="3"/>
    </row>
    <row r="66" spans="2:41" ht="16" x14ac:dyDescent="0.2">
      <c r="B66" s="18"/>
      <c r="C66" s="11"/>
      <c r="D66" s="12"/>
      <c r="E66" s="17"/>
      <c r="F66" s="8"/>
      <c r="G66" s="3"/>
      <c r="H66" s="3"/>
      <c r="I66" s="3"/>
      <c r="J66" s="3"/>
      <c r="K66" s="3"/>
      <c r="L66" s="3"/>
      <c r="M66" s="3"/>
      <c r="N66" s="3"/>
      <c r="O66" s="3"/>
      <c r="P66" s="3"/>
      <c r="Q66" s="3"/>
      <c r="R66" s="3"/>
      <c r="S66" s="2"/>
      <c r="T66" s="2"/>
      <c r="U66" s="2"/>
      <c r="V66" s="3"/>
      <c r="W66" s="3"/>
      <c r="X66" s="3"/>
      <c r="Y66" s="3"/>
      <c r="Z66" s="3"/>
      <c r="AA66" s="3"/>
      <c r="AB66" s="3"/>
      <c r="AC66" s="3"/>
      <c r="AD66" s="3"/>
      <c r="AE66" s="3"/>
      <c r="AF66" s="3"/>
      <c r="AG66" s="3"/>
      <c r="AH66" s="3"/>
      <c r="AI66" s="3"/>
      <c r="AJ66" s="3"/>
      <c r="AK66" s="3"/>
      <c r="AL66" s="3"/>
      <c r="AM66" s="3"/>
      <c r="AN66" s="3"/>
      <c r="AO66" s="3"/>
    </row>
    <row r="67" spans="2:41" ht="16" x14ac:dyDescent="0.2">
      <c r="B67" s="18"/>
      <c r="C67" s="11"/>
      <c r="D67" s="12"/>
      <c r="E67" s="17"/>
      <c r="F67" s="8"/>
      <c r="G67" s="3"/>
      <c r="H67" s="3"/>
      <c r="I67" s="3"/>
      <c r="J67" s="3"/>
      <c r="K67" s="3"/>
      <c r="L67" s="3"/>
      <c r="M67" s="3"/>
      <c r="N67" s="3"/>
      <c r="O67" s="3"/>
      <c r="P67" s="3"/>
      <c r="Q67" s="3"/>
      <c r="R67" s="3"/>
      <c r="S67" s="2"/>
      <c r="T67" s="2"/>
      <c r="U67" s="2"/>
      <c r="V67" s="3"/>
      <c r="W67" s="3"/>
      <c r="X67" s="3"/>
      <c r="Y67" s="3"/>
      <c r="Z67" s="3"/>
      <c r="AA67" s="3"/>
      <c r="AB67" s="3"/>
      <c r="AC67" s="3"/>
      <c r="AD67" s="3"/>
      <c r="AE67" s="3"/>
      <c r="AF67" s="3"/>
      <c r="AG67" s="3"/>
      <c r="AH67" s="3"/>
      <c r="AI67" s="3"/>
      <c r="AJ67" s="3"/>
      <c r="AK67" s="3"/>
      <c r="AL67" s="3"/>
      <c r="AM67" s="3"/>
      <c r="AN67" s="3"/>
      <c r="AO67" s="3"/>
    </row>
    <row r="68" spans="2:41" ht="16" x14ac:dyDescent="0.2">
      <c r="B68" s="18"/>
      <c r="C68" s="11"/>
      <c r="D68" s="12"/>
      <c r="E68" s="17"/>
      <c r="F68" s="8"/>
      <c r="G68" s="3"/>
      <c r="H68" s="3"/>
      <c r="I68" s="3"/>
      <c r="J68" s="3"/>
      <c r="K68" s="3"/>
      <c r="L68" s="3"/>
      <c r="M68" s="3"/>
      <c r="N68" s="3"/>
      <c r="O68" s="3"/>
      <c r="P68" s="3"/>
      <c r="Q68" s="3"/>
      <c r="R68" s="3"/>
      <c r="S68" s="2"/>
      <c r="T68" s="2"/>
      <c r="U68" s="2"/>
      <c r="V68" s="3"/>
      <c r="W68" s="3"/>
      <c r="X68" s="3"/>
      <c r="Y68" s="3"/>
      <c r="Z68" s="3"/>
      <c r="AA68" s="3"/>
      <c r="AB68" s="3"/>
      <c r="AC68" s="3"/>
      <c r="AD68" s="3"/>
      <c r="AE68" s="3"/>
      <c r="AF68" s="3"/>
      <c r="AG68" s="3"/>
      <c r="AH68" s="3"/>
      <c r="AI68" s="3"/>
      <c r="AJ68" s="3"/>
      <c r="AK68" s="3"/>
      <c r="AL68" s="3"/>
      <c r="AM68" s="3"/>
      <c r="AN68" s="3"/>
      <c r="AO68" s="3"/>
    </row>
    <row r="69" spans="2:41" ht="16" x14ac:dyDescent="0.2">
      <c r="B69" s="18"/>
      <c r="C69" s="11"/>
      <c r="D69" s="12"/>
      <c r="E69" s="17"/>
      <c r="F69" s="8"/>
      <c r="G69" s="3"/>
      <c r="H69" s="3"/>
      <c r="I69" s="3"/>
      <c r="J69" s="3"/>
      <c r="K69" s="3"/>
      <c r="L69" s="3"/>
      <c r="M69" s="3"/>
      <c r="N69" s="3"/>
      <c r="O69" s="3"/>
      <c r="P69" s="3"/>
      <c r="Q69" s="3"/>
      <c r="R69" s="3"/>
      <c r="S69" s="2"/>
      <c r="T69" s="2"/>
      <c r="U69" s="2"/>
      <c r="V69" s="3"/>
      <c r="W69" s="3"/>
      <c r="X69" s="3"/>
      <c r="Y69" s="3"/>
      <c r="Z69" s="3"/>
      <c r="AA69" s="3"/>
      <c r="AB69" s="3"/>
      <c r="AC69" s="3"/>
      <c r="AD69" s="3"/>
      <c r="AE69" s="3"/>
      <c r="AF69" s="3"/>
      <c r="AG69" s="3"/>
      <c r="AH69" s="3"/>
      <c r="AI69" s="3"/>
      <c r="AJ69" s="3"/>
      <c r="AK69" s="3"/>
      <c r="AL69" s="3"/>
      <c r="AM69" s="3"/>
      <c r="AN69" s="3"/>
      <c r="AO69" s="3"/>
    </row>
    <row r="70" spans="2:41" ht="16" x14ac:dyDescent="0.2">
      <c r="B70" s="18"/>
      <c r="C70" s="11"/>
      <c r="D70" s="12"/>
      <c r="E70" s="17"/>
      <c r="F70" s="8"/>
      <c r="G70" s="3"/>
      <c r="H70" s="3"/>
      <c r="I70" s="3"/>
      <c r="J70" s="3"/>
      <c r="K70" s="3"/>
      <c r="L70" s="3"/>
      <c r="M70" s="3"/>
      <c r="N70" s="3"/>
      <c r="O70" s="3"/>
      <c r="P70" s="3"/>
      <c r="Q70" s="3"/>
      <c r="R70" s="3"/>
      <c r="S70" s="2"/>
      <c r="T70" s="2"/>
      <c r="U70" s="2"/>
      <c r="V70" s="3"/>
      <c r="W70" s="3"/>
      <c r="X70" s="3"/>
      <c r="Y70" s="3"/>
      <c r="Z70" s="3"/>
      <c r="AA70" s="3"/>
      <c r="AB70" s="3"/>
      <c r="AC70" s="3"/>
      <c r="AD70" s="3"/>
      <c r="AE70" s="3"/>
      <c r="AF70" s="3"/>
      <c r="AG70" s="3"/>
      <c r="AH70" s="3"/>
      <c r="AI70" s="3"/>
      <c r="AJ70" s="3"/>
      <c r="AK70" s="3"/>
      <c r="AL70" s="3"/>
      <c r="AM70" s="3"/>
      <c r="AN70" s="3"/>
      <c r="AO70" s="3"/>
    </row>
    <row r="71" spans="2:41" ht="16" x14ac:dyDescent="0.2">
      <c r="B71" s="18"/>
      <c r="C71" s="11"/>
      <c r="D71" s="12"/>
      <c r="E71" s="17"/>
      <c r="F71" s="8"/>
      <c r="G71" s="3"/>
      <c r="H71" s="3"/>
      <c r="I71" s="3"/>
      <c r="J71" s="3"/>
      <c r="K71" s="3"/>
      <c r="L71" s="3"/>
      <c r="M71" s="3"/>
      <c r="N71" s="3"/>
      <c r="O71" s="3"/>
      <c r="P71" s="3"/>
      <c r="Q71" s="3"/>
      <c r="R71" s="3"/>
      <c r="S71" s="2"/>
      <c r="T71" s="2"/>
      <c r="U71" s="2"/>
      <c r="V71" s="3"/>
      <c r="W71" s="3"/>
      <c r="X71" s="3"/>
      <c r="Y71" s="3"/>
      <c r="Z71" s="3"/>
      <c r="AA71" s="3"/>
      <c r="AB71" s="3"/>
      <c r="AC71" s="3"/>
      <c r="AD71" s="3"/>
      <c r="AE71" s="3"/>
      <c r="AF71" s="3"/>
      <c r="AG71" s="3"/>
      <c r="AH71" s="3"/>
      <c r="AI71" s="3"/>
      <c r="AJ71" s="3"/>
      <c r="AK71" s="3"/>
      <c r="AL71" s="3"/>
      <c r="AM71" s="3"/>
      <c r="AN71" s="3"/>
      <c r="AO71" s="3"/>
    </row>
    <row r="72" spans="2:41" ht="16" x14ac:dyDescent="0.2">
      <c r="B72" s="18"/>
      <c r="C72" s="11"/>
      <c r="D72" s="12"/>
      <c r="E72" s="17"/>
      <c r="F72" s="8"/>
      <c r="G72" s="3"/>
      <c r="H72" s="3"/>
      <c r="I72" s="3"/>
      <c r="J72" s="3"/>
      <c r="K72" s="3"/>
      <c r="L72" s="3"/>
      <c r="M72" s="3"/>
      <c r="N72" s="3"/>
      <c r="O72" s="3"/>
      <c r="P72" s="3"/>
      <c r="Q72" s="3"/>
      <c r="R72" s="3"/>
      <c r="S72" s="2"/>
      <c r="T72" s="2"/>
      <c r="U72" s="2"/>
      <c r="V72" s="3"/>
      <c r="W72" s="3"/>
      <c r="X72" s="3"/>
      <c r="Y72" s="3"/>
      <c r="Z72" s="3"/>
      <c r="AA72" s="3"/>
      <c r="AB72" s="3"/>
      <c r="AC72" s="3"/>
      <c r="AD72" s="3"/>
      <c r="AE72" s="3"/>
      <c r="AF72" s="3"/>
      <c r="AG72" s="3"/>
      <c r="AH72" s="3"/>
      <c r="AI72" s="3"/>
      <c r="AJ72" s="3"/>
      <c r="AK72" s="3"/>
      <c r="AL72" s="3"/>
      <c r="AM72" s="3"/>
      <c r="AN72" s="3"/>
      <c r="AO72" s="3"/>
    </row>
    <row r="73" spans="2:41" ht="16" x14ac:dyDescent="0.2">
      <c r="B73" s="18"/>
      <c r="C73" s="11"/>
      <c r="D73" s="12"/>
      <c r="E73" s="17"/>
      <c r="F73" s="8"/>
      <c r="G73" s="3"/>
      <c r="H73" s="3"/>
      <c r="I73" s="3"/>
      <c r="J73" s="3"/>
      <c r="K73" s="3"/>
      <c r="L73" s="3"/>
      <c r="M73" s="3"/>
      <c r="N73" s="3"/>
      <c r="O73" s="3"/>
      <c r="P73" s="3"/>
      <c r="Q73" s="3"/>
      <c r="R73" s="3"/>
      <c r="S73" s="2"/>
      <c r="T73" s="2"/>
      <c r="U73" s="2"/>
      <c r="V73" s="3"/>
      <c r="W73" s="3"/>
      <c r="X73" s="3"/>
      <c r="Y73" s="3"/>
      <c r="Z73" s="3"/>
      <c r="AA73" s="3"/>
      <c r="AB73" s="3"/>
      <c r="AC73" s="3"/>
      <c r="AD73" s="3"/>
      <c r="AE73" s="3"/>
      <c r="AF73" s="3"/>
      <c r="AG73" s="3"/>
      <c r="AH73" s="3"/>
      <c r="AI73" s="3"/>
      <c r="AJ73" s="3"/>
      <c r="AK73" s="3"/>
      <c r="AL73" s="3"/>
      <c r="AM73" s="3"/>
      <c r="AN73" s="3"/>
      <c r="AO73" s="3"/>
    </row>
    <row r="74" spans="2:41" ht="16" x14ac:dyDescent="0.2">
      <c r="B74" s="18"/>
      <c r="C74" s="11"/>
      <c r="D74" s="12"/>
      <c r="E74" s="17"/>
      <c r="F74" s="8"/>
      <c r="G74" s="3"/>
      <c r="H74" s="3"/>
      <c r="I74" s="3"/>
      <c r="J74" s="3"/>
      <c r="K74" s="3"/>
      <c r="L74" s="3"/>
      <c r="M74" s="3"/>
      <c r="N74" s="3"/>
      <c r="O74" s="3"/>
      <c r="P74" s="3"/>
      <c r="Q74" s="3"/>
      <c r="R74" s="3"/>
      <c r="S74" s="2"/>
      <c r="T74" s="2"/>
      <c r="U74" s="2"/>
      <c r="V74" s="3"/>
      <c r="W74" s="3"/>
      <c r="X74" s="3"/>
      <c r="Y74" s="3"/>
      <c r="Z74" s="3"/>
      <c r="AA74" s="3"/>
      <c r="AB74" s="3"/>
      <c r="AC74" s="3"/>
      <c r="AD74" s="3"/>
      <c r="AE74" s="3"/>
      <c r="AF74" s="3"/>
      <c r="AG74" s="3"/>
      <c r="AH74" s="3"/>
      <c r="AI74" s="3"/>
      <c r="AJ74" s="3"/>
      <c r="AK74" s="3"/>
      <c r="AL74" s="3"/>
      <c r="AM74" s="3"/>
      <c r="AN74" s="3"/>
      <c r="AO74" s="3"/>
    </row>
    <row r="75" spans="2:41" ht="16" x14ac:dyDescent="0.2">
      <c r="B75" s="18"/>
      <c r="C75" s="11"/>
      <c r="D75" s="12"/>
      <c r="E75" s="17"/>
      <c r="F75" s="8"/>
      <c r="G75" s="3"/>
      <c r="H75" s="3"/>
      <c r="I75" s="3"/>
      <c r="J75" s="3"/>
      <c r="K75" s="3"/>
      <c r="L75" s="3"/>
      <c r="M75" s="3"/>
      <c r="N75" s="3"/>
      <c r="O75" s="3"/>
      <c r="P75" s="3"/>
      <c r="Q75" s="3"/>
      <c r="R75" s="3"/>
      <c r="S75" s="2"/>
      <c r="T75" s="2"/>
      <c r="U75" s="2"/>
      <c r="V75" s="3"/>
      <c r="W75" s="3"/>
      <c r="X75" s="3"/>
      <c r="Y75" s="3"/>
      <c r="Z75" s="3"/>
      <c r="AA75" s="3"/>
      <c r="AB75" s="3"/>
      <c r="AC75" s="3"/>
      <c r="AD75" s="3"/>
      <c r="AE75" s="3"/>
      <c r="AF75" s="3"/>
      <c r="AG75" s="3"/>
      <c r="AH75" s="3"/>
      <c r="AI75" s="3"/>
      <c r="AJ75" s="3"/>
      <c r="AK75" s="3"/>
      <c r="AL75" s="3"/>
      <c r="AM75" s="3"/>
      <c r="AN75" s="3"/>
      <c r="AO75" s="3"/>
    </row>
    <row r="76" spans="2:41" ht="16" x14ac:dyDescent="0.2">
      <c r="B76" s="18"/>
      <c r="C76" s="11"/>
      <c r="D76" s="12"/>
      <c r="E76" s="17"/>
      <c r="F76" s="8"/>
      <c r="G76" s="3"/>
      <c r="H76" s="3"/>
      <c r="I76" s="3"/>
      <c r="J76" s="3"/>
      <c r="K76" s="3"/>
      <c r="L76" s="3"/>
      <c r="M76" s="3"/>
      <c r="N76" s="3"/>
      <c r="O76" s="3"/>
      <c r="P76" s="3"/>
      <c r="Q76" s="3"/>
      <c r="R76" s="3"/>
      <c r="S76" s="2"/>
      <c r="T76" s="2"/>
      <c r="U76" s="2"/>
      <c r="V76" s="3"/>
      <c r="W76" s="3"/>
      <c r="X76" s="3"/>
      <c r="Y76" s="3"/>
      <c r="Z76" s="3"/>
      <c r="AA76" s="3"/>
      <c r="AB76" s="3"/>
      <c r="AC76" s="3"/>
      <c r="AD76" s="3"/>
      <c r="AE76" s="3"/>
      <c r="AF76" s="3"/>
      <c r="AG76" s="3"/>
      <c r="AH76" s="3"/>
      <c r="AI76" s="3"/>
      <c r="AJ76" s="3"/>
      <c r="AK76" s="3"/>
      <c r="AL76" s="3"/>
      <c r="AM76" s="3"/>
      <c r="AN76" s="3"/>
      <c r="AO76" s="3"/>
    </row>
    <row r="77" spans="2:41" ht="16" x14ac:dyDescent="0.2">
      <c r="B77" s="18"/>
      <c r="C77" s="11"/>
      <c r="D77" s="12"/>
      <c r="E77" s="17"/>
      <c r="F77" s="8"/>
      <c r="G77" s="3"/>
      <c r="H77" s="3"/>
      <c r="I77" s="3"/>
      <c r="J77" s="3"/>
      <c r="K77" s="3"/>
      <c r="L77" s="3"/>
      <c r="M77" s="3"/>
      <c r="N77" s="3"/>
      <c r="O77" s="3"/>
      <c r="P77" s="3"/>
      <c r="Q77" s="3"/>
      <c r="R77" s="3"/>
      <c r="S77" s="2"/>
      <c r="T77" s="2"/>
      <c r="U77" s="2"/>
      <c r="V77" s="3"/>
      <c r="W77" s="3"/>
      <c r="X77" s="3"/>
      <c r="Y77" s="3"/>
      <c r="Z77" s="3"/>
      <c r="AA77" s="3"/>
      <c r="AB77" s="3"/>
      <c r="AC77" s="3"/>
      <c r="AD77" s="3"/>
      <c r="AE77" s="3"/>
      <c r="AF77" s="3"/>
      <c r="AG77" s="3"/>
      <c r="AH77" s="3"/>
      <c r="AI77" s="3"/>
      <c r="AJ77" s="3"/>
      <c r="AK77" s="3"/>
      <c r="AL77" s="3"/>
      <c r="AM77" s="3"/>
      <c r="AN77" s="3"/>
      <c r="AO77" s="3"/>
    </row>
    <row r="78" spans="2:41" ht="16" x14ac:dyDescent="0.2">
      <c r="B78" s="18"/>
      <c r="C78" s="11"/>
      <c r="D78" s="12"/>
      <c r="E78" s="17"/>
      <c r="F78" s="8"/>
      <c r="G78" s="3"/>
      <c r="H78" s="3"/>
      <c r="I78" s="3"/>
      <c r="J78" s="3"/>
      <c r="K78" s="3"/>
      <c r="L78" s="3"/>
      <c r="M78" s="3"/>
      <c r="N78" s="3"/>
      <c r="O78" s="3"/>
      <c r="P78" s="3"/>
      <c r="Q78" s="3"/>
      <c r="R78" s="3"/>
      <c r="S78" s="2"/>
      <c r="T78" s="2"/>
      <c r="U78" s="2"/>
      <c r="V78" s="3"/>
      <c r="W78" s="3"/>
      <c r="X78" s="3"/>
      <c r="Y78" s="3"/>
      <c r="Z78" s="3"/>
      <c r="AA78" s="3"/>
      <c r="AB78" s="3"/>
      <c r="AC78" s="3"/>
      <c r="AD78" s="3"/>
      <c r="AE78" s="3"/>
      <c r="AF78" s="3"/>
      <c r="AG78" s="3"/>
      <c r="AH78" s="3"/>
      <c r="AI78" s="3"/>
      <c r="AJ78" s="3"/>
      <c r="AK78" s="3"/>
      <c r="AL78" s="3"/>
      <c r="AM78" s="3"/>
      <c r="AN78" s="3"/>
      <c r="AO78" s="3"/>
    </row>
    <row r="79" spans="2:41" ht="16" x14ac:dyDescent="0.2">
      <c r="B79" s="18"/>
      <c r="C79" s="11"/>
      <c r="D79" s="12"/>
      <c r="E79" s="17"/>
      <c r="F79" s="8"/>
      <c r="G79" s="3"/>
      <c r="H79" s="3"/>
      <c r="I79" s="3"/>
      <c r="J79" s="3"/>
      <c r="K79" s="3"/>
      <c r="L79" s="3"/>
      <c r="M79" s="3"/>
      <c r="N79" s="3"/>
      <c r="O79" s="3"/>
      <c r="P79" s="3"/>
      <c r="Q79" s="3"/>
      <c r="R79" s="3"/>
      <c r="S79" s="2"/>
      <c r="T79" s="2"/>
      <c r="U79" s="2"/>
      <c r="V79" s="3"/>
      <c r="W79" s="3"/>
      <c r="X79" s="3"/>
      <c r="Y79" s="3"/>
      <c r="Z79" s="3"/>
      <c r="AA79" s="3"/>
      <c r="AB79" s="3"/>
      <c r="AC79" s="3"/>
      <c r="AD79" s="3"/>
      <c r="AE79" s="3"/>
      <c r="AF79" s="3"/>
      <c r="AG79" s="3"/>
      <c r="AH79" s="3"/>
      <c r="AI79" s="3"/>
      <c r="AJ79" s="3"/>
      <c r="AK79" s="3"/>
      <c r="AL79" s="3"/>
      <c r="AM79" s="3"/>
      <c r="AN79" s="3"/>
      <c r="AO79" s="3"/>
    </row>
    <row r="80" spans="2:41" ht="16" x14ac:dyDescent="0.2">
      <c r="B80" s="18"/>
      <c r="C80" s="11"/>
      <c r="D80" s="12"/>
      <c r="E80" s="17"/>
      <c r="F80" s="8"/>
      <c r="G80" s="3"/>
      <c r="H80" s="3"/>
      <c r="I80" s="3"/>
      <c r="J80" s="3"/>
      <c r="K80" s="3"/>
      <c r="L80" s="3"/>
      <c r="M80" s="3"/>
      <c r="N80" s="3"/>
      <c r="O80" s="3"/>
      <c r="P80" s="3"/>
      <c r="Q80" s="3"/>
      <c r="R80" s="3"/>
      <c r="S80" s="2"/>
      <c r="T80" s="2"/>
      <c r="U80" s="2"/>
      <c r="V80" s="3"/>
      <c r="W80" s="3"/>
      <c r="X80" s="3"/>
      <c r="Y80" s="3"/>
      <c r="Z80" s="3"/>
      <c r="AA80" s="3"/>
      <c r="AB80" s="3"/>
      <c r="AC80" s="3"/>
      <c r="AD80" s="3"/>
      <c r="AE80" s="3"/>
      <c r="AF80" s="3"/>
      <c r="AG80" s="3"/>
      <c r="AH80" s="3"/>
      <c r="AI80" s="3"/>
      <c r="AJ80" s="3"/>
      <c r="AK80" s="3"/>
      <c r="AL80" s="3"/>
      <c r="AM80" s="3"/>
      <c r="AN80" s="3"/>
      <c r="AO80" s="3"/>
    </row>
    <row r="81" spans="2:41" ht="16" x14ac:dyDescent="0.2">
      <c r="B81" s="18"/>
      <c r="C81" s="11"/>
      <c r="D81" s="12"/>
      <c r="E81" s="17"/>
      <c r="F81" s="8"/>
      <c r="G81" s="3"/>
      <c r="H81" s="3"/>
      <c r="I81" s="3"/>
      <c r="J81" s="3"/>
      <c r="K81" s="3"/>
      <c r="L81" s="3"/>
      <c r="M81" s="3"/>
      <c r="N81" s="3"/>
      <c r="O81" s="3"/>
      <c r="P81" s="3"/>
      <c r="Q81" s="3"/>
      <c r="R81" s="3"/>
      <c r="S81" s="2"/>
      <c r="T81" s="2"/>
      <c r="U81" s="2"/>
      <c r="V81" s="3"/>
      <c r="W81" s="3"/>
      <c r="X81" s="3"/>
      <c r="Y81" s="3"/>
      <c r="Z81" s="3"/>
      <c r="AA81" s="3"/>
      <c r="AB81" s="3"/>
      <c r="AC81" s="3"/>
      <c r="AD81" s="3"/>
      <c r="AE81" s="3"/>
      <c r="AF81" s="3"/>
      <c r="AG81" s="3"/>
      <c r="AH81" s="3"/>
      <c r="AI81" s="3"/>
      <c r="AJ81" s="3"/>
      <c r="AK81" s="3"/>
      <c r="AL81" s="3"/>
      <c r="AM81" s="3"/>
      <c r="AN81" s="3"/>
      <c r="AO81" s="3"/>
    </row>
    <row r="82" spans="2:41" ht="16" x14ac:dyDescent="0.2">
      <c r="B82" s="18"/>
      <c r="C82" s="11"/>
      <c r="D82" s="12"/>
      <c r="E82" s="17"/>
      <c r="F82" s="8"/>
      <c r="G82" s="3"/>
      <c r="H82" s="3"/>
      <c r="I82" s="3"/>
      <c r="J82" s="3"/>
      <c r="K82" s="3"/>
      <c r="L82" s="3"/>
      <c r="M82" s="3"/>
      <c r="N82" s="3"/>
      <c r="O82" s="3"/>
      <c r="P82" s="3"/>
      <c r="Q82" s="3"/>
      <c r="R82" s="3"/>
      <c r="S82" s="2"/>
      <c r="T82" s="2"/>
      <c r="U82" s="2"/>
      <c r="V82" s="3"/>
      <c r="W82" s="3"/>
      <c r="X82" s="3"/>
      <c r="Y82" s="3"/>
      <c r="Z82" s="3"/>
      <c r="AA82" s="3"/>
      <c r="AB82" s="3"/>
      <c r="AC82" s="3"/>
      <c r="AD82" s="3"/>
      <c r="AE82" s="3"/>
      <c r="AF82" s="3"/>
      <c r="AG82" s="3"/>
      <c r="AH82" s="3"/>
      <c r="AI82" s="3"/>
      <c r="AJ82" s="3"/>
      <c r="AK82" s="3"/>
      <c r="AL82" s="3"/>
      <c r="AM82" s="3"/>
      <c r="AN82" s="3"/>
      <c r="AO82" s="3"/>
    </row>
    <row r="83" spans="2:41" ht="16" x14ac:dyDescent="0.2">
      <c r="B83" s="18"/>
      <c r="C83" s="11"/>
      <c r="D83" s="12"/>
      <c r="E83" s="17"/>
      <c r="F83" s="8"/>
      <c r="G83" s="3"/>
      <c r="H83" s="3"/>
      <c r="I83" s="3"/>
      <c r="J83" s="3"/>
      <c r="K83" s="3"/>
      <c r="L83" s="3"/>
      <c r="M83" s="3"/>
      <c r="N83" s="3"/>
      <c r="O83" s="3"/>
      <c r="P83" s="3"/>
      <c r="Q83" s="3"/>
      <c r="R83" s="3"/>
      <c r="S83" s="2"/>
      <c r="T83" s="2"/>
      <c r="U83" s="2"/>
      <c r="V83" s="3"/>
      <c r="W83" s="3"/>
      <c r="X83" s="3"/>
      <c r="Y83" s="3"/>
      <c r="Z83" s="3"/>
      <c r="AA83" s="3"/>
      <c r="AB83" s="3"/>
      <c r="AC83" s="3"/>
      <c r="AD83" s="3"/>
      <c r="AE83" s="3"/>
      <c r="AF83" s="3"/>
      <c r="AG83" s="3"/>
      <c r="AH83" s="3"/>
      <c r="AI83" s="3"/>
      <c r="AJ83" s="3"/>
      <c r="AK83" s="3"/>
      <c r="AL83" s="3"/>
      <c r="AM83" s="3"/>
      <c r="AN83" s="3"/>
      <c r="AO83" s="3"/>
    </row>
    <row r="84" spans="2:41" ht="16" x14ac:dyDescent="0.2">
      <c r="B84" s="18"/>
      <c r="C84" s="11"/>
      <c r="D84" s="12"/>
      <c r="E84" s="17"/>
      <c r="F84" s="8"/>
      <c r="G84" s="3"/>
      <c r="H84" s="3"/>
      <c r="I84" s="3"/>
      <c r="J84" s="3"/>
      <c r="K84" s="3"/>
      <c r="L84" s="3"/>
      <c r="M84" s="3"/>
      <c r="N84" s="3"/>
      <c r="O84" s="3"/>
      <c r="P84" s="3"/>
      <c r="Q84" s="3"/>
      <c r="R84" s="3"/>
      <c r="S84" s="2"/>
      <c r="T84" s="2"/>
      <c r="U84" s="2"/>
      <c r="V84" s="3"/>
      <c r="W84" s="3"/>
      <c r="X84" s="3"/>
      <c r="Y84" s="3"/>
      <c r="Z84" s="3"/>
      <c r="AA84" s="3"/>
      <c r="AB84" s="3"/>
      <c r="AC84" s="3"/>
      <c r="AD84" s="3"/>
      <c r="AE84" s="3"/>
      <c r="AF84" s="3"/>
      <c r="AG84" s="3"/>
      <c r="AH84" s="3"/>
      <c r="AI84" s="3"/>
      <c r="AJ84" s="3"/>
      <c r="AK84" s="3"/>
      <c r="AL84" s="3"/>
      <c r="AM84" s="3"/>
      <c r="AN84" s="3"/>
      <c r="AO84" s="3"/>
    </row>
    <row r="85" spans="2:41" ht="16" x14ac:dyDescent="0.2">
      <c r="B85" s="18"/>
      <c r="C85" s="11"/>
      <c r="D85" s="12"/>
      <c r="E85" s="17"/>
      <c r="F85" s="8"/>
      <c r="G85" s="3"/>
      <c r="H85" s="3"/>
      <c r="I85" s="3"/>
      <c r="J85" s="3"/>
      <c r="K85" s="3"/>
      <c r="L85" s="3"/>
      <c r="M85" s="3"/>
      <c r="N85" s="3"/>
      <c r="O85" s="3"/>
      <c r="P85" s="3"/>
      <c r="Q85" s="3"/>
      <c r="R85" s="3"/>
      <c r="S85" s="2"/>
      <c r="T85" s="2"/>
      <c r="U85" s="2"/>
      <c r="V85" s="3"/>
      <c r="W85" s="3"/>
      <c r="X85" s="3"/>
      <c r="Y85" s="3"/>
      <c r="Z85" s="3"/>
      <c r="AA85" s="3"/>
      <c r="AB85" s="3"/>
      <c r="AC85" s="3"/>
      <c r="AD85" s="3"/>
      <c r="AE85" s="3"/>
      <c r="AF85" s="3"/>
      <c r="AG85" s="3"/>
      <c r="AH85" s="3"/>
      <c r="AI85" s="3"/>
      <c r="AJ85" s="3"/>
      <c r="AK85" s="3"/>
      <c r="AL85" s="3"/>
      <c r="AM85" s="3"/>
      <c r="AN85" s="3"/>
      <c r="AO85" s="3"/>
    </row>
    <row r="86" spans="2:41" ht="16" x14ac:dyDescent="0.2">
      <c r="B86" s="18"/>
      <c r="C86" s="11"/>
      <c r="D86" s="12"/>
      <c r="E86" s="17"/>
      <c r="F86" s="8"/>
      <c r="G86" s="3"/>
      <c r="H86" s="3"/>
      <c r="I86" s="3"/>
      <c r="J86" s="3"/>
      <c r="K86" s="3"/>
      <c r="L86" s="3"/>
      <c r="M86" s="3"/>
      <c r="N86" s="3"/>
      <c r="O86" s="3"/>
      <c r="P86" s="3"/>
      <c r="Q86" s="3"/>
      <c r="R86" s="3"/>
      <c r="S86" s="2"/>
      <c r="T86" s="2"/>
      <c r="U86" s="2"/>
      <c r="V86" s="3"/>
      <c r="W86" s="3"/>
      <c r="X86" s="3"/>
      <c r="Y86" s="3"/>
      <c r="Z86" s="3"/>
      <c r="AA86" s="3"/>
      <c r="AB86" s="3"/>
      <c r="AC86" s="3"/>
      <c r="AD86" s="3"/>
      <c r="AE86" s="3"/>
      <c r="AF86" s="3"/>
      <c r="AG86" s="3"/>
      <c r="AH86" s="3"/>
      <c r="AI86" s="3"/>
      <c r="AJ86" s="3"/>
      <c r="AK86" s="3"/>
      <c r="AL86" s="3"/>
      <c r="AM86" s="3"/>
      <c r="AN86" s="3"/>
      <c r="AO86" s="3"/>
    </row>
    <row r="87" spans="2:41" ht="16" x14ac:dyDescent="0.2">
      <c r="B87" s="18"/>
      <c r="C87" s="11"/>
      <c r="D87" s="12"/>
      <c r="E87" s="17"/>
      <c r="F87" s="8"/>
      <c r="G87" s="3"/>
      <c r="H87" s="3"/>
      <c r="I87" s="3"/>
      <c r="J87" s="3"/>
      <c r="K87" s="3"/>
      <c r="L87" s="3"/>
      <c r="M87" s="3"/>
      <c r="N87" s="3"/>
      <c r="O87" s="3"/>
      <c r="P87" s="3"/>
      <c r="Q87" s="3"/>
      <c r="R87" s="3"/>
      <c r="S87" s="2"/>
      <c r="T87" s="2"/>
      <c r="U87" s="2"/>
      <c r="V87" s="3"/>
      <c r="W87" s="3"/>
      <c r="X87" s="3"/>
      <c r="Y87" s="3"/>
      <c r="Z87" s="3"/>
      <c r="AA87" s="3"/>
      <c r="AB87" s="3"/>
      <c r="AC87" s="3"/>
      <c r="AD87" s="3"/>
      <c r="AE87" s="3"/>
      <c r="AF87" s="3"/>
      <c r="AG87" s="3"/>
      <c r="AH87" s="3"/>
      <c r="AI87" s="3"/>
      <c r="AJ87" s="3"/>
      <c r="AK87" s="3"/>
      <c r="AL87" s="3"/>
      <c r="AM87" s="3"/>
      <c r="AN87" s="3"/>
      <c r="AO87" s="3"/>
    </row>
    <row r="88" spans="2:41" ht="16" x14ac:dyDescent="0.2">
      <c r="B88" s="18"/>
      <c r="C88" s="11"/>
      <c r="D88" s="12"/>
      <c r="E88" s="17"/>
      <c r="F88" s="8"/>
      <c r="G88" s="3"/>
      <c r="H88" s="3"/>
      <c r="I88" s="3"/>
      <c r="J88" s="3"/>
      <c r="K88" s="3"/>
      <c r="L88" s="3"/>
      <c r="M88" s="3"/>
      <c r="N88" s="3"/>
      <c r="O88" s="3"/>
      <c r="P88" s="3"/>
      <c r="Q88" s="3"/>
      <c r="R88" s="3"/>
      <c r="S88" s="2"/>
      <c r="T88" s="2"/>
      <c r="U88" s="2"/>
      <c r="V88" s="3"/>
      <c r="W88" s="3"/>
      <c r="X88" s="3"/>
      <c r="Y88" s="3"/>
      <c r="Z88" s="3"/>
      <c r="AA88" s="3"/>
      <c r="AB88" s="3"/>
      <c r="AC88" s="3"/>
      <c r="AD88" s="3"/>
      <c r="AE88" s="3"/>
      <c r="AF88" s="3"/>
      <c r="AG88" s="3"/>
      <c r="AH88" s="3"/>
      <c r="AI88" s="3"/>
      <c r="AJ88" s="3"/>
      <c r="AK88" s="3"/>
      <c r="AL88" s="3"/>
      <c r="AM88" s="3"/>
      <c r="AN88" s="3"/>
      <c r="AO88" s="3"/>
    </row>
    <row r="89" spans="2:41" ht="16" x14ac:dyDescent="0.2">
      <c r="B89" s="18"/>
      <c r="C89" s="11"/>
      <c r="D89" s="12"/>
      <c r="E89" s="17"/>
      <c r="F89" s="8"/>
      <c r="G89" s="3"/>
      <c r="H89" s="3"/>
      <c r="I89" s="3"/>
      <c r="J89" s="3"/>
      <c r="K89" s="3"/>
      <c r="L89" s="3"/>
      <c r="M89" s="3"/>
      <c r="N89" s="3"/>
      <c r="O89" s="3"/>
      <c r="P89" s="3"/>
      <c r="Q89" s="3"/>
      <c r="R89" s="3"/>
      <c r="S89" s="2"/>
      <c r="T89" s="2"/>
      <c r="U89" s="2"/>
      <c r="V89" s="3"/>
      <c r="W89" s="3"/>
      <c r="X89" s="3"/>
      <c r="Y89" s="3"/>
      <c r="Z89" s="3"/>
      <c r="AA89" s="3"/>
      <c r="AB89" s="3"/>
      <c r="AC89" s="3"/>
      <c r="AD89" s="3"/>
      <c r="AE89" s="3"/>
      <c r="AF89" s="3"/>
      <c r="AG89" s="3"/>
      <c r="AH89" s="3"/>
      <c r="AI89" s="3"/>
      <c r="AJ89" s="3"/>
      <c r="AK89" s="3"/>
      <c r="AL89" s="3"/>
      <c r="AM89" s="3"/>
      <c r="AN89" s="3"/>
      <c r="AO89" s="3"/>
    </row>
    <row r="90" spans="2:41" ht="16" x14ac:dyDescent="0.2">
      <c r="B90" s="18"/>
      <c r="C90" s="11"/>
      <c r="D90" s="12"/>
      <c r="E90" s="17"/>
      <c r="F90" s="8"/>
      <c r="G90" s="3"/>
      <c r="H90" s="3"/>
      <c r="I90" s="3"/>
      <c r="J90" s="3"/>
      <c r="K90" s="3"/>
      <c r="L90" s="3"/>
      <c r="M90" s="3"/>
      <c r="N90" s="3"/>
      <c r="O90" s="3"/>
      <c r="P90" s="3"/>
      <c r="Q90" s="3"/>
      <c r="R90" s="3"/>
      <c r="S90" s="2"/>
      <c r="T90" s="2"/>
      <c r="U90" s="2"/>
      <c r="V90" s="3"/>
      <c r="W90" s="3"/>
      <c r="X90" s="3"/>
      <c r="Y90" s="3"/>
      <c r="Z90" s="3"/>
      <c r="AA90" s="3"/>
      <c r="AB90" s="3"/>
      <c r="AC90" s="3"/>
      <c r="AD90" s="3"/>
      <c r="AE90" s="3"/>
      <c r="AF90" s="3"/>
      <c r="AG90" s="3"/>
      <c r="AH90" s="3"/>
      <c r="AI90" s="3"/>
      <c r="AJ90" s="3"/>
      <c r="AK90" s="3"/>
      <c r="AL90" s="3"/>
      <c r="AM90" s="3"/>
      <c r="AN90" s="3"/>
      <c r="AO90" s="3"/>
    </row>
    <row r="91" spans="2:41" ht="16" x14ac:dyDescent="0.2">
      <c r="B91" s="18"/>
      <c r="C91" s="11"/>
      <c r="D91" s="12"/>
      <c r="E91" s="17"/>
      <c r="F91" s="8"/>
      <c r="G91" s="3"/>
      <c r="H91" s="3"/>
      <c r="I91" s="3"/>
      <c r="J91" s="3"/>
      <c r="K91" s="3"/>
      <c r="L91" s="3"/>
      <c r="M91" s="3"/>
      <c r="N91" s="3"/>
      <c r="O91" s="3"/>
      <c r="P91" s="3"/>
      <c r="Q91" s="3"/>
      <c r="R91" s="3"/>
      <c r="S91" s="2"/>
      <c r="T91" s="2"/>
      <c r="U91" s="2"/>
      <c r="V91" s="3"/>
      <c r="W91" s="3"/>
      <c r="X91" s="3"/>
      <c r="Y91" s="3"/>
      <c r="Z91" s="3"/>
      <c r="AA91" s="3"/>
      <c r="AB91" s="3"/>
      <c r="AC91" s="3"/>
      <c r="AD91" s="3"/>
      <c r="AE91" s="3"/>
      <c r="AF91" s="3"/>
      <c r="AG91" s="3"/>
      <c r="AH91" s="3"/>
      <c r="AI91" s="3"/>
      <c r="AJ91" s="3"/>
      <c r="AK91" s="3"/>
      <c r="AL91" s="3"/>
      <c r="AM91" s="3"/>
      <c r="AN91" s="3"/>
      <c r="AO91" s="3"/>
    </row>
    <row r="92" spans="2:41" ht="16" x14ac:dyDescent="0.2">
      <c r="B92" s="18"/>
      <c r="C92" s="11"/>
      <c r="D92" s="12"/>
      <c r="E92" s="17"/>
      <c r="F92" s="8"/>
      <c r="G92" s="3"/>
      <c r="H92" s="3"/>
      <c r="I92" s="3"/>
      <c r="J92" s="3"/>
      <c r="K92" s="3"/>
      <c r="L92" s="3"/>
      <c r="M92" s="3"/>
      <c r="N92" s="3"/>
      <c r="O92" s="3"/>
      <c r="P92" s="3"/>
      <c r="Q92" s="3"/>
      <c r="R92" s="3"/>
      <c r="S92" s="2"/>
      <c r="T92" s="2"/>
      <c r="U92" s="2"/>
      <c r="V92" s="3"/>
      <c r="W92" s="3"/>
      <c r="X92" s="3"/>
      <c r="Y92" s="3"/>
      <c r="Z92" s="3"/>
      <c r="AA92" s="3"/>
      <c r="AB92" s="3"/>
      <c r="AC92" s="3"/>
      <c r="AD92" s="3"/>
      <c r="AE92" s="3"/>
      <c r="AF92" s="3"/>
      <c r="AG92" s="3"/>
      <c r="AH92" s="3"/>
      <c r="AI92" s="3"/>
      <c r="AJ92" s="3"/>
      <c r="AK92" s="3"/>
      <c r="AL92" s="3"/>
      <c r="AM92" s="3"/>
      <c r="AN92" s="3"/>
      <c r="AO92" s="3"/>
    </row>
    <row r="93" spans="2:41" ht="16" x14ac:dyDescent="0.2">
      <c r="B93" s="18"/>
      <c r="C93" s="11"/>
      <c r="D93" s="12"/>
      <c r="E93" s="17"/>
      <c r="F93" s="8"/>
      <c r="G93" s="3"/>
      <c r="H93" s="3"/>
      <c r="I93" s="3"/>
      <c r="J93" s="3"/>
      <c r="K93" s="3"/>
      <c r="L93" s="3"/>
      <c r="M93" s="3"/>
      <c r="N93" s="3"/>
      <c r="O93" s="3"/>
      <c r="P93" s="3"/>
      <c r="Q93" s="3"/>
      <c r="R93" s="3"/>
      <c r="S93" s="2"/>
      <c r="T93" s="2"/>
      <c r="U93" s="2"/>
      <c r="V93" s="3"/>
      <c r="W93" s="3"/>
      <c r="X93" s="3"/>
      <c r="Y93" s="3"/>
      <c r="Z93" s="3"/>
      <c r="AA93" s="3"/>
      <c r="AB93" s="3"/>
      <c r="AC93" s="3"/>
      <c r="AD93" s="3"/>
      <c r="AE93" s="3"/>
      <c r="AF93" s="3"/>
      <c r="AG93" s="3"/>
      <c r="AH93" s="3"/>
      <c r="AI93" s="3"/>
      <c r="AJ93" s="3"/>
      <c r="AK93" s="3"/>
      <c r="AL93" s="3"/>
      <c r="AM93" s="3"/>
      <c r="AN93" s="3"/>
      <c r="AO93" s="3"/>
    </row>
    <row r="94" spans="2:41" ht="16" x14ac:dyDescent="0.2">
      <c r="B94" s="18"/>
      <c r="C94" s="11"/>
      <c r="D94" s="12"/>
      <c r="E94" s="17"/>
      <c r="F94" s="8"/>
      <c r="G94" s="3"/>
      <c r="H94" s="3"/>
      <c r="I94" s="3"/>
      <c r="J94" s="3"/>
      <c r="K94" s="3"/>
      <c r="L94" s="3"/>
      <c r="M94" s="3"/>
      <c r="N94" s="3"/>
      <c r="O94" s="3"/>
      <c r="P94" s="3"/>
      <c r="Q94" s="3"/>
      <c r="R94" s="3"/>
      <c r="S94" s="2"/>
      <c r="T94" s="2"/>
      <c r="U94" s="2"/>
      <c r="V94" s="3"/>
      <c r="W94" s="3"/>
      <c r="X94" s="3"/>
      <c r="Y94" s="3"/>
      <c r="Z94" s="3"/>
      <c r="AA94" s="3"/>
      <c r="AB94" s="3"/>
      <c r="AC94" s="3"/>
      <c r="AD94" s="3"/>
      <c r="AE94" s="3"/>
      <c r="AF94" s="3"/>
      <c r="AG94" s="3"/>
      <c r="AH94" s="3"/>
      <c r="AI94" s="3"/>
      <c r="AJ94" s="3"/>
      <c r="AK94" s="3"/>
      <c r="AL94" s="3"/>
      <c r="AM94" s="3"/>
      <c r="AN94" s="3"/>
      <c r="AO94" s="3"/>
    </row>
    <row r="95" spans="2:41" ht="16" x14ac:dyDescent="0.2">
      <c r="B95" s="18"/>
      <c r="C95" s="11"/>
      <c r="D95" s="12"/>
      <c r="E95" s="17"/>
      <c r="F95" s="8"/>
      <c r="G95" s="3"/>
      <c r="H95" s="3"/>
      <c r="I95" s="3"/>
      <c r="J95" s="3"/>
      <c r="K95" s="3"/>
      <c r="L95" s="3"/>
      <c r="M95" s="3"/>
      <c r="N95" s="3"/>
      <c r="O95" s="3"/>
      <c r="P95" s="3"/>
      <c r="Q95" s="3"/>
      <c r="R95" s="3"/>
      <c r="S95" s="2"/>
      <c r="T95" s="2"/>
      <c r="U95" s="2"/>
      <c r="V95" s="3"/>
      <c r="W95" s="3"/>
      <c r="X95" s="3"/>
      <c r="Y95" s="3"/>
      <c r="Z95" s="3"/>
      <c r="AA95" s="3"/>
      <c r="AB95" s="3"/>
      <c r="AC95" s="3"/>
      <c r="AD95" s="3"/>
      <c r="AE95" s="3"/>
      <c r="AF95" s="3"/>
      <c r="AG95" s="3"/>
      <c r="AH95" s="3"/>
      <c r="AI95" s="3"/>
      <c r="AJ95" s="3"/>
      <c r="AK95" s="3"/>
      <c r="AL95" s="3"/>
      <c r="AM95" s="3"/>
      <c r="AN95" s="3"/>
      <c r="AO95" s="3"/>
    </row>
    <row r="96" spans="2:41" ht="16" x14ac:dyDescent="0.2">
      <c r="B96" s="18"/>
      <c r="C96" s="11"/>
      <c r="D96" s="12"/>
      <c r="E96" s="17"/>
      <c r="F96" s="8"/>
      <c r="G96" s="3"/>
      <c r="H96" s="3"/>
      <c r="I96" s="3"/>
      <c r="J96" s="3"/>
      <c r="K96" s="3"/>
      <c r="L96" s="3"/>
      <c r="M96" s="3"/>
      <c r="N96" s="3"/>
      <c r="O96" s="3"/>
      <c r="P96" s="3"/>
      <c r="Q96" s="3"/>
      <c r="R96" s="3"/>
      <c r="S96" s="2"/>
      <c r="T96" s="2"/>
      <c r="U96" s="2"/>
      <c r="V96" s="3"/>
      <c r="W96" s="3"/>
      <c r="X96" s="3"/>
      <c r="Y96" s="3"/>
      <c r="Z96" s="3"/>
      <c r="AA96" s="3"/>
      <c r="AB96" s="3"/>
      <c r="AC96" s="3"/>
      <c r="AD96" s="3"/>
      <c r="AE96" s="3"/>
      <c r="AF96" s="3"/>
      <c r="AG96" s="3"/>
      <c r="AH96" s="3"/>
      <c r="AI96" s="3"/>
      <c r="AJ96" s="3"/>
      <c r="AK96" s="3"/>
      <c r="AL96" s="3"/>
      <c r="AM96" s="3"/>
      <c r="AN96" s="3"/>
      <c r="AO96" s="3"/>
    </row>
    <row r="97" spans="2:41" ht="16" x14ac:dyDescent="0.2">
      <c r="B97" s="18"/>
      <c r="C97" s="11"/>
      <c r="D97" s="12"/>
      <c r="E97" s="17"/>
      <c r="F97" s="8"/>
      <c r="G97" s="3"/>
      <c r="H97" s="3"/>
      <c r="I97" s="3"/>
      <c r="J97" s="3"/>
      <c r="K97" s="3"/>
      <c r="L97" s="3"/>
      <c r="M97" s="3"/>
      <c r="N97" s="3"/>
      <c r="O97" s="3"/>
      <c r="P97" s="3"/>
      <c r="Q97" s="3"/>
      <c r="R97" s="3"/>
      <c r="S97" s="2"/>
      <c r="T97" s="2"/>
      <c r="U97" s="2"/>
      <c r="V97" s="3"/>
      <c r="W97" s="3"/>
      <c r="X97" s="3"/>
      <c r="Y97" s="3"/>
      <c r="Z97" s="3"/>
      <c r="AA97" s="3"/>
      <c r="AB97" s="3"/>
      <c r="AC97" s="3"/>
      <c r="AD97" s="3"/>
      <c r="AE97" s="3"/>
      <c r="AF97" s="3"/>
      <c r="AG97" s="3"/>
      <c r="AH97" s="3"/>
      <c r="AI97" s="3"/>
      <c r="AJ97" s="3"/>
      <c r="AK97" s="3"/>
      <c r="AL97" s="3"/>
      <c r="AM97" s="3"/>
      <c r="AN97" s="3"/>
      <c r="AO97" s="3"/>
    </row>
    <row r="98" spans="2:41" ht="16" x14ac:dyDescent="0.2">
      <c r="B98" s="18"/>
      <c r="C98" s="11"/>
      <c r="D98" s="12"/>
      <c r="E98" s="17"/>
      <c r="F98" s="8"/>
      <c r="G98" s="3"/>
      <c r="H98" s="3"/>
      <c r="I98" s="3"/>
      <c r="J98" s="3"/>
      <c r="K98" s="3"/>
      <c r="L98" s="3"/>
      <c r="M98" s="3"/>
      <c r="N98" s="3"/>
      <c r="O98" s="3"/>
      <c r="P98" s="3"/>
      <c r="Q98" s="3"/>
      <c r="R98" s="3"/>
      <c r="S98" s="2"/>
      <c r="T98" s="2"/>
      <c r="U98" s="2"/>
      <c r="V98" s="3"/>
      <c r="W98" s="3"/>
      <c r="X98" s="3"/>
      <c r="Y98" s="3"/>
      <c r="Z98" s="3"/>
      <c r="AA98" s="3"/>
      <c r="AB98" s="3"/>
      <c r="AC98" s="3"/>
      <c r="AD98" s="3"/>
      <c r="AE98" s="3"/>
      <c r="AF98" s="3"/>
      <c r="AG98" s="3"/>
      <c r="AH98" s="3"/>
      <c r="AI98" s="3"/>
      <c r="AJ98" s="3"/>
      <c r="AK98" s="3"/>
      <c r="AL98" s="3"/>
      <c r="AM98" s="3"/>
      <c r="AN98" s="3"/>
      <c r="AO98" s="3"/>
    </row>
    <row r="99" spans="2:41" ht="16" x14ac:dyDescent="0.2">
      <c r="B99" s="18"/>
      <c r="C99" s="11"/>
      <c r="D99" s="12"/>
      <c r="E99" s="17"/>
      <c r="F99" s="8"/>
      <c r="G99" s="3"/>
      <c r="H99" s="3"/>
      <c r="I99" s="3"/>
      <c r="J99" s="3"/>
      <c r="K99" s="3"/>
      <c r="L99" s="3"/>
      <c r="M99" s="3"/>
      <c r="N99" s="3"/>
      <c r="O99" s="3"/>
      <c r="P99" s="3"/>
      <c r="Q99" s="3"/>
      <c r="R99" s="3"/>
      <c r="S99" s="2"/>
      <c r="T99" s="2"/>
      <c r="U99" s="2"/>
      <c r="V99" s="3"/>
      <c r="W99" s="3"/>
      <c r="X99" s="3"/>
      <c r="Y99" s="3"/>
      <c r="Z99" s="3"/>
      <c r="AA99" s="3"/>
      <c r="AB99" s="3"/>
      <c r="AC99" s="3"/>
      <c r="AD99" s="3"/>
      <c r="AE99" s="3"/>
      <c r="AF99" s="3"/>
      <c r="AG99" s="3"/>
      <c r="AH99" s="3"/>
      <c r="AI99" s="3"/>
      <c r="AJ99" s="3"/>
      <c r="AK99" s="3"/>
      <c r="AL99" s="3"/>
      <c r="AM99" s="3"/>
      <c r="AN99" s="3"/>
      <c r="AO99" s="3"/>
    </row>
    <row r="100" spans="2:41" ht="16" x14ac:dyDescent="0.2">
      <c r="B100" s="18"/>
      <c r="C100" s="11"/>
      <c r="D100" s="12"/>
      <c r="E100" s="17"/>
      <c r="F100" s="8"/>
      <c r="G100" s="3"/>
      <c r="H100" s="3"/>
      <c r="I100" s="3"/>
      <c r="J100" s="3"/>
      <c r="K100" s="3"/>
      <c r="L100" s="3"/>
      <c r="M100" s="3"/>
      <c r="N100" s="3"/>
      <c r="O100" s="3"/>
      <c r="P100" s="3"/>
      <c r="Q100" s="3"/>
      <c r="R100" s="3"/>
      <c r="S100" s="2"/>
      <c r="T100" s="2"/>
      <c r="U100" s="2"/>
      <c r="V100" s="3"/>
      <c r="W100" s="3"/>
      <c r="X100" s="3"/>
      <c r="Y100" s="3"/>
      <c r="Z100" s="3"/>
      <c r="AA100" s="3"/>
      <c r="AB100" s="3"/>
      <c r="AC100" s="3"/>
      <c r="AD100" s="3"/>
      <c r="AE100" s="3"/>
      <c r="AF100" s="3"/>
      <c r="AG100" s="3"/>
      <c r="AH100" s="3"/>
      <c r="AI100" s="3"/>
      <c r="AJ100" s="3"/>
      <c r="AK100" s="3"/>
      <c r="AL100" s="3"/>
      <c r="AM100" s="3"/>
      <c r="AN100" s="3"/>
      <c r="AO100" s="3"/>
    </row>
    <row r="101" spans="2:41" ht="16" x14ac:dyDescent="0.2">
      <c r="B101" s="18"/>
      <c r="C101" s="11"/>
      <c r="D101" s="12"/>
      <c r="E101" s="17"/>
      <c r="F101" s="8"/>
      <c r="G101" s="3"/>
      <c r="H101" s="3"/>
      <c r="I101" s="3"/>
      <c r="J101" s="3"/>
      <c r="K101" s="3"/>
      <c r="L101" s="3"/>
      <c r="M101" s="3"/>
      <c r="N101" s="3"/>
      <c r="O101" s="3"/>
      <c r="P101" s="3"/>
      <c r="Q101" s="3"/>
      <c r="R101" s="3"/>
      <c r="S101" s="2"/>
      <c r="T101" s="2"/>
      <c r="U101" s="2"/>
      <c r="V101" s="3"/>
      <c r="W101" s="3"/>
      <c r="X101" s="3"/>
      <c r="Y101" s="3"/>
      <c r="Z101" s="3"/>
      <c r="AA101" s="3"/>
      <c r="AB101" s="3"/>
      <c r="AC101" s="3"/>
      <c r="AD101" s="3"/>
      <c r="AE101" s="3"/>
      <c r="AF101" s="3"/>
      <c r="AG101" s="3"/>
      <c r="AH101" s="3"/>
      <c r="AI101" s="3"/>
      <c r="AJ101" s="3"/>
      <c r="AK101" s="3"/>
      <c r="AL101" s="3"/>
      <c r="AM101" s="3"/>
      <c r="AN101" s="3"/>
      <c r="AO101" s="3"/>
    </row>
    <row r="102" spans="2:41" ht="16" x14ac:dyDescent="0.2">
      <c r="B102" s="18"/>
      <c r="C102" s="11"/>
      <c r="D102" s="12"/>
      <c r="E102" s="17"/>
      <c r="F102" s="8"/>
      <c r="G102" s="3"/>
      <c r="H102" s="3"/>
      <c r="I102" s="3"/>
      <c r="J102" s="3"/>
      <c r="K102" s="3"/>
      <c r="L102" s="3"/>
      <c r="M102" s="3"/>
      <c r="N102" s="3"/>
      <c r="O102" s="3"/>
      <c r="P102" s="3"/>
      <c r="Q102" s="3"/>
      <c r="R102" s="3"/>
      <c r="S102" s="2"/>
      <c r="T102" s="2"/>
      <c r="U102" s="2"/>
      <c r="V102" s="3"/>
      <c r="W102" s="3"/>
      <c r="X102" s="3"/>
      <c r="Y102" s="3"/>
      <c r="Z102" s="3"/>
      <c r="AA102" s="3"/>
      <c r="AB102" s="3"/>
      <c r="AC102" s="3"/>
      <c r="AD102" s="3"/>
      <c r="AE102" s="3"/>
      <c r="AF102" s="3"/>
      <c r="AG102" s="3"/>
      <c r="AH102" s="3"/>
      <c r="AI102" s="3"/>
      <c r="AJ102" s="3"/>
      <c r="AK102" s="3"/>
      <c r="AL102" s="3"/>
      <c r="AM102" s="3"/>
      <c r="AN102" s="3"/>
      <c r="AO102" s="3"/>
    </row>
    <row r="103" spans="2:41" ht="16" x14ac:dyDescent="0.2">
      <c r="B103" s="18"/>
      <c r="C103" s="11"/>
      <c r="D103" s="12"/>
      <c r="E103" s="17"/>
      <c r="F103" s="8"/>
      <c r="G103" s="3"/>
      <c r="H103" s="3"/>
      <c r="I103" s="3"/>
      <c r="J103" s="3"/>
      <c r="K103" s="3"/>
      <c r="L103" s="3"/>
      <c r="M103" s="3"/>
      <c r="N103" s="3"/>
      <c r="O103" s="3"/>
      <c r="P103" s="3"/>
      <c r="Q103" s="3"/>
      <c r="R103" s="3"/>
      <c r="S103" s="2"/>
      <c r="T103" s="2"/>
      <c r="U103" s="2"/>
      <c r="V103" s="3"/>
      <c r="W103" s="3"/>
      <c r="X103" s="3"/>
      <c r="Y103" s="3"/>
      <c r="Z103" s="3"/>
      <c r="AA103" s="3"/>
      <c r="AB103" s="3"/>
      <c r="AC103" s="3"/>
      <c r="AD103" s="3"/>
      <c r="AE103" s="3"/>
      <c r="AF103" s="3"/>
      <c r="AG103" s="3"/>
      <c r="AH103" s="3"/>
      <c r="AI103" s="3"/>
      <c r="AJ103" s="3"/>
      <c r="AK103" s="3"/>
      <c r="AL103" s="3"/>
      <c r="AM103" s="3"/>
      <c r="AN103" s="3"/>
      <c r="AO103" s="3"/>
    </row>
    <row r="104" spans="2:41" ht="16" x14ac:dyDescent="0.2">
      <c r="B104" s="18"/>
      <c r="C104" s="11"/>
      <c r="D104" s="12"/>
      <c r="E104" s="17"/>
      <c r="F104" s="8"/>
      <c r="G104" s="3"/>
      <c r="H104" s="3"/>
      <c r="I104" s="3"/>
      <c r="J104" s="3"/>
      <c r="K104" s="3"/>
      <c r="L104" s="3"/>
      <c r="M104" s="3"/>
      <c r="N104" s="3"/>
      <c r="O104" s="3"/>
      <c r="P104" s="3"/>
      <c r="Q104" s="3"/>
      <c r="R104" s="3"/>
      <c r="S104" s="2"/>
      <c r="T104" s="2"/>
      <c r="U104" s="2"/>
      <c r="V104" s="3"/>
      <c r="W104" s="3"/>
      <c r="X104" s="3"/>
      <c r="Y104" s="3"/>
      <c r="Z104" s="3"/>
      <c r="AA104" s="3"/>
      <c r="AB104" s="3"/>
      <c r="AC104" s="3"/>
      <c r="AD104" s="3"/>
      <c r="AE104" s="3"/>
      <c r="AF104" s="3"/>
      <c r="AG104" s="3"/>
      <c r="AH104" s="3"/>
      <c r="AI104" s="3"/>
      <c r="AJ104" s="3"/>
      <c r="AK104" s="3"/>
      <c r="AL104" s="3"/>
      <c r="AM104" s="3"/>
      <c r="AN104" s="3"/>
      <c r="AO104" s="3"/>
    </row>
    <row r="105" spans="2:41" ht="16" x14ac:dyDescent="0.2">
      <c r="B105" s="18"/>
      <c r="C105" s="11"/>
      <c r="D105" s="12"/>
      <c r="E105" s="17"/>
      <c r="F105" s="8"/>
      <c r="G105" s="3"/>
      <c r="H105" s="3"/>
      <c r="I105" s="3"/>
      <c r="J105" s="3"/>
      <c r="K105" s="3"/>
      <c r="L105" s="3"/>
      <c r="M105" s="3"/>
      <c r="N105" s="3"/>
      <c r="O105" s="3"/>
      <c r="P105" s="3"/>
      <c r="Q105" s="3"/>
      <c r="R105" s="3"/>
      <c r="S105" s="2"/>
      <c r="T105" s="2"/>
      <c r="U105" s="2"/>
      <c r="V105" s="3"/>
      <c r="W105" s="3"/>
      <c r="X105" s="3"/>
      <c r="Y105" s="3"/>
      <c r="Z105" s="3"/>
      <c r="AA105" s="3"/>
      <c r="AB105" s="3"/>
      <c r="AC105" s="3"/>
      <c r="AD105" s="3"/>
      <c r="AE105" s="3"/>
      <c r="AF105" s="3"/>
      <c r="AG105" s="3"/>
      <c r="AH105" s="3"/>
      <c r="AI105" s="3"/>
      <c r="AJ105" s="3"/>
      <c r="AK105" s="3"/>
      <c r="AL105" s="3"/>
      <c r="AM105" s="3"/>
      <c r="AN105" s="3"/>
      <c r="AO105" s="3"/>
    </row>
    <row r="106" spans="2:41" ht="16" x14ac:dyDescent="0.2">
      <c r="B106" s="18"/>
      <c r="C106" s="11"/>
      <c r="D106" s="12"/>
      <c r="E106" s="17"/>
      <c r="F106" s="8"/>
      <c r="G106" s="3"/>
      <c r="H106" s="3"/>
      <c r="I106" s="3"/>
      <c r="J106" s="3"/>
      <c r="K106" s="3"/>
      <c r="L106" s="3"/>
      <c r="M106" s="3"/>
      <c r="N106" s="3"/>
      <c r="O106" s="3"/>
      <c r="P106" s="3"/>
      <c r="Q106" s="3"/>
      <c r="R106" s="3"/>
      <c r="S106" s="2"/>
      <c r="T106" s="2"/>
      <c r="U106" s="2"/>
      <c r="V106" s="3"/>
      <c r="W106" s="3"/>
      <c r="X106" s="3"/>
      <c r="Y106" s="3"/>
      <c r="Z106" s="3"/>
      <c r="AA106" s="3"/>
      <c r="AB106" s="3"/>
      <c r="AC106" s="3"/>
      <c r="AD106" s="3"/>
      <c r="AE106" s="3"/>
      <c r="AF106" s="3"/>
      <c r="AG106" s="3"/>
      <c r="AH106" s="3"/>
      <c r="AI106" s="3"/>
      <c r="AJ106" s="3"/>
      <c r="AK106" s="3"/>
      <c r="AL106" s="3"/>
      <c r="AM106" s="3"/>
      <c r="AN106" s="3"/>
      <c r="AO106" s="3"/>
    </row>
    <row r="107" spans="2:41" ht="16" x14ac:dyDescent="0.2">
      <c r="B107" s="18"/>
      <c r="C107" s="11"/>
      <c r="D107" s="12"/>
      <c r="E107" s="17"/>
      <c r="F107" s="8"/>
      <c r="G107" s="3"/>
      <c r="H107" s="3"/>
      <c r="I107" s="3"/>
      <c r="J107" s="3"/>
      <c r="K107" s="3"/>
      <c r="L107" s="3"/>
      <c r="M107" s="3"/>
      <c r="N107" s="3"/>
      <c r="O107" s="3"/>
      <c r="P107" s="3"/>
      <c r="Q107" s="3"/>
      <c r="R107" s="3"/>
      <c r="S107" s="2"/>
      <c r="T107" s="2"/>
      <c r="U107" s="2"/>
      <c r="V107" s="3"/>
      <c r="W107" s="3"/>
      <c r="X107" s="3"/>
      <c r="Y107" s="3"/>
      <c r="Z107" s="3"/>
      <c r="AA107" s="3"/>
      <c r="AB107" s="3"/>
      <c r="AC107" s="3"/>
      <c r="AD107" s="3"/>
      <c r="AE107" s="3"/>
      <c r="AF107" s="3"/>
      <c r="AG107" s="3"/>
      <c r="AH107" s="3"/>
      <c r="AI107" s="3"/>
      <c r="AJ107" s="3"/>
      <c r="AK107" s="3"/>
      <c r="AL107" s="3"/>
      <c r="AM107" s="3"/>
      <c r="AN107" s="3"/>
      <c r="AO107" s="3"/>
    </row>
    <row r="108" spans="2:41" ht="16" x14ac:dyDescent="0.2">
      <c r="B108" s="18"/>
      <c r="C108" s="11"/>
      <c r="D108" s="12"/>
      <c r="E108" s="17"/>
      <c r="F108" s="8"/>
      <c r="G108" s="3"/>
      <c r="H108" s="3"/>
      <c r="I108" s="3"/>
      <c r="J108" s="3"/>
      <c r="K108" s="3"/>
      <c r="L108" s="3"/>
      <c r="M108" s="3"/>
      <c r="N108" s="3"/>
      <c r="O108" s="3"/>
      <c r="P108" s="3"/>
      <c r="Q108" s="3"/>
      <c r="R108" s="3"/>
      <c r="S108" s="2"/>
      <c r="T108" s="2"/>
      <c r="U108" s="2"/>
      <c r="V108" s="3"/>
      <c r="W108" s="3"/>
      <c r="X108" s="3"/>
      <c r="Y108" s="3"/>
      <c r="Z108" s="3"/>
      <c r="AA108" s="3"/>
      <c r="AB108" s="3"/>
      <c r="AC108" s="3"/>
      <c r="AD108" s="3"/>
      <c r="AE108" s="3"/>
      <c r="AF108" s="3"/>
      <c r="AG108" s="3"/>
      <c r="AH108" s="3"/>
      <c r="AI108" s="3"/>
      <c r="AJ108" s="3"/>
      <c r="AK108" s="3"/>
      <c r="AL108" s="3"/>
      <c r="AM108" s="3"/>
      <c r="AN108" s="3"/>
      <c r="AO108" s="3"/>
    </row>
    <row r="109" spans="2:41" ht="16" x14ac:dyDescent="0.2">
      <c r="B109" s="18"/>
      <c r="C109" s="11"/>
      <c r="D109" s="12"/>
      <c r="E109" s="17"/>
      <c r="F109" s="8"/>
      <c r="G109" s="3"/>
      <c r="H109" s="3"/>
      <c r="I109" s="3"/>
      <c r="J109" s="3"/>
      <c r="K109" s="3"/>
      <c r="L109" s="3"/>
      <c r="M109" s="3"/>
      <c r="N109" s="3"/>
      <c r="O109" s="3"/>
      <c r="P109" s="3"/>
      <c r="Q109" s="3"/>
      <c r="R109" s="3"/>
      <c r="S109" s="2"/>
      <c r="T109" s="2"/>
      <c r="U109" s="2"/>
      <c r="V109" s="3"/>
      <c r="W109" s="3"/>
      <c r="X109" s="3"/>
      <c r="Y109" s="3"/>
      <c r="Z109" s="3"/>
      <c r="AA109" s="3"/>
      <c r="AB109" s="3"/>
      <c r="AC109" s="3"/>
      <c r="AD109" s="3"/>
      <c r="AE109" s="3"/>
      <c r="AF109" s="3"/>
      <c r="AG109" s="3"/>
      <c r="AH109" s="3"/>
      <c r="AI109" s="3"/>
      <c r="AJ109" s="3"/>
      <c r="AK109" s="3"/>
      <c r="AL109" s="3"/>
      <c r="AM109" s="3"/>
      <c r="AN109" s="3"/>
      <c r="AO109" s="3"/>
    </row>
    <row r="110" spans="2:41" ht="16" x14ac:dyDescent="0.2">
      <c r="B110" s="18"/>
      <c r="C110" s="11"/>
      <c r="D110" s="12"/>
      <c r="E110" s="17"/>
      <c r="F110" s="8"/>
      <c r="G110" s="3"/>
      <c r="H110" s="3"/>
      <c r="I110" s="3"/>
      <c r="J110" s="3"/>
      <c r="K110" s="3"/>
      <c r="L110" s="3"/>
      <c r="M110" s="3"/>
      <c r="N110" s="3"/>
      <c r="O110" s="3"/>
      <c r="P110" s="3"/>
      <c r="Q110" s="3"/>
      <c r="R110" s="3"/>
      <c r="S110" s="2"/>
      <c r="T110" s="2"/>
      <c r="U110" s="2"/>
      <c r="V110" s="3"/>
      <c r="W110" s="3"/>
      <c r="X110" s="3"/>
      <c r="Y110" s="3"/>
      <c r="Z110" s="3"/>
      <c r="AA110" s="3"/>
      <c r="AB110" s="3"/>
      <c r="AC110" s="3"/>
      <c r="AD110" s="3"/>
      <c r="AE110" s="3"/>
      <c r="AF110" s="3"/>
      <c r="AG110" s="3"/>
      <c r="AH110" s="3"/>
      <c r="AI110" s="3"/>
      <c r="AJ110" s="3"/>
      <c r="AK110" s="3"/>
      <c r="AL110" s="3"/>
      <c r="AM110" s="3"/>
      <c r="AN110" s="3"/>
      <c r="AO110" s="3"/>
    </row>
    <row r="111" spans="2:41" ht="16" x14ac:dyDescent="0.2">
      <c r="B111" s="18"/>
      <c r="C111" s="11"/>
      <c r="D111" s="12"/>
      <c r="E111" s="17"/>
      <c r="F111" s="8"/>
      <c r="G111" s="3"/>
      <c r="H111" s="3"/>
      <c r="I111" s="3"/>
      <c r="J111" s="3"/>
      <c r="K111" s="3"/>
      <c r="L111" s="3"/>
      <c r="M111" s="3"/>
      <c r="N111" s="3"/>
      <c r="O111" s="3"/>
      <c r="P111" s="3"/>
      <c r="Q111" s="3"/>
      <c r="R111" s="3"/>
      <c r="S111" s="2"/>
      <c r="T111" s="2"/>
      <c r="U111" s="2"/>
      <c r="V111" s="3"/>
      <c r="W111" s="3"/>
      <c r="X111" s="3"/>
      <c r="Y111" s="3"/>
      <c r="Z111" s="3"/>
      <c r="AA111" s="3"/>
      <c r="AB111" s="3"/>
      <c r="AC111" s="3"/>
      <c r="AD111" s="3"/>
      <c r="AE111" s="3"/>
      <c r="AF111" s="3"/>
      <c r="AG111" s="3"/>
      <c r="AH111" s="3"/>
      <c r="AI111" s="3"/>
      <c r="AJ111" s="3"/>
      <c r="AK111" s="3"/>
      <c r="AL111" s="3"/>
      <c r="AM111" s="3"/>
      <c r="AN111" s="3"/>
      <c r="AO111" s="3"/>
    </row>
    <row r="112" spans="2:41" ht="16" x14ac:dyDescent="0.2">
      <c r="B112" s="18"/>
      <c r="C112" s="11"/>
      <c r="D112" s="12"/>
      <c r="E112" s="17"/>
      <c r="F112" s="8"/>
      <c r="G112" s="3"/>
      <c r="H112" s="3"/>
      <c r="I112" s="3"/>
      <c r="J112" s="3"/>
      <c r="K112" s="3"/>
      <c r="L112" s="3"/>
      <c r="M112" s="3"/>
      <c r="N112" s="3"/>
      <c r="O112" s="3"/>
      <c r="P112" s="3"/>
      <c r="Q112" s="3"/>
      <c r="R112" s="3"/>
      <c r="S112" s="2"/>
      <c r="T112" s="2"/>
      <c r="U112" s="2"/>
      <c r="V112" s="3"/>
      <c r="W112" s="3"/>
      <c r="X112" s="3"/>
      <c r="Y112" s="3"/>
      <c r="Z112" s="3"/>
      <c r="AA112" s="3"/>
      <c r="AB112" s="3"/>
      <c r="AC112" s="3"/>
      <c r="AD112" s="3"/>
      <c r="AE112" s="3"/>
      <c r="AF112" s="3"/>
      <c r="AG112" s="3"/>
      <c r="AH112" s="3"/>
      <c r="AI112" s="3"/>
      <c r="AJ112" s="3"/>
      <c r="AK112" s="3"/>
      <c r="AL112" s="3"/>
      <c r="AM112" s="3"/>
      <c r="AN112" s="3"/>
      <c r="AO112" s="3"/>
    </row>
    <row r="113" spans="2:41" ht="16" x14ac:dyDescent="0.2">
      <c r="B113" s="18"/>
      <c r="C113" s="11"/>
      <c r="D113" s="12"/>
      <c r="E113" s="17"/>
      <c r="F113" s="8"/>
      <c r="G113" s="3"/>
      <c r="H113" s="3"/>
      <c r="I113" s="3"/>
      <c r="J113" s="3"/>
      <c r="K113" s="3"/>
      <c r="L113" s="3"/>
      <c r="M113" s="3"/>
      <c r="N113" s="3"/>
      <c r="O113" s="3"/>
      <c r="P113" s="3"/>
      <c r="Q113" s="3"/>
      <c r="R113" s="3"/>
      <c r="S113" s="2"/>
      <c r="T113" s="2"/>
      <c r="U113" s="2"/>
      <c r="V113" s="3"/>
      <c r="W113" s="3"/>
      <c r="X113" s="3"/>
      <c r="Y113" s="3"/>
      <c r="Z113" s="3"/>
      <c r="AA113" s="3"/>
      <c r="AB113" s="3"/>
      <c r="AC113" s="3"/>
      <c r="AD113" s="3"/>
      <c r="AE113" s="3"/>
      <c r="AF113" s="3"/>
      <c r="AG113" s="3"/>
      <c r="AH113" s="3"/>
      <c r="AI113" s="3"/>
      <c r="AJ113" s="3"/>
      <c r="AK113" s="3"/>
      <c r="AL113" s="3"/>
      <c r="AM113" s="3"/>
      <c r="AN113" s="3"/>
      <c r="AO113" s="3"/>
    </row>
    <row r="114" spans="2:41" ht="16" x14ac:dyDescent="0.2">
      <c r="B114" s="18"/>
      <c r="C114" s="11"/>
      <c r="D114" s="12"/>
      <c r="E114" s="17"/>
      <c r="F114" s="8"/>
      <c r="G114" s="3"/>
      <c r="H114" s="3"/>
      <c r="I114" s="3"/>
      <c r="J114" s="3"/>
      <c r="K114" s="3"/>
      <c r="L114" s="3"/>
      <c r="M114" s="3"/>
      <c r="N114" s="3"/>
      <c r="O114" s="3"/>
      <c r="P114" s="3"/>
      <c r="Q114" s="3"/>
      <c r="R114" s="3"/>
      <c r="S114" s="2"/>
      <c r="T114" s="2"/>
      <c r="U114" s="2"/>
      <c r="V114" s="3"/>
      <c r="W114" s="3"/>
      <c r="X114" s="3"/>
      <c r="Y114" s="3"/>
      <c r="Z114" s="3"/>
      <c r="AA114" s="3"/>
      <c r="AB114" s="3"/>
      <c r="AC114" s="3"/>
      <c r="AD114" s="3"/>
      <c r="AE114" s="3"/>
      <c r="AF114" s="3"/>
      <c r="AG114" s="3"/>
      <c r="AH114" s="3"/>
      <c r="AI114" s="3"/>
      <c r="AJ114" s="3"/>
      <c r="AK114" s="3"/>
      <c r="AL114" s="3"/>
      <c r="AM114" s="3"/>
      <c r="AN114" s="3"/>
      <c r="AO114" s="3"/>
    </row>
    <row r="115" spans="2:41" ht="16" x14ac:dyDescent="0.2">
      <c r="B115" s="18"/>
      <c r="C115" s="11"/>
      <c r="D115" s="12"/>
      <c r="E115" s="17"/>
      <c r="F115" s="8"/>
      <c r="G115" s="3"/>
      <c r="H115" s="3"/>
      <c r="I115" s="3"/>
      <c r="J115" s="3"/>
      <c r="K115" s="3"/>
      <c r="L115" s="3"/>
      <c r="M115" s="3"/>
      <c r="N115" s="3"/>
      <c r="O115" s="3"/>
      <c r="P115" s="3"/>
      <c r="Q115" s="3"/>
      <c r="R115" s="3"/>
      <c r="S115" s="2"/>
      <c r="T115" s="2"/>
      <c r="U115" s="2"/>
      <c r="V115" s="3"/>
      <c r="W115" s="3"/>
      <c r="X115" s="3"/>
      <c r="Y115" s="3"/>
      <c r="Z115" s="3"/>
      <c r="AA115" s="3"/>
      <c r="AB115" s="3"/>
      <c r="AC115" s="3"/>
      <c r="AD115" s="3"/>
      <c r="AE115" s="3"/>
      <c r="AF115" s="3"/>
      <c r="AG115" s="3"/>
      <c r="AH115" s="3"/>
      <c r="AI115" s="3"/>
      <c r="AJ115" s="3"/>
      <c r="AK115" s="3"/>
      <c r="AL115" s="3"/>
      <c r="AM115" s="3"/>
      <c r="AN115" s="3"/>
      <c r="AO115" s="3"/>
    </row>
    <row r="116" spans="2:41" ht="16" x14ac:dyDescent="0.2">
      <c r="B116" s="18"/>
      <c r="C116" s="11"/>
      <c r="D116" s="12"/>
      <c r="E116" s="17"/>
      <c r="F116" s="8"/>
      <c r="G116" s="3"/>
      <c r="H116" s="3"/>
      <c r="I116" s="3"/>
      <c r="J116" s="3"/>
      <c r="K116" s="3"/>
      <c r="L116" s="3"/>
      <c r="M116" s="3"/>
      <c r="N116" s="3"/>
      <c r="O116" s="3"/>
      <c r="P116" s="3"/>
      <c r="Q116" s="3"/>
      <c r="R116" s="3"/>
      <c r="S116" s="2"/>
      <c r="T116" s="2"/>
      <c r="U116" s="2"/>
      <c r="V116" s="3"/>
      <c r="W116" s="3"/>
      <c r="X116" s="3"/>
      <c r="Y116" s="3"/>
      <c r="Z116" s="3"/>
      <c r="AA116" s="3"/>
      <c r="AB116" s="3"/>
      <c r="AC116" s="3"/>
      <c r="AD116" s="3"/>
      <c r="AE116" s="3"/>
      <c r="AF116" s="3"/>
      <c r="AG116" s="3"/>
      <c r="AH116" s="3"/>
      <c r="AI116" s="3"/>
      <c r="AJ116" s="3"/>
      <c r="AK116" s="3"/>
      <c r="AL116" s="3"/>
      <c r="AM116" s="3"/>
      <c r="AN116" s="3"/>
      <c r="AO116" s="3"/>
    </row>
    <row r="117" spans="2:41" ht="16" x14ac:dyDescent="0.2">
      <c r="B117" s="18"/>
      <c r="C117" s="11"/>
      <c r="D117" s="12"/>
      <c r="E117" s="17"/>
      <c r="F117" s="8"/>
      <c r="G117" s="3"/>
      <c r="H117" s="3"/>
      <c r="I117" s="3"/>
      <c r="J117" s="3"/>
      <c r="K117" s="3"/>
      <c r="L117" s="3"/>
      <c r="M117" s="3"/>
      <c r="N117" s="3"/>
      <c r="O117" s="3"/>
      <c r="P117" s="3"/>
      <c r="Q117" s="3"/>
      <c r="R117" s="3"/>
      <c r="S117" s="2"/>
      <c r="T117" s="2"/>
      <c r="U117" s="2"/>
      <c r="V117" s="3"/>
      <c r="W117" s="3"/>
      <c r="X117" s="3"/>
      <c r="Y117" s="3"/>
      <c r="Z117" s="3"/>
      <c r="AA117" s="3"/>
      <c r="AB117" s="3"/>
      <c r="AC117" s="3"/>
      <c r="AD117" s="3"/>
      <c r="AE117" s="3"/>
      <c r="AF117" s="3"/>
      <c r="AG117" s="3"/>
      <c r="AH117" s="3"/>
      <c r="AI117" s="3"/>
      <c r="AJ117" s="3"/>
      <c r="AK117" s="3"/>
      <c r="AL117" s="3"/>
      <c r="AM117" s="3"/>
      <c r="AN117" s="3"/>
      <c r="AO117" s="3"/>
    </row>
    <row r="118" spans="2:41" ht="16" x14ac:dyDescent="0.2">
      <c r="B118" s="18"/>
      <c r="C118" s="11"/>
      <c r="D118" s="12"/>
      <c r="E118" s="17"/>
      <c r="F118" s="8"/>
      <c r="G118" s="3"/>
      <c r="H118" s="3"/>
      <c r="I118" s="3"/>
      <c r="J118" s="3"/>
      <c r="K118" s="3"/>
      <c r="L118" s="3"/>
      <c r="M118" s="3"/>
      <c r="N118" s="3"/>
      <c r="O118" s="3"/>
      <c r="P118" s="3"/>
      <c r="Q118" s="3"/>
      <c r="R118" s="3"/>
      <c r="S118" s="2"/>
      <c r="T118" s="2"/>
      <c r="U118" s="2"/>
      <c r="V118" s="3"/>
      <c r="W118" s="3"/>
      <c r="X118" s="3"/>
      <c r="Y118" s="3"/>
      <c r="Z118" s="3"/>
      <c r="AA118" s="3"/>
      <c r="AB118" s="3"/>
      <c r="AC118" s="3"/>
      <c r="AD118" s="3"/>
      <c r="AE118" s="3"/>
      <c r="AF118" s="3"/>
      <c r="AG118" s="3"/>
      <c r="AH118" s="3"/>
      <c r="AI118" s="3"/>
      <c r="AJ118" s="3"/>
      <c r="AK118" s="3"/>
      <c r="AL118" s="3"/>
      <c r="AM118" s="3"/>
      <c r="AN118" s="3"/>
      <c r="AO118" s="3"/>
    </row>
    <row r="119" spans="2:41" ht="16" x14ac:dyDescent="0.2">
      <c r="B119" s="18"/>
      <c r="C119" s="11"/>
      <c r="D119" s="12"/>
      <c r="E119" s="17"/>
      <c r="F119" s="8"/>
      <c r="G119" s="3"/>
      <c r="H119" s="3"/>
      <c r="I119" s="3"/>
      <c r="J119" s="3"/>
      <c r="K119" s="3"/>
      <c r="L119" s="3"/>
      <c r="M119" s="3"/>
      <c r="N119" s="3"/>
      <c r="O119" s="3"/>
      <c r="P119" s="3"/>
      <c r="Q119" s="3"/>
      <c r="R119" s="3"/>
      <c r="S119" s="2"/>
      <c r="T119" s="2"/>
      <c r="U119" s="2"/>
      <c r="V119" s="3"/>
      <c r="W119" s="3"/>
      <c r="X119" s="3"/>
      <c r="Y119" s="3"/>
      <c r="Z119" s="3"/>
      <c r="AA119" s="3"/>
      <c r="AB119" s="3"/>
      <c r="AC119" s="3"/>
      <c r="AD119" s="3"/>
      <c r="AE119" s="3"/>
      <c r="AF119" s="3"/>
      <c r="AG119" s="3"/>
      <c r="AH119" s="3"/>
      <c r="AI119" s="3"/>
      <c r="AJ119" s="3"/>
      <c r="AK119" s="3"/>
      <c r="AL119" s="3"/>
      <c r="AM119" s="3"/>
      <c r="AN119" s="3"/>
      <c r="AO119" s="3"/>
    </row>
    <row r="120" spans="2:41" ht="16" x14ac:dyDescent="0.2">
      <c r="B120" s="18"/>
      <c r="C120" s="11"/>
      <c r="D120" s="12"/>
      <c r="E120" s="17"/>
      <c r="F120" s="8"/>
      <c r="G120" s="3"/>
      <c r="H120" s="3"/>
      <c r="I120" s="3"/>
      <c r="J120" s="3"/>
      <c r="K120" s="3"/>
      <c r="L120" s="3"/>
      <c r="M120" s="3"/>
      <c r="N120" s="3"/>
      <c r="O120" s="3"/>
      <c r="P120" s="3"/>
      <c r="Q120" s="3"/>
      <c r="R120" s="3"/>
      <c r="S120" s="2"/>
      <c r="T120" s="2"/>
      <c r="U120" s="2"/>
      <c r="V120" s="3"/>
      <c r="W120" s="3"/>
      <c r="X120" s="3"/>
      <c r="Y120" s="3"/>
      <c r="Z120" s="3"/>
      <c r="AA120" s="3"/>
      <c r="AB120" s="3"/>
      <c r="AC120" s="3"/>
      <c r="AD120" s="3"/>
      <c r="AE120" s="3"/>
      <c r="AF120" s="3"/>
      <c r="AG120" s="3"/>
      <c r="AH120" s="3"/>
      <c r="AI120" s="3"/>
      <c r="AJ120" s="3"/>
      <c r="AK120" s="3"/>
      <c r="AL120" s="3"/>
      <c r="AM120" s="3"/>
      <c r="AN120" s="3"/>
      <c r="AO120" s="3"/>
    </row>
    <row r="121" spans="2:41" ht="16" x14ac:dyDescent="0.2">
      <c r="B121" s="18"/>
      <c r="C121" s="11"/>
      <c r="D121" s="12"/>
      <c r="E121" s="17"/>
      <c r="F121" s="8"/>
      <c r="G121" s="3"/>
      <c r="H121" s="3"/>
      <c r="I121" s="3"/>
      <c r="J121" s="3"/>
      <c r="K121" s="3"/>
      <c r="L121" s="3"/>
      <c r="M121" s="3"/>
      <c r="N121" s="3"/>
      <c r="O121" s="3"/>
      <c r="P121" s="3"/>
      <c r="Q121" s="3"/>
      <c r="R121" s="3"/>
      <c r="S121" s="2"/>
      <c r="T121" s="2"/>
      <c r="U121" s="2"/>
      <c r="V121" s="3"/>
      <c r="W121" s="3"/>
      <c r="X121" s="3"/>
      <c r="Y121" s="3"/>
      <c r="Z121" s="3"/>
      <c r="AA121" s="3"/>
      <c r="AB121" s="3"/>
      <c r="AC121" s="3"/>
      <c r="AD121" s="3"/>
      <c r="AE121" s="3"/>
      <c r="AF121" s="3"/>
      <c r="AG121" s="3"/>
      <c r="AH121" s="3"/>
      <c r="AI121" s="3"/>
      <c r="AJ121" s="3"/>
      <c r="AK121" s="3"/>
      <c r="AL121" s="3"/>
      <c r="AM121" s="3"/>
      <c r="AN121" s="3"/>
      <c r="AO121" s="3"/>
    </row>
    <row r="122" spans="2:41" ht="16" x14ac:dyDescent="0.2">
      <c r="B122" s="18"/>
      <c r="C122" s="11"/>
      <c r="D122" s="12"/>
      <c r="E122" s="17"/>
      <c r="F122" s="8"/>
      <c r="G122" s="3"/>
      <c r="H122" s="3"/>
      <c r="I122" s="3"/>
      <c r="J122" s="3"/>
      <c r="K122" s="3"/>
      <c r="L122" s="3"/>
      <c r="M122" s="3"/>
      <c r="N122" s="3"/>
      <c r="O122" s="3"/>
      <c r="P122" s="3"/>
      <c r="Q122" s="3"/>
      <c r="R122" s="3"/>
      <c r="S122" s="2"/>
      <c r="T122" s="2"/>
      <c r="U122" s="2"/>
      <c r="V122" s="3"/>
      <c r="W122" s="3"/>
      <c r="X122" s="3"/>
      <c r="Y122" s="3"/>
      <c r="Z122" s="3"/>
      <c r="AA122" s="3"/>
      <c r="AB122" s="3"/>
      <c r="AC122" s="3"/>
      <c r="AD122" s="3"/>
      <c r="AE122" s="3"/>
      <c r="AF122" s="3"/>
      <c r="AG122" s="3"/>
      <c r="AH122" s="3"/>
      <c r="AI122" s="3"/>
      <c r="AJ122" s="3"/>
      <c r="AK122" s="3"/>
      <c r="AL122" s="3"/>
      <c r="AM122" s="3"/>
      <c r="AN122" s="3"/>
      <c r="AO122" s="3"/>
    </row>
    <row r="123" spans="2:41" ht="16" x14ac:dyDescent="0.2">
      <c r="B123" s="18"/>
      <c r="C123" s="11"/>
      <c r="D123" s="12"/>
      <c r="E123" s="17"/>
      <c r="F123" s="8"/>
      <c r="G123" s="3"/>
      <c r="H123" s="3"/>
      <c r="I123" s="3"/>
      <c r="J123" s="3"/>
      <c r="K123" s="3"/>
      <c r="L123" s="3"/>
      <c r="M123" s="3"/>
      <c r="N123" s="3"/>
      <c r="O123" s="3"/>
      <c r="P123" s="3"/>
      <c r="Q123" s="3"/>
      <c r="R123" s="3"/>
      <c r="S123" s="2"/>
      <c r="T123" s="2"/>
      <c r="U123" s="2"/>
      <c r="V123" s="3"/>
      <c r="W123" s="3"/>
      <c r="X123" s="3"/>
      <c r="Y123" s="3"/>
      <c r="Z123" s="3"/>
      <c r="AA123" s="3"/>
      <c r="AB123" s="3"/>
      <c r="AC123" s="3"/>
      <c r="AD123" s="3"/>
      <c r="AE123" s="3"/>
      <c r="AF123" s="3"/>
      <c r="AG123" s="3"/>
      <c r="AH123" s="3"/>
      <c r="AI123" s="3"/>
      <c r="AJ123" s="3"/>
      <c r="AK123" s="3"/>
      <c r="AL123" s="3"/>
      <c r="AM123" s="3"/>
      <c r="AN123" s="3"/>
      <c r="AO123" s="3"/>
    </row>
    <row r="124" spans="2:41" ht="16" x14ac:dyDescent="0.2">
      <c r="B124" s="18"/>
      <c r="C124" s="11"/>
      <c r="D124" s="12"/>
      <c r="E124" s="17"/>
      <c r="F124" s="8"/>
      <c r="G124" s="3"/>
      <c r="H124" s="3"/>
      <c r="I124" s="3"/>
      <c r="J124" s="3"/>
      <c r="K124" s="3"/>
      <c r="L124" s="3"/>
      <c r="M124" s="3"/>
      <c r="N124" s="3"/>
      <c r="O124" s="3"/>
      <c r="P124" s="3"/>
      <c r="Q124" s="3"/>
      <c r="R124" s="3"/>
      <c r="S124" s="2"/>
      <c r="T124" s="2"/>
      <c r="U124" s="2"/>
      <c r="V124" s="3"/>
      <c r="W124" s="3"/>
      <c r="X124" s="3"/>
      <c r="Y124" s="3"/>
      <c r="Z124" s="3"/>
      <c r="AA124" s="3"/>
      <c r="AB124" s="3"/>
      <c r="AC124" s="3"/>
      <c r="AD124" s="3"/>
      <c r="AE124" s="3"/>
      <c r="AF124" s="3"/>
      <c r="AG124" s="3"/>
      <c r="AH124" s="3"/>
      <c r="AI124" s="3"/>
      <c r="AJ124" s="3"/>
      <c r="AK124" s="3"/>
      <c r="AL124" s="3"/>
      <c r="AM124" s="3"/>
      <c r="AN124" s="3"/>
      <c r="AO124" s="3"/>
    </row>
    <row r="125" spans="2:41" ht="16" x14ac:dyDescent="0.2">
      <c r="B125" s="18"/>
      <c r="C125" s="11"/>
      <c r="D125" s="12"/>
      <c r="E125" s="17"/>
      <c r="F125" s="8"/>
      <c r="G125" s="3"/>
      <c r="H125" s="3"/>
      <c r="I125" s="3"/>
      <c r="J125" s="3"/>
      <c r="K125" s="3"/>
      <c r="L125" s="3"/>
      <c r="M125" s="3"/>
      <c r="N125" s="3"/>
      <c r="O125" s="3"/>
      <c r="P125" s="3"/>
      <c r="Q125" s="3"/>
      <c r="R125" s="3"/>
      <c r="S125" s="2"/>
      <c r="T125" s="2"/>
      <c r="U125" s="2"/>
      <c r="V125" s="3"/>
      <c r="W125" s="3"/>
      <c r="X125" s="3"/>
      <c r="Y125" s="3"/>
      <c r="Z125" s="3"/>
      <c r="AA125" s="3"/>
      <c r="AB125" s="3"/>
      <c r="AC125" s="3"/>
      <c r="AD125" s="3"/>
      <c r="AE125" s="3"/>
      <c r="AF125" s="3"/>
      <c r="AG125" s="3"/>
      <c r="AH125" s="3"/>
      <c r="AI125" s="3"/>
      <c r="AJ125" s="3"/>
      <c r="AK125" s="3"/>
      <c r="AL125" s="3"/>
      <c r="AM125" s="3"/>
      <c r="AN125" s="3"/>
      <c r="AO125" s="3"/>
    </row>
    <row r="126" spans="2:41" ht="16" x14ac:dyDescent="0.2">
      <c r="B126" s="18"/>
      <c r="C126" s="11"/>
      <c r="D126" s="12"/>
      <c r="E126" s="17"/>
      <c r="F126" s="8"/>
      <c r="G126" s="3"/>
      <c r="H126" s="3"/>
      <c r="I126" s="3"/>
      <c r="J126" s="3"/>
      <c r="K126" s="3"/>
      <c r="L126" s="3"/>
      <c r="M126" s="3"/>
      <c r="N126" s="3"/>
      <c r="O126" s="3"/>
      <c r="P126" s="3"/>
      <c r="Q126" s="3"/>
      <c r="R126" s="3"/>
      <c r="S126" s="2"/>
      <c r="T126" s="2"/>
      <c r="U126" s="2"/>
      <c r="V126" s="3"/>
      <c r="W126" s="3"/>
      <c r="X126" s="3"/>
      <c r="Y126" s="3"/>
      <c r="Z126" s="3"/>
      <c r="AA126" s="3"/>
      <c r="AB126" s="3"/>
      <c r="AC126" s="3"/>
      <c r="AD126" s="3"/>
      <c r="AE126" s="3"/>
      <c r="AF126" s="3"/>
      <c r="AG126" s="3"/>
      <c r="AH126" s="3"/>
      <c r="AI126" s="3"/>
      <c r="AJ126" s="3"/>
      <c r="AK126" s="3"/>
      <c r="AL126" s="3"/>
      <c r="AM126" s="3"/>
      <c r="AN126" s="3"/>
      <c r="AO126" s="3"/>
    </row>
    <row r="127" spans="2:41" ht="16" x14ac:dyDescent="0.2">
      <c r="B127" s="18"/>
      <c r="C127" s="11"/>
      <c r="D127" s="12"/>
      <c r="E127" s="17"/>
      <c r="F127" s="8"/>
      <c r="G127" s="3"/>
      <c r="H127" s="3"/>
      <c r="I127" s="3"/>
      <c r="J127" s="3"/>
      <c r="K127" s="3"/>
      <c r="L127" s="3"/>
      <c r="M127" s="3"/>
      <c r="N127" s="3"/>
      <c r="O127" s="3"/>
      <c r="P127" s="3"/>
      <c r="Q127" s="3"/>
      <c r="R127" s="3"/>
      <c r="S127" s="2"/>
      <c r="T127" s="2"/>
      <c r="U127" s="2"/>
      <c r="V127" s="3"/>
      <c r="W127" s="3"/>
      <c r="X127" s="3"/>
      <c r="Y127" s="3"/>
      <c r="Z127" s="3"/>
      <c r="AA127" s="3"/>
      <c r="AB127" s="3"/>
      <c r="AC127" s="3"/>
      <c r="AD127" s="3"/>
      <c r="AE127" s="3"/>
      <c r="AF127" s="3"/>
      <c r="AG127" s="3"/>
      <c r="AH127" s="3"/>
      <c r="AI127" s="3"/>
      <c r="AJ127" s="3"/>
      <c r="AK127" s="3"/>
      <c r="AL127" s="3"/>
      <c r="AM127" s="3"/>
      <c r="AN127" s="3"/>
      <c r="AO127" s="3"/>
    </row>
    <row r="128" spans="2:41" ht="16" x14ac:dyDescent="0.2">
      <c r="B128" s="18"/>
      <c r="C128" s="11"/>
      <c r="D128" s="12"/>
      <c r="E128" s="17"/>
      <c r="F128" s="8"/>
      <c r="G128" s="3"/>
      <c r="H128" s="3"/>
      <c r="I128" s="3"/>
      <c r="J128" s="3"/>
      <c r="K128" s="3"/>
      <c r="L128" s="3"/>
      <c r="M128" s="3"/>
      <c r="N128" s="3"/>
      <c r="O128" s="3"/>
      <c r="P128" s="3"/>
      <c r="Q128" s="3"/>
      <c r="R128" s="3"/>
      <c r="S128" s="2"/>
      <c r="T128" s="2"/>
      <c r="U128" s="2"/>
      <c r="V128" s="3"/>
      <c r="W128" s="3"/>
      <c r="X128" s="3"/>
      <c r="Y128" s="3"/>
      <c r="Z128" s="3"/>
      <c r="AA128" s="3"/>
      <c r="AB128" s="3"/>
      <c r="AC128" s="3"/>
      <c r="AD128" s="3"/>
      <c r="AE128" s="3"/>
      <c r="AF128" s="3"/>
      <c r="AG128" s="3"/>
      <c r="AH128" s="3"/>
      <c r="AI128" s="3"/>
      <c r="AJ128" s="3"/>
      <c r="AK128" s="3"/>
      <c r="AL128" s="3"/>
      <c r="AM128" s="3"/>
      <c r="AN128" s="3"/>
      <c r="AO128" s="3"/>
    </row>
    <row r="129" spans="2:41" ht="16" x14ac:dyDescent="0.2">
      <c r="B129" s="18"/>
      <c r="C129" s="11"/>
      <c r="D129" s="12"/>
      <c r="E129" s="17"/>
      <c r="F129" s="8"/>
      <c r="G129" s="3"/>
      <c r="H129" s="3"/>
      <c r="I129" s="3"/>
      <c r="J129" s="3"/>
      <c r="K129" s="3"/>
      <c r="L129" s="3"/>
      <c r="M129" s="3"/>
      <c r="N129" s="3"/>
      <c r="O129" s="3"/>
      <c r="P129" s="3"/>
      <c r="Q129" s="3"/>
      <c r="R129" s="3"/>
      <c r="S129" s="2"/>
      <c r="T129" s="2"/>
      <c r="U129" s="2"/>
      <c r="V129" s="3"/>
      <c r="W129" s="3"/>
      <c r="X129" s="3"/>
      <c r="Y129" s="3"/>
      <c r="Z129" s="3"/>
      <c r="AA129" s="3"/>
      <c r="AB129" s="3"/>
      <c r="AC129" s="3"/>
      <c r="AD129" s="3"/>
      <c r="AE129" s="3"/>
      <c r="AF129" s="3"/>
      <c r="AG129" s="3"/>
      <c r="AH129" s="3"/>
      <c r="AI129" s="3"/>
      <c r="AJ129" s="3"/>
      <c r="AK129" s="3"/>
      <c r="AL129" s="3"/>
      <c r="AM129" s="3"/>
      <c r="AN129" s="3"/>
      <c r="AO129" s="3"/>
    </row>
    <row r="130" spans="2:41" ht="16" x14ac:dyDescent="0.2">
      <c r="B130" s="18"/>
      <c r="C130" s="11"/>
      <c r="D130" s="12"/>
      <c r="E130" s="17"/>
      <c r="F130" s="8"/>
      <c r="G130" s="3"/>
      <c r="H130" s="3"/>
      <c r="I130" s="3"/>
      <c r="J130" s="3"/>
      <c r="K130" s="3"/>
      <c r="L130" s="3"/>
      <c r="M130" s="3"/>
      <c r="N130" s="3"/>
      <c r="O130" s="3"/>
      <c r="P130" s="3"/>
      <c r="Q130" s="3"/>
      <c r="R130" s="3"/>
      <c r="S130" s="2"/>
      <c r="T130" s="2"/>
      <c r="U130" s="2"/>
      <c r="V130" s="3"/>
      <c r="W130" s="3"/>
      <c r="X130" s="3"/>
      <c r="Y130" s="3"/>
      <c r="Z130" s="3"/>
      <c r="AA130" s="3"/>
      <c r="AB130" s="3"/>
      <c r="AC130" s="3"/>
      <c r="AD130" s="3"/>
      <c r="AE130" s="3"/>
      <c r="AF130" s="3"/>
      <c r="AG130" s="3"/>
      <c r="AH130" s="3"/>
      <c r="AI130" s="3"/>
      <c r="AJ130" s="3"/>
      <c r="AK130" s="3"/>
      <c r="AL130" s="3"/>
      <c r="AM130" s="3"/>
      <c r="AN130" s="3"/>
      <c r="AO130" s="3"/>
    </row>
    <row r="131" spans="2:41" ht="16" x14ac:dyDescent="0.2">
      <c r="B131" s="18"/>
      <c r="C131" s="11"/>
      <c r="D131" s="12"/>
      <c r="E131" s="17"/>
      <c r="F131" s="8"/>
      <c r="G131" s="3"/>
      <c r="H131" s="3"/>
      <c r="I131" s="3"/>
      <c r="J131" s="3"/>
      <c r="K131" s="3"/>
      <c r="L131" s="3"/>
      <c r="M131" s="3"/>
      <c r="N131" s="3"/>
      <c r="O131" s="3"/>
      <c r="P131" s="3"/>
      <c r="Q131" s="3"/>
      <c r="R131" s="3"/>
      <c r="S131" s="2"/>
      <c r="T131" s="2"/>
      <c r="U131" s="2"/>
      <c r="V131" s="3"/>
      <c r="W131" s="3"/>
      <c r="X131" s="3"/>
      <c r="Y131" s="3"/>
      <c r="Z131" s="3"/>
      <c r="AA131" s="3"/>
      <c r="AB131" s="3"/>
      <c r="AC131" s="3"/>
      <c r="AD131" s="3"/>
      <c r="AE131" s="3"/>
      <c r="AF131" s="3"/>
      <c r="AG131" s="3"/>
      <c r="AH131" s="3"/>
      <c r="AI131" s="3"/>
      <c r="AJ131" s="3"/>
      <c r="AK131" s="3"/>
      <c r="AL131" s="3"/>
      <c r="AM131" s="3"/>
      <c r="AN131" s="3"/>
      <c r="AO131" s="3"/>
    </row>
    <row r="132" spans="2:41" ht="16" x14ac:dyDescent="0.2">
      <c r="B132" s="18"/>
      <c r="C132" s="11"/>
      <c r="D132" s="12"/>
      <c r="E132" s="17"/>
      <c r="F132" s="8"/>
      <c r="G132" s="3"/>
      <c r="H132" s="3"/>
      <c r="I132" s="3"/>
      <c r="J132" s="3"/>
      <c r="K132" s="3"/>
      <c r="L132" s="3"/>
      <c r="M132" s="3"/>
      <c r="N132" s="3"/>
      <c r="O132" s="3"/>
      <c r="P132" s="3"/>
      <c r="Q132" s="3"/>
      <c r="R132" s="3"/>
      <c r="S132" s="2"/>
      <c r="T132" s="2"/>
      <c r="U132" s="2"/>
      <c r="V132" s="3"/>
      <c r="W132" s="3"/>
      <c r="X132" s="3"/>
      <c r="Y132" s="3"/>
      <c r="Z132" s="3"/>
      <c r="AA132" s="3"/>
      <c r="AB132" s="3"/>
      <c r="AC132" s="3"/>
      <c r="AD132" s="3"/>
      <c r="AE132" s="3"/>
      <c r="AF132" s="3"/>
      <c r="AG132" s="3"/>
      <c r="AH132" s="3"/>
      <c r="AI132" s="3"/>
      <c r="AJ132" s="3"/>
      <c r="AK132" s="3"/>
      <c r="AL132" s="3"/>
      <c r="AM132" s="3"/>
      <c r="AN132" s="3"/>
      <c r="AO132" s="3"/>
    </row>
    <row r="133" spans="2:41" ht="16" x14ac:dyDescent="0.2">
      <c r="B133" s="18"/>
      <c r="C133" s="11"/>
      <c r="D133" s="12"/>
      <c r="E133" s="17"/>
      <c r="F133" s="8"/>
      <c r="G133" s="3"/>
      <c r="H133" s="3"/>
      <c r="I133" s="3"/>
      <c r="J133" s="3"/>
      <c r="K133" s="3"/>
      <c r="L133" s="3"/>
      <c r="M133" s="3"/>
      <c r="N133" s="3"/>
      <c r="O133" s="3"/>
      <c r="P133" s="3"/>
      <c r="Q133" s="3"/>
      <c r="R133" s="3"/>
      <c r="S133" s="2"/>
      <c r="T133" s="2"/>
      <c r="U133" s="2"/>
      <c r="V133" s="3"/>
      <c r="W133" s="3"/>
      <c r="X133" s="3"/>
      <c r="Y133" s="3"/>
      <c r="Z133" s="3"/>
      <c r="AA133" s="3"/>
      <c r="AB133" s="3"/>
      <c r="AC133" s="3"/>
      <c r="AD133" s="3"/>
      <c r="AE133" s="3"/>
      <c r="AF133" s="3"/>
      <c r="AG133" s="3"/>
      <c r="AH133" s="3"/>
      <c r="AI133" s="3"/>
      <c r="AJ133" s="3"/>
      <c r="AK133" s="3"/>
      <c r="AL133" s="3"/>
      <c r="AM133" s="3"/>
      <c r="AN133" s="3"/>
      <c r="AO133" s="3"/>
    </row>
    <row r="134" spans="2:41" ht="16" x14ac:dyDescent="0.2">
      <c r="B134" s="18"/>
      <c r="C134" s="11"/>
      <c r="D134" s="12"/>
      <c r="E134" s="17"/>
      <c r="F134" s="8"/>
      <c r="G134" s="3"/>
      <c r="H134" s="3"/>
      <c r="I134" s="3"/>
      <c r="J134" s="3"/>
      <c r="K134" s="3"/>
      <c r="L134" s="3"/>
      <c r="M134" s="3"/>
      <c r="N134" s="3"/>
      <c r="O134" s="3"/>
      <c r="P134" s="3"/>
      <c r="Q134" s="3"/>
      <c r="R134" s="3"/>
      <c r="S134" s="2"/>
      <c r="T134" s="2"/>
      <c r="U134" s="2"/>
      <c r="V134" s="3"/>
      <c r="W134" s="3"/>
      <c r="X134" s="3"/>
      <c r="Y134" s="3"/>
      <c r="Z134" s="3"/>
      <c r="AA134" s="3"/>
      <c r="AB134" s="3"/>
      <c r="AC134" s="3"/>
      <c r="AD134" s="3"/>
      <c r="AE134" s="3"/>
      <c r="AF134" s="3"/>
      <c r="AG134" s="3"/>
      <c r="AH134" s="3"/>
      <c r="AI134" s="3"/>
      <c r="AJ134" s="3"/>
      <c r="AK134" s="3"/>
      <c r="AL134" s="3"/>
      <c r="AM134" s="3"/>
      <c r="AN134" s="3"/>
      <c r="AO134" s="3"/>
    </row>
    <row r="135" spans="2:41" ht="16" x14ac:dyDescent="0.2">
      <c r="B135" s="18"/>
      <c r="C135" s="11"/>
      <c r="D135" s="12"/>
      <c r="E135" s="17"/>
      <c r="F135" s="8"/>
      <c r="G135" s="3"/>
      <c r="H135" s="3"/>
      <c r="I135" s="3"/>
      <c r="J135" s="3"/>
      <c r="K135" s="3"/>
      <c r="L135" s="3"/>
      <c r="M135" s="3"/>
      <c r="N135" s="3"/>
      <c r="O135" s="3"/>
      <c r="P135" s="3"/>
      <c r="Q135" s="3"/>
      <c r="R135" s="3"/>
      <c r="S135" s="2"/>
      <c r="T135" s="2"/>
      <c r="U135" s="2"/>
      <c r="V135" s="3"/>
      <c r="W135" s="3"/>
      <c r="X135" s="3"/>
      <c r="Y135" s="3"/>
      <c r="Z135" s="3"/>
      <c r="AA135" s="3"/>
      <c r="AB135" s="3"/>
      <c r="AC135" s="3"/>
      <c r="AD135" s="3"/>
      <c r="AE135" s="3"/>
      <c r="AF135" s="3"/>
      <c r="AG135" s="3"/>
      <c r="AH135" s="3"/>
      <c r="AI135" s="3"/>
      <c r="AJ135" s="3"/>
      <c r="AK135" s="3"/>
      <c r="AL135" s="3"/>
      <c r="AM135" s="3"/>
      <c r="AN135" s="3"/>
      <c r="AO135" s="3"/>
    </row>
    <row r="136" spans="2:41" ht="16" x14ac:dyDescent="0.2">
      <c r="B136" s="18"/>
      <c r="C136" s="11"/>
      <c r="D136" s="12"/>
      <c r="E136" s="17"/>
      <c r="F136" s="8"/>
      <c r="G136" s="3"/>
      <c r="H136" s="3"/>
      <c r="I136" s="3"/>
      <c r="J136" s="3"/>
      <c r="K136" s="3"/>
      <c r="L136" s="3"/>
      <c r="M136" s="3"/>
      <c r="N136" s="3"/>
      <c r="O136" s="3"/>
      <c r="P136" s="3"/>
      <c r="Q136" s="3"/>
      <c r="R136" s="3"/>
      <c r="S136" s="2"/>
      <c r="T136" s="2"/>
      <c r="U136" s="2"/>
      <c r="V136" s="3"/>
      <c r="W136" s="3"/>
      <c r="X136" s="3"/>
      <c r="Y136" s="3"/>
      <c r="Z136" s="3"/>
      <c r="AA136" s="3"/>
      <c r="AB136" s="3"/>
      <c r="AC136" s="3"/>
      <c r="AD136" s="3"/>
      <c r="AE136" s="3"/>
      <c r="AF136" s="3"/>
      <c r="AG136" s="3"/>
      <c r="AH136" s="3"/>
      <c r="AI136" s="3"/>
      <c r="AJ136" s="3"/>
      <c r="AK136" s="3"/>
      <c r="AL136" s="3"/>
      <c r="AM136" s="3"/>
      <c r="AN136" s="3"/>
      <c r="AO136" s="3"/>
    </row>
    <row r="137" spans="2:41" ht="16" x14ac:dyDescent="0.2">
      <c r="B137" s="18"/>
      <c r="C137" s="11"/>
      <c r="D137" s="12"/>
      <c r="E137" s="17"/>
      <c r="F137" s="8"/>
      <c r="G137" s="3"/>
      <c r="H137" s="3"/>
      <c r="I137" s="3"/>
      <c r="J137" s="3"/>
      <c r="K137" s="3"/>
      <c r="L137" s="3"/>
      <c r="M137" s="3"/>
      <c r="N137" s="3"/>
      <c r="O137" s="3"/>
      <c r="P137" s="3"/>
      <c r="Q137" s="3"/>
      <c r="R137" s="3"/>
      <c r="S137" s="2"/>
      <c r="T137" s="2"/>
      <c r="U137" s="2"/>
      <c r="V137" s="3"/>
      <c r="W137" s="3"/>
      <c r="X137" s="3"/>
      <c r="Y137" s="3"/>
      <c r="Z137" s="3"/>
      <c r="AA137" s="3"/>
      <c r="AB137" s="3"/>
      <c r="AC137" s="3"/>
      <c r="AD137" s="3"/>
      <c r="AE137" s="3"/>
      <c r="AF137" s="3"/>
      <c r="AG137" s="3"/>
      <c r="AH137" s="3"/>
      <c r="AI137" s="3"/>
      <c r="AJ137" s="3"/>
      <c r="AK137" s="3"/>
      <c r="AL137" s="3"/>
      <c r="AM137" s="3"/>
      <c r="AN137" s="3"/>
      <c r="AO137" s="3"/>
    </row>
    <row r="138" spans="2:41" ht="16" x14ac:dyDescent="0.2">
      <c r="B138" s="18"/>
      <c r="C138" s="11"/>
      <c r="D138" s="12"/>
      <c r="E138" s="17"/>
      <c r="F138" s="8"/>
      <c r="G138" s="3"/>
      <c r="H138" s="3"/>
      <c r="I138" s="3"/>
      <c r="J138" s="3"/>
      <c r="K138" s="3"/>
      <c r="L138" s="3"/>
      <c r="M138" s="3"/>
      <c r="N138" s="3"/>
      <c r="O138" s="3"/>
      <c r="P138" s="3"/>
      <c r="Q138" s="3"/>
      <c r="R138" s="3"/>
      <c r="S138" s="2"/>
      <c r="T138" s="2"/>
      <c r="U138" s="2"/>
      <c r="V138" s="3"/>
      <c r="W138" s="3"/>
      <c r="X138" s="3"/>
      <c r="Y138" s="3"/>
      <c r="Z138" s="3"/>
      <c r="AA138" s="3"/>
      <c r="AB138" s="3"/>
      <c r="AC138" s="3"/>
      <c r="AD138" s="3"/>
      <c r="AE138" s="3"/>
      <c r="AF138" s="3"/>
      <c r="AG138" s="3"/>
      <c r="AH138" s="3"/>
      <c r="AI138" s="3"/>
      <c r="AJ138" s="3"/>
      <c r="AK138" s="3"/>
      <c r="AL138" s="3"/>
      <c r="AM138" s="3"/>
      <c r="AN138" s="3"/>
      <c r="AO138" s="3"/>
    </row>
    <row r="139" spans="2:41" ht="16" x14ac:dyDescent="0.2">
      <c r="B139" s="18"/>
      <c r="C139" s="11"/>
      <c r="D139" s="12"/>
      <c r="E139" s="17"/>
      <c r="F139" s="8"/>
      <c r="G139" s="3"/>
      <c r="H139" s="3"/>
      <c r="I139" s="3"/>
      <c r="J139" s="3"/>
      <c r="K139" s="3"/>
      <c r="L139" s="3"/>
      <c r="M139" s="3"/>
      <c r="N139" s="3"/>
      <c r="O139" s="3"/>
      <c r="P139" s="3"/>
      <c r="Q139" s="3"/>
      <c r="R139" s="3"/>
      <c r="S139" s="2"/>
      <c r="T139" s="2"/>
      <c r="U139" s="2"/>
      <c r="V139" s="3"/>
      <c r="W139" s="3"/>
      <c r="X139" s="3"/>
      <c r="Y139" s="3"/>
      <c r="Z139" s="3"/>
      <c r="AA139" s="3"/>
      <c r="AB139" s="3"/>
      <c r="AC139" s="3"/>
      <c r="AD139" s="3"/>
      <c r="AE139" s="3"/>
      <c r="AF139" s="3"/>
      <c r="AG139" s="3"/>
      <c r="AH139" s="3"/>
      <c r="AI139" s="3"/>
      <c r="AJ139" s="3"/>
      <c r="AK139" s="3"/>
      <c r="AL139" s="3"/>
      <c r="AM139" s="3"/>
      <c r="AN139" s="3"/>
      <c r="AO139" s="3"/>
    </row>
    <row r="140" spans="2:41" ht="16" x14ac:dyDescent="0.2">
      <c r="B140" s="18"/>
      <c r="C140" s="11"/>
      <c r="D140" s="12"/>
      <c r="E140" s="17"/>
      <c r="F140" s="8"/>
      <c r="G140" s="3"/>
      <c r="H140" s="3"/>
      <c r="I140" s="3"/>
      <c r="J140" s="3"/>
      <c r="K140" s="3"/>
      <c r="L140" s="3"/>
      <c r="M140" s="3"/>
      <c r="N140" s="3"/>
      <c r="O140" s="3"/>
      <c r="P140" s="3"/>
      <c r="Q140" s="3"/>
      <c r="R140" s="3"/>
      <c r="S140" s="2"/>
      <c r="T140" s="2"/>
      <c r="U140" s="2"/>
      <c r="V140" s="3"/>
      <c r="W140" s="3"/>
      <c r="X140" s="3"/>
      <c r="Y140" s="3"/>
      <c r="Z140" s="3"/>
      <c r="AA140" s="3"/>
      <c r="AB140" s="3"/>
      <c r="AC140" s="3"/>
      <c r="AD140" s="3"/>
      <c r="AE140" s="3"/>
      <c r="AF140" s="3"/>
      <c r="AG140" s="3"/>
      <c r="AH140" s="3"/>
      <c r="AI140" s="3"/>
      <c r="AJ140" s="3"/>
      <c r="AK140" s="3"/>
      <c r="AL140" s="3"/>
      <c r="AM140" s="3"/>
      <c r="AN140" s="3"/>
      <c r="AO140" s="3"/>
    </row>
    <row r="141" spans="2:41" ht="16" x14ac:dyDescent="0.2">
      <c r="B141" s="18"/>
      <c r="C141" s="11"/>
      <c r="D141" s="12"/>
      <c r="E141" s="17"/>
      <c r="F141" s="8"/>
      <c r="G141" s="3"/>
      <c r="H141" s="3"/>
      <c r="I141" s="3"/>
      <c r="J141" s="3"/>
      <c r="K141" s="3"/>
      <c r="L141" s="3"/>
      <c r="M141" s="3"/>
      <c r="N141" s="3"/>
      <c r="O141" s="3"/>
      <c r="P141" s="3"/>
      <c r="Q141" s="3"/>
      <c r="R141" s="3"/>
      <c r="S141" s="2"/>
      <c r="T141" s="2"/>
      <c r="U141" s="2"/>
      <c r="V141" s="3"/>
      <c r="W141" s="3"/>
      <c r="X141" s="3"/>
      <c r="Y141" s="3"/>
      <c r="Z141" s="3"/>
      <c r="AA141" s="3"/>
      <c r="AB141" s="3"/>
      <c r="AC141" s="3"/>
      <c r="AD141" s="3"/>
      <c r="AE141" s="3"/>
      <c r="AF141" s="3"/>
      <c r="AG141" s="3"/>
      <c r="AH141" s="3"/>
      <c r="AI141" s="3"/>
      <c r="AJ141" s="3"/>
      <c r="AK141" s="3"/>
      <c r="AL141" s="3"/>
      <c r="AM141" s="3"/>
      <c r="AN141" s="3"/>
      <c r="AO141" s="3"/>
    </row>
    <row r="142" spans="2:41" ht="16" x14ac:dyDescent="0.2">
      <c r="B142" s="18"/>
      <c r="C142" s="11"/>
      <c r="D142" s="12"/>
      <c r="E142" s="17"/>
      <c r="F142" s="8"/>
      <c r="G142" s="3"/>
      <c r="H142" s="3"/>
      <c r="I142" s="3"/>
      <c r="J142" s="3"/>
      <c r="K142" s="3"/>
      <c r="L142" s="3"/>
      <c r="M142" s="3"/>
      <c r="N142" s="3"/>
      <c r="O142" s="3"/>
      <c r="P142" s="3"/>
      <c r="Q142" s="3"/>
      <c r="R142" s="3"/>
      <c r="S142" s="2"/>
      <c r="T142" s="2"/>
      <c r="U142" s="2"/>
      <c r="V142" s="3"/>
      <c r="W142" s="3"/>
      <c r="X142" s="3"/>
      <c r="Y142" s="3"/>
      <c r="Z142" s="3"/>
      <c r="AA142" s="3"/>
      <c r="AB142" s="3"/>
      <c r="AC142" s="3"/>
      <c r="AD142" s="3"/>
      <c r="AE142" s="3"/>
      <c r="AF142" s="3"/>
      <c r="AG142" s="3"/>
      <c r="AH142" s="3"/>
      <c r="AI142" s="3"/>
      <c r="AJ142" s="3"/>
      <c r="AK142" s="3"/>
      <c r="AL142" s="3"/>
      <c r="AM142" s="3"/>
      <c r="AN142" s="3"/>
      <c r="AO142" s="3"/>
    </row>
    <row r="143" spans="2:41" ht="16" x14ac:dyDescent="0.2">
      <c r="B143" s="18"/>
      <c r="C143" s="11"/>
      <c r="D143" s="12"/>
      <c r="E143" s="17"/>
      <c r="F143" s="8"/>
      <c r="G143" s="3"/>
      <c r="H143" s="3"/>
      <c r="I143" s="3"/>
      <c r="J143" s="3"/>
      <c r="K143" s="3"/>
      <c r="L143" s="3"/>
      <c r="M143" s="3"/>
      <c r="N143" s="3"/>
      <c r="O143" s="3"/>
      <c r="P143" s="3"/>
      <c r="Q143" s="3"/>
      <c r="R143" s="3"/>
      <c r="S143" s="2"/>
      <c r="T143" s="2"/>
      <c r="U143" s="2"/>
      <c r="V143" s="3"/>
      <c r="W143" s="3"/>
      <c r="X143" s="3"/>
      <c r="Y143" s="3"/>
      <c r="Z143" s="3"/>
      <c r="AA143" s="3"/>
      <c r="AB143" s="3"/>
      <c r="AC143" s="3"/>
      <c r="AD143" s="3"/>
      <c r="AE143" s="3"/>
      <c r="AF143" s="3"/>
      <c r="AG143" s="3"/>
      <c r="AH143" s="3"/>
      <c r="AI143" s="3"/>
      <c r="AJ143" s="3"/>
      <c r="AK143" s="3"/>
      <c r="AL143" s="3"/>
      <c r="AM143" s="3"/>
      <c r="AN143" s="3"/>
      <c r="AO143" s="3"/>
    </row>
    <row r="144" spans="2:41" ht="16" x14ac:dyDescent="0.2">
      <c r="B144" s="18"/>
      <c r="C144" s="11"/>
      <c r="D144" s="12"/>
      <c r="E144" s="17"/>
      <c r="F144" s="8"/>
      <c r="G144" s="3"/>
      <c r="H144" s="3"/>
      <c r="I144" s="3"/>
      <c r="J144" s="3"/>
      <c r="K144" s="3"/>
      <c r="L144" s="3"/>
      <c r="M144" s="3"/>
      <c r="N144" s="3"/>
      <c r="O144" s="3"/>
      <c r="P144" s="3"/>
      <c r="Q144" s="3"/>
      <c r="R144" s="3"/>
      <c r="S144" s="2"/>
      <c r="T144" s="2"/>
      <c r="U144" s="2"/>
      <c r="V144" s="3"/>
      <c r="W144" s="3"/>
      <c r="X144" s="3"/>
      <c r="Y144" s="3"/>
      <c r="Z144" s="3"/>
      <c r="AA144" s="3"/>
      <c r="AB144" s="3"/>
      <c r="AC144" s="3"/>
      <c r="AD144" s="3"/>
      <c r="AE144" s="3"/>
      <c r="AF144" s="3"/>
      <c r="AG144" s="3"/>
      <c r="AH144" s="3"/>
      <c r="AI144" s="3"/>
      <c r="AJ144" s="3"/>
      <c r="AK144" s="3"/>
      <c r="AL144" s="3"/>
      <c r="AM144" s="3"/>
      <c r="AN144" s="3"/>
      <c r="AO144" s="3"/>
    </row>
    <row r="145" spans="2:41" ht="16" x14ac:dyDescent="0.2">
      <c r="B145" s="18"/>
      <c r="C145" s="11"/>
      <c r="D145" s="12"/>
      <c r="E145" s="17"/>
      <c r="F145" s="8"/>
      <c r="G145" s="3"/>
      <c r="H145" s="3"/>
      <c r="I145" s="3"/>
      <c r="J145" s="3"/>
      <c r="K145" s="3"/>
      <c r="L145" s="3"/>
      <c r="M145" s="3"/>
      <c r="N145" s="3"/>
      <c r="O145" s="3"/>
      <c r="P145" s="3"/>
      <c r="Q145" s="3"/>
      <c r="R145" s="3"/>
      <c r="S145" s="2"/>
      <c r="T145" s="2"/>
      <c r="U145" s="2"/>
      <c r="V145" s="3"/>
      <c r="W145" s="3"/>
      <c r="X145" s="3"/>
      <c r="Y145" s="3"/>
      <c r="Z145" s="3"/>
      <c r="AA145" s="3"/>
      <c r="AB145" s="3"/>
      <c r="AC145" s="3"/>
      <c r="AD145" s="3"/>
      <c r="AE145" s="3"/>
      <c r="AF145" s="3"/>
      <c r="AG145" s="3"/>
      <c r="AH145" s="3"/>
      <c r="AI145" s="3"/>
      <c r="AJ145" s="3"/>
      <c r="AK145" s="3"/>
      <c r="AL145" s="3"/>
      <c r="AM145" s="3"/>
      <c r="AN145" s="3"/>
      <c r="AO145" s="3"/>
    </row>
    <row r="146" spans="2:41" ht="16" x14ac:dyDescent="0.2">
      <c r="B146" s="18"/>
      <c r="C146" s="11"/>
      <c r="D146" s="12"/>
      <c r="E146" s="17"/>
      <c r="F146" s="8"/>
      <c r="G146" s="3"/>
      <c r="H146" s="3"/>
      <c r="I146" s="3"/>
      <c r="J146" s="3"/>
      <c r="K146" s="3"/>
      <c r="L146" s="3"/>
      <c r="M146" s="3"/>
      <c r="N146" s="3"/>
      <c r="O146" s="3"/>
      <c r="P146" s="3"/>
      <c r="Q146" s="3"/>
      <c r="R146" s="3"/>
      <c r="S146" s="2"/>
      <c r="T146" s="2"/>
      <c r="U146" s="2"/>
      <c r="V146" s="3"/>
      <c r="W146" s="3"/>
      <c r="X146" s="3"/>
      <c r="Y146" s="3"/>
      <c r="Z146" s="3"/>
      <c r="AA146" s="3"/>
      <c r="AB146" s="3"/>
      <c r="AC146" s="3"/>
      <c r="AD146" s="3"/>
      <c r="AE146" s="3"/>
      <c r="AF146" s="3"/>
      <c r="AG146" s="3"/>
      <c r="AH146" s="3"/>
      <c r="AI146" s="3"/>
      <c r="AJ146" s="3"/>
      <c r="AK146" s="3"/>
      <c r="AL146" s="3"/>
      <c r="AM146" s="3"/>
      <c r="AN146" s="3"/>
      <c r="AO146" s="3"/>
    </row>
    <row r="147" spans="2:41" ht="16" x14ac:dyDescent="0.2">
      <c r="B147" s="18"/>
      <c r="C147" s="11"/>
      <c r="D147" s="12"/>
      <c r="E147" s="17"/>
      <c r="F147" s="8"/>
      <c r="G147" s="3"/>
      <c r="H147" s="3"/>
      <c r="I147" s="3"/>
      <c r="J147" s="3"/>
      <c r="K147" s="3"/>
      <c r="L147" s="3"/>
      <c r="M147" s="3"/>
      <c r="N147" s="3"/>
      <c r="O147" s="3"/>
      <c r="P147" s="3"/>
      <c r="Q147" s="3"/>
      <c r="R147" s="3"/>
      <c r="S147" s="2"/>
      <c r="T147" s="2"/>
      <c r="U147" s="2"/>
      <c r="V147" s="3"/>
      <c r="W147" s="3"/>
      <c r="X147" s="3"/>
      <c r="Y147" s="3"/>
      <c r="Z147" s="3"/>
      <c r="AA147" s="3"/>
      <c r="AB147" s="3"/>
      <c r="AC147" s="3"/>
      <c r="AD147" s="3"/>
      <c r="AE147" s="3"/>
      <c r="AF147" s="3"/>
      <c r="AG147" s="3"/>
      <c r="AH147" s="3"/>
      <c r="AI147" s="3"/>
      <c r="AJ147" s="3"/>
      <c r="AK147" s="3"/>
      <c r="AL147" s="3"/>
      <c r="AM147" s="3"/>
      <c r="AN147" s="3"/>
      <c r="AO147" s="3"/>
    </row>
    <row r="148" spans="2:41" ht="16" x14ac:dyDescent="0.2">
      <c r="B148" s="18"/>
      <c r="C148" s="11"/>
      <c r="D148" s="12"/>
      <c r="E148" s="17"/>
      <c r="F148" s="8"/>
      <c r="G148" s="3"/>
      <c r="H148" s="3"/>
      <c r="I148" s="3"/>
      <c r="J148" s="3"/>
      <c r="K148" s="3"/>
      <c r="L148" s="3"/>
      <c r="M148" s="3"/>
      <c r="N148" s="3"/>
      <c r="O148" s="3"/>
      <c r="P148" s="3"/>
      <c r="Q148" s="3"/>
      <c r="R148" s="3"/>
      <c r="S148" s="2"/>
      <c r="T148" s="2"/>
      <c r="U148" s="2"/>
      <c r="V148" s="3"/>
      <c r="W148" s="3"/>
      <c r="X148" s="3"/>
      <c r="Y148" s="3"/>
      <c r="Z148" s="3"/>
      <c r="AA148" s="3"/>
      <c r="AB148" s="3"/>
      <c r="AC148" s="3"/>
      <c r="AD148" s="3"/>
      <c r="AE148" s="3"/>
      <c r="AF148" s="3"/>
      <c r="AG148" s="3"/>
      <c r="AH148" s="3"/>
      <c r="AI148" s="3"/>
      <c r="AJ148" s="3"/>
      <c r="AK148" s="3"/>
      <c r="AL148" s="3"/>
      <c r="AM148" s="3"/>
      <c r="AN148" s="3"/>
      <c r="AO148" s="3"/>
    </row>
    <row r="149" spans="2:41" ht="16" x14ac:dyDescent="0.2">
      <c r="B149" s="18"/>
      <c r="C149" s="11"/>
      <c r="D149" s="12"/>
      <c r="E149" s="17"/>
      <c r="F149" s="8"/>
      <c r="G149" s="3"/>
      <c r="H149" s="3"/>
      <c r="I149" s="3"/>
      <c r="J149" s="3"/>
      <c r="K149" s="3"/>
      <c r="L149" s="3"/>
      <c r="M149" s="3"/>
      <c r="N149" s="3"/>
      <c r="O149" s="3"/>
      <c r="P149" s="3"/>
      <c r="Q149" s="3"/>
      <c r="R149" s="3"/>
      <c r="S149" s="2"/>
      <c r="T149" s="2"/>
      <c r="U149" s="2"/>
      <c r="V149" s="3"/>
      <c r="W149" s="3"/>
      <c r="X149" s="3"/>
      <c r="Y149" s="3"/>
      <c r="Z149" s="3"/>
      <c r="AA149" s="3"/>
      <c r="AB149" s="3"/>
      <c r="AC149" s="3"/>
      <c r="AD149" s="3"/>
      <c r="AE149" s="3"/>
      <c r="AF149" s="3"/>
      <c r="AG149" s="3"/>
      <c r="AH149" s="3"/>
      <c r="AI149" s="3"/>
      <c r="AJ149" s="3"/>
      <c r="AK149" s="3"/>
      <c r="AL149" s="3"/>
      <c r="AM149" s="3"/>
      <c r="AN149" s="3"/>
      <c r="AO149" s="3"/>
    </row>
    <row r="150" spans="2:41" ht="16" x14ac:dyDescent="0.2">
      <c r="B150" s="18"/>
      <c r="C150" s="11"/>
      <c r="D150" s="12"/>
      <c r="E150" s="17"/>
      <c r="F150" s="8"/>
      <c r="G150" s="3"/>
      <c r="H150" s="3"/>
      <c r="I150" s="3"/>
      <c r="J150" s="3"/>
      <c r="K150" s="3"/>
      <c r="L150" s="3"/>
      <c r="M150" s="3"/>
      <c r="N150" s="3"/>
      <c r="O150" s="3"/>
      <c r="P150" s="3"/>
      <c r="Q150" s="3"/>
      <c r="R150" s="3"/>
      <c r="S150" s="2"/>
      <c r="T150" s="2"/>
      <c r="U150" s="2"/>
      <c r="V150" s="3"/>
      <c r="W150" s="3"/>
      <c r="X150" s="3"/>
      <c r="Y150" s="3"/>
      <c r="Z150" s="3"/>
      <c r="AA150" s="3"/>
      <c r="AB150" s="3"/>
      <c r="AC150" s="3"/>
      <c r="AD150" s="3"/>
      <c r="AE150" s="3"/>
      <c r="AF150" s="3"/>
      <c r="AG150" s="3"/>
      <c r="AH150" s="3"/>
      <c r="AI150" s="3"/>
      <c r="AJ150" s="3"/>
      <c r="AK150" s="3"/>
      <c r="AL150" s="3"/>
      <c r="AM150" s="3"/>
      <c r="AN150" s="3"/>
      <c r="AO150" s="3"/>
    </row>
    <row r="151" spans="2:41" ht="16" x14ac:dyDescent="0.2">
      <c r="B151" s="18"/>
      <c r="C151" s="11"/>
      <c r="D151" s="12"/>
      <c r="E151" s="17"/>
      <c r="F151" s="8"/>
      <c r="G151" s="3"/>
      <c r="H151" s="3"/>
      <c r="I151" s="3"/>
      <c r="J151" s="3"/>
      <c r="K151" s="3"/>
      <c r="L151" s="3"/>
      <c r="M151" s="3"/>
      <c r="N151" s="3"/>
      <c r="O151" s="3"/>
      <c r="P151" s="3"/>
      <c r="Q151" s="3"/>
      <c r="R151" s="3"/>
      <c r="S151" s="2"/>
      <c r="T151" s="2"/>
      <c r="U151" s="2"/>
      <c r="V151" s="3"/>
      <c r="W151" s="3"/>
      <c r="X151" s="3"/>
      <c r="Y151" s="3"/>
      <c r="Z151" s="3"/>
      <c r="AA151" s="3"/>
      <c r="AB151" s="3"/>
      <c r="AC151" s="3"/>
      <c r="AD151" s="3"/>
      <c r="AE151" s="3"/>
      <c r="AF151" s="3"/>
      <c r="AG151" s="3"/>
      <c r="AH151" s="3"/>
      <c r="AI151" s="3"/>
      <c r="AJ151" s="3"/>
      <c r="AK151" s="3"/>
      <c r="AL151" s="3"/>
      <c r="AM151" s="3"/>
      <c r="AN151" s="3"/>
      <c r="AO151" s="3"/>
    </row>
    <row r="152" spans="2:41" ht="16" x14ac:dyDescent="0.2">
      <c r="B152" s="18"/>
      <c r="C152" s="11"/>
      <c r="D152" s="12"/>
      <c r="E152" s="17"/>
      <c r="F152" s="8"/>
      <c r="G152" s="3"/>
      <c r="H152" s="3"/>
      <c r="I152" s="3"/>
      <c r="J152" s="3"/>
      <c r="K152" s="3"/>
      <c r="L152" s="3"/>
      <c r="M152" s="3"/>
      <c r="N152" s="3"/>
      <c r="O152" s="3"/>
      <c r="P152" s="3"/>
      <c r="Q152" s="3"/>
      <c r="R152" s="3"/>
      <c r="S152" s="2"/>
      <c r="T152" s="2"/>
      <c r="U152" s="2"/>
      <c r="V152" s="3"/>
      <c r="W152" s="3"/>
      <c r="X152" s="3"/>
      <c r="Y152" s="3"/>
      <c r="Z152" s="3"/>
      <c r="AA152" s="3"/>
      <c r="AB152" s="3"/>
      <c r="AC152" s="3"/>
      <c r="AD152" s="3"/>
      <c r="AE152" s="3"/>
      <c r="AF152" s="3"/>
      <c r="AG152" s="3"/>
      <c r="AH152" s="3"/>
      <c r="AI152" s="3"/>
      <c r="AJ152" s="3"/>
      <c r="AK152" s="3"/>
      <c r="AL152" s="3"/>
      <c r="AM152" s="3"/>
      <c r="AN152" s="3"/>
      <c r="AO152" s="3"/>
    </row>
    <row r="153" spans="2:41" ht="16" x14ac:dyDescent="0.2">
      <c r="B153" s="18"/>
      <c r="C153" s="11"/>
      <c r="D153" s="12"/>
      <c r="E153" s="17"/>
      <c r="F153" s="8"/>
      <c r="G153" s="3"/>
      <c r="H153" s="3"/>
      <c r="I153" s="3"/>
      <c r="J153" s="3"/>
      <c r="K153" s="3"/>
      <c r="L153" s="3"/>
      <c r="M153" s="3"/>
      <c r="N153" s="3"/>
      <c r="O153" s="3"/>
      <c r="P153" s="3"/>
      <c r="Q153" s="3"/>
      <c r="R153" s="3"/>
      <c r="S153" s="2"/>
      <c r="T153" s="2"/>
      <c r="U153" s="2"/>
      <c r="V153" s="3"/>
      <c r="W153" s="3"/>
      <c r="X153" s="3"/>
      <c r="Y153" s="3"/>
      <c r="Z153" s="3"/>
      <c r="AA153" s="3"/>
      <c r="AB153" s="3"/>
      <c r="AC153" s="3"/>
      <c r="AD153" s="3"/>
      <c r="AE153" s="3"/>
      <c r="AF153" s="3"/>
      <c r="AG153" s="3"/>
      <c r="AH153" s="3"/>
      <c r="AI153" s="3"/>
      <c r="AJ153" s="3"/>
      <c r="AK153" s="3"/>
      <c r="AL153" s="3"/>
      <c r="AM153" s="3"/>
      <c r="AN153" s="3"/>
      <c r="AO153" s="3"/>
    </row>
    <row r="154" spans="2:41" ht="16" x14ac:dyDescent="0.2">
      <c r="B154" s="18"/>
      <c r="C154" s="11"/>
      <c r="D154" s="12"/>
      <c r="E154" s="17"/>
      <c r="F154" s="8"/>
      <c r="G154" s="3"/>
      <c r="H154" s="3"/>
      <c r="I154" s="3"/>
      <c r="J154" s="3"/>
      <c r="K154" s="3"/>
      <c r="L154" s="3"/>
      <c r="M154" s="3"/>
      <c r="N154" s="3"/>
      <c r="O154" s="3"/>
      <c r="P154" s="3"/>
      <c r="Q154" s="3"/>
      <c r="R154" s="3"/>
      <c r="S154" s="2"/>
      <c r="T154" s="2"/>
      <c r="U154" s="2"/>
      <c r="V154" s="3"/>
      <c r="W154" s="3"/>
      <c r="X154" s="3"/>
      <c r="Y154" s="3"/>
      <c r="Z154" s="3"/>
      <c r="AA154" s="3"/>
      <c r="AB154" s="3"/>
      <c r="AC154" s="3"/>
      <c r="AD154" s="3"/>
      <c r="AE154" s="3"/>
      <c r="AF154" s="3"/>
      <c r="AG154" s="3"/>
      <c r="AH154" s="3"/>
      <c r="AI154" s="3"/>
      <c r="AJ154" s="3"/>
      <c r="AK154" s="3"/>
      <c r="AL154" s="3"/>
      <c r="AM154" s="3"/>
      <c r="AN154" s="3"/>
      <c r="AO154" s="3"/>
    </row>
    <row r="155" spans="2:41" ht="16" x14ac:dyDescent="0.2">
      <c r="B155" s="18"/>
      <c r="C155" s="11"/>
      <c r="D155" s="12"/>
      <c r="E155" s="17"/>
      <c r="F155" s="8"/>
      <c r="G155" s="3"/>
      <c r="H155" s="3"/>
      <c r="I155" s="3"/>
      <c r="J155" s="3"/>
      <c r="K155" s="3"/>
      <c r="L155" s="3"/>
      <c r="M155" s="3"/>
      <c r="N155" s="3"/>
      <c r="O155" s="3"/>
      <c r="P155" s="3"/>
      <c r="Q155" s="3"/>
      <c r="R155" s="3"/>
      <c r="S155" s="2"/>
      <c r="T155" s="2"/>
      <c r="U155" s="2"/>
      <c r="V155" s="3"/>
      <c r="W155" s="3"/>
      <c r="X155" s="3"/>
      <c r="Y155" s="3"/>
      <c r="Z155" s="3"/>
      <c r="AA155" s="3"/>
      <c r="AB155" s="3"/>
      <c r="AC155" s="3"/>
      <c r="AD155" s="3"/>
      <c r="AE155" s="3"/>
      <c r="AF155" s="3"/>
      <c r="AG155" s="3"/>
      <c r="AH155" s="3"/>
      <c r="AI155" s="3"/>
      <c r="AJ155" s="3"/>
      <c r="AK155" s="3"/>
      <c r="AL155" s="3"/>
      <c r="AM155" s="3"/>
      <c r="AN155" s="3"/>
      <c r="AO155" s="3"/>
    </row>
    <row r="156" spans="2:41" ht="16" x14ac:dyDescent="0.2">
      <c r="B156" s="18"/>
      <c r="C156" s="11"/>
      <c r="D156" s="12"/>
      <c r="E156" s="17"/>
      <c r="F156" s="8"/>
      <c r="G156" s="3"/>
      <c r="H156" s="3"/>
      <c r="I156" s="3"/>
      <c r="J156" s="3"/>
      <c r="K156" s="3"/>
      <c r="L156" s="3"/>
      <c r="M156" s="3"/>
      <c r="N156" s="3"/>
      <c r="O156" s="3"/>
      <c r="P156" s="3"/>
      <c r="Q156" s="3"/>
      <c r="R156" s="3"/>
      <c r="S156" s="2"/>
      <c r="T156" s="2"/>
      <c r="U156" s="2"/>
      <c r="V156" s="3"/>
      <c r="W156" s="3"/>
      <c r="X156" s="3"/>
      <c r="Y156" s="3"/>
      <c r="Z156" s="3"/>
      <c r="AA156" s="3"/>
      <c r="AB156" s="3"/>
      <c r="AC156" s="3"/>
      <c r="AD156" s="3"/>
      <c r="AE156" s="3"/>
      <c r="AF156" s="3"/>
      <c r="AG156" s="3"/>
      <c r="AH156" s="3"/>
      <c r="AI156" s="3"/>
      <c r="AJ156" s="3"/>
      <c r="AK156" s="3"/>
      <c r="AL156" s="3"/>
      <c r="AM156" s="3"/>
      <c r="AN156" s="3"/>
      <c r="AO156" s="3"/>
    </row>
    <row r="157" spans="2:41" ht="16" x14ac:dyDescent="0.2">
      <c r="B157" s="18"/>
      <c r="C157" s="11"/>
      <c r="D157" s="12"/>
      <c r="E157" s="17"/>
      <c r="F157" s="8"/>
      <c r="G157" s="3"/>
      <c r="H157" s="3"/>
      <c r="I157" s="3"/>
      <c r="J157" s="3"/>
      <c r="K157" s="3"/>
      <c r="L157" s="3"/>
      <c r="M157" s="3"/>
      <c r="N157" s="3"/>
      <c r="O157" s="3"/>
      <c r="P157" s="3"/>
      <c r="Q157" s="3"/>
      <c r="R157" s="3"/>
      <c r="S157" s="2"/>
      <c r="T157" s="2"/>
      <c r="U157" s="2"/>
      <c r="V157" s="3"/>
      <c r="W157" s="3"/>
      <c r="X157" s="3"/>
      <c r="Y157" s="3"/>
      <c r="Z157" s="3"/>
      <c r="AA157" s="3"/>
      <c r="AB157" s="3"/>
      <c r="AC157" s="3"/>
      <c r="AD157" s="3"/>
      <c r="AE157" s="3"/>
      <c r="AF157" s="3"/>
      <c r="AG157" s="3"/>
      <c r="AH157" s="3"/>
      <c r="AI157" s="3"/>
      <c r="AJ157" s="3"/>
      <c r="AK157" s="3"/>
      <c r="AL157" s="3"/>
      <c r="AM157" s="3"/>
      <c r="AN157" s="3"/>
      <c r="AO157" s="3"/>
    </row>
    <row r="158" spans="2:41" ht="16" x14ac:dyDescent="0.2">
      <c r="B158" s="18"/>
      <c r="C158" s="11"/>
      <c r="D158" s="12"/>
      <c r="E158" s="17"/>
      <c r="F158" s="8"/>
      <c r="G158" s="3"/>
      <c r="H158" s="3"/>
      <c r="I158" s="3"/>
      <c r="J158" s="3"/>
      <c r="K158" s="3"/>
      <c r="L158" s="3"/>
      <c r="M158" s="3"/>
      <c r="N158" s="3"/>
      <c r="O158" s="3"/>
      <c r="P158" s="3"/>
      <c r="Q158" s="3"/>
      <c r="R158" s="3"/>
      <c r="S158" s="2"/>
      <c r="T158" s="2"/>
      <c r="U158" s="2"/>
      <c r="V158" s="3"/>
      <c r="W158" s="3"/>
      <c r="X158" s="3"/>
      <c r="Y158" s="3"/>
      <c r="Z158" s="3"/>
      <c r="AA158" s="3"/>
      <c r="AB158" s="3"/>
      <c r="AC158" s="3"/>
      <c r="AD158" s="3"/>
      <c r="AE158" s="3"/>
      <c r="AF158" s="3"/>
      <c r="AG158" s="3"/>
      <c r="AH158" s="3"/>
      <c r="AI158" s="3"/>
      <c r="AJ158" s="3"/>
      <c r="AK158" s="3"/>
      <c r="AL158" s="3"/>
      <c r="AM158" s="3"/>
      <c r="AN158" s="3"/>
      <c r="AO158" s="3"/>
    </row>
    <row r="159" spans="2:41" ht="16" x14ac:dyDescent="0.2">
      <c r="B159" s="18"/>
      <c r="C159" s="11"/>
      <c r="D159" s="12"/>
      <c r="E159" s="17"/>
      <c r="F159" s="8"/>
      <c r="G159" s="3"/>
      <c r="H159" s="3"/>
      <c r="I159" s="3"/>
      <c r="J159" s="3"/>
      <c r="K159" s="3"/>
      <c r="L159" s="3"/>
      <c r="M159" s="3"/>
      <c r="N159" s="3"/>
      <c r="O159" s="3"/>
      <c r="P159" s="3"/>
      <c r="Q159" s="3"/>
      <c r="R159" s="3"/>
      <c r="S159" s="2"/>
      <c r="T159" s="2"/>
      <c r="U159" s="2"/>
      <c r="V159" s="3"/>
      <c r="W159" s="3"/>
      <c r="X159" s="3"/>
      <c r="Y159" s="3"/>
      <c r="Z159" s="3"/>
      <c r="AA159" s="3"/>
      <c r="AB159" s="3"/>
      <c r="AC159" s="3"/>
      <c r="AD159" s="3"/>
      <c r="AE159" s="3"/>
      <c r="AF159" s="3"/>
      <c r="AG159" s="3"/>
      <c r="AH159" s="3"/>
      <c r="AI159" s="3"/>
      <c r="AJ159" s="3"/>
      <c r="AK159" s="3"/>
      <c r="AL159" s="3"/>
      <c r="AM159" s="3"/>
      <c r="AN159" s="3"/>
      <c r="AO159" s="3"/>
    </row>
    <row r="160" spans="2:41" ht="16" x14ac:dyDescent="0.2">
      <c r="B160" s="18"/>
      <c r="C160" s="11"/>
      <c r="D160" s="12"/>
      <c r="E160" s="17"/>
      <c r="F160" s="8"/>
      <c r="G160" s="3"/>
      <c r="H160" s="3"/>
      <c r="I160" s="3"/>
      <c r="J160" s="3"/>
      <c r="K160" s="3"/>
      <c r="L160" s="3"/>
      <c r="M160" s="3"/>
      <c r="N160" s="3"/>
      <c r="O160" s="3"/>
      <c r="P160" s="3"/>
      <c r="Q160" s="3"/>
      <c r="R160" s="3"/>
      <c r="S160" s="2"/>
      <c r="T160" s="2"/>
      <c r="U160" s="2"/>
      <c r="V160" s="3"/>
      <c r="W160" s="3"/>
      <c r="X160" s="3"/>
      <c r="Y160" s="3"/>
      <c r="Z160" s="3"/>
      <c r="AA160" s="3"/>
      <c r="AB160" s="3"/>
      <c r="AC160" s="3"/>
      <c r="AD160" s="3"/>
      <c r="AE160" s="3"/>
      <c r="AF160" s="3"/>
      <c r="AG160" s="3"/>
      <c r="AH160" s="3"/>
      <c r="AI160" s="3"/>
      <c r="AJ160" s="3"/>
      <c r="AK160" s="3"/>
      <c r="AL160" s="3"/>
      <c r="AM160" s="3"/>
      <c r="AN160" s="3"/>
      <c r="AO160" s="3"/>
    </row>
    <row r="161" spans="2:41" ht="16" x14ac:dyDescent="0.2">
      <c r="B161" s="18"/>
      <c r="C161" s="11"/>
      <c r="D161" s="12"/>
      <c r="E161" s="17"/>
      <c r="F161" s="8"/>
      <c r="G161" s="3"/>
      <c r="H161" s="3"/>
      <c r="I161" s="3"/>
      <c r="J161" s="3"/>
      <c r="K161" s="3"/>
      <c r="L161" s="3"/>
      <c r="M161" s="3"/>
      <c r="N161" s="3"/>
      <c r="O161" s="3"/>
      <c r="P161" s="3"/>
      <c r="Q161" s="3"/>
      <c r="R161" s="3"/>
      <c r="S161" s="2"/>
      <c r="T161" s="2"/>
      <c r="U161" s="2"/>
      <c r="V161" s="3"/>
      <c r="W161" s="3"/>
      <c r="X161" s="3"/>
      <c r="Y161" s="3"/>
      <c r="Z161" s="3"/>
      <c r="AA161" s="3"/>
      <c r="AB161" s="3"/>
      <c r="AC161" s="3"/>
      <c r="AD161" s="3"/>
      <c r="AE161" s="3"/>
      <c r="AF161" s="3"/>
      <c r="AG161" s="3"/>
      <c r="AH161" s="3"/>
      <c r="AI161" s="3"/>
      <c r="AJ161" s="3"/>
      <c r="AK161" s="3"/>
      <c r="AL161" s="3"/>
      <c r="AM161" s="3"/>
      <c r="AN161" s="3"/>
      <c r="AO161" s="3"/>
    </row>
    <row r="162" spans="2:41" ht="16" x14ac:dyDescent="0.2">
      <c r="B162" s="18"/>
      <c r="C162" s="11"/>
      <c r="D162" s="12"/>
      <c r="E162" s="17"/>
      <c r="F162" s="8"/>
      <c r="G162" s="3"/>
      <c r="H162" s="3"/>
      <c r="I162" s="3"/>
      <c r="J162" s="3"/>
      <c r="K162" s="3"/>
      <c r="L162" s="3"/>
      <c r="M162" s="3"/>
      <c r="N162" s="3"/>
      <c r="O162" s="3"/>
      <c r="P162" s="3"/>
      <c r="Q162" s="3"/>
      <c r="R162" s="3"/>
      <c r="S162" s="2"/>
      <c r="T162" s="2"/>
      <c r="U162" s="2"/>
      <c r="V162" s="3"/>
      <c r="W162" s="3"/>
      <c r="X162" s="3"/>
      <c r="Y162" s="3"/>
      <c r="Z162" s="3"/>
      <c r="AA162" s="3"/>
      <c r="AB162" s="3"/>
      <c r="AC162" s="3"/>
      <c r="AD162" s="3"/>
      <c r="AE162" s="3"/>
      <c r="AF162" s="3"/>
      <c r="AG162" s="3"/>
      <c r="AH162" s="3"/>
      <c r="AI162" s="3"/>
      <c r="AJ162" s="3"/>
      <c r="AK162" s="3"/>
      <c r="AL162" s="3"/>
      <c r="AM162" s="3"/>
      <c r="AN162" s="3"/>
      <c r="AO162" s="3"/>
    </row>
    <row r="163" spans="2:41" ht="16" x14ac:dyDescent="0.2">
      <c r="B163" s="18"/>
      <c r="C163" s="11"/>
      <c r="D163" s="12"/>
      <c r="E163" s="17"/>
      <c r="F163" s="8"/>
      <c r="G163" s="3"/>
      <c r="H163" s="3"/>
      <c r="I163" s="3"/>
      <c r="J163" s="3"/>
      <c r="K163" s="3"/>
      <c r="L163" s="3"/>
      <c r="M163" s="3"/>
      <c r="N163" s="3"/>
      <c r="O163" s="3"/>
      <c r="P163" s="3"/>
      <c r="Q163" s="3"/>
      <c r="R163" s="3"/>
      <c r="S163" s="2"/>
      <c r="T163" s="2"/>
      <c r="U163" s="2"/>
      <c r="V163" s="3"/>
      <c r="W163" s="3"/>
      <c r="X163" s="3"/>
      <c r="Y163" s="3"/>
      <c r="Z163" s="3"/>
      <c r="AA163" s="3"/>
      <c r="AB163" s="3"/>
      <c r="AC163" s="3"/>
      <c r="AD163" s="3"/>
      <c r="AE163" s="3"/>
      <c r="AF163" s="3"/>
      <c r="AG163" s="3"/>
      <c r="AH163" s="3"/>
      <c r="AI163" s="3"/>
      <c r="AJ163" s="3"/>
      <c r="AK163" s="3"/>
      <c r="AL163" s="3"/>
      <c r="AM163" s="3"/>
      <c r="AN163" s="3"/>
      <c r="AO163" s="3"/>
    </row>
    <row r="164" spans="2:41" ht="16" x14ac:dyDescent="0.2">
      <c r="B164" s="18"/>
      <c r="C164" s="11"/>
      <c r="D164" s="12"/>
      <c r="E164" s="17"/>
      <c r="F164" s="8"/>
      <c r="G164" s="3"/>
      <c r="H164" s="3"/>
      <c r="I164" s="3"/>
      <c r="J164" s="3"/>
      <c r="K164" s="3"/>
      <c r="L164" s="3"/>
      <c r="M164" s="3"/>
      <c r="N164" s="3"/>
      <c r="O164" s="3"/>
      <c r="P164" s="3"/>
      <c r="Q164" s="3"/>
      <c r="R164" s="3"/>
      <c r="S164" s="2"/>
      <c r="T164" s="2"/>
      <c r="U164" s="2"/>
      <c r="V164" s="3"/>
      <c r="W164" s="3"/>
      <c r="X164" s="3"/>
      <c r="Y164" s="3"/>
      <c r="Z164" s="3"/>
      <c r="AA164" s="3"/>
      <c r="AB164" s="3"/>
      <c r="AC164" s="3"/>
      <c r="AD164" s="3"/>
      <c r="AE164" s="3"/>
      <c r="AF164" s="3"/>
      <c r="AG164" s="3"/>
      <c r="AH164" s="3"/>
      <c r="AI164" s="3"/>
      <c r="AJ164" s="3"/>
      <c r="AK164" s="3"/>
      <c r="AL164" s="3"/>
      <c r="AM164" s="3"/>
      <c r="AN164" s="3"/>
      <c r="AO164" s="3"/>
    </row>
    <row r="165" spans="2:41" ht="16" x14ac:dyDescent="0.2">
      <c r="B165" s="18"/>
      <c r="C165" s="11"/>
      <c r="D165" s="12"/>
      <c r="E165" s="17"/>
      <c r="F165" s="8"/>
      <c r="G165" s="3"/>
      <c r="H165" s="3"/>
      <c r="I165" s="3"/>
      <c r="J165" s="3"/>
      <c r="K165" s="3"/>
      <c r="L165" s="3"/>
      <c r="M165" s="3"/>
      <c r="N165" s="3"/>
      <c r="O165" s="3"/>
      <c r="P165" s="3"/>
      <c r="Q165" s="3"/>
      <c r="R165" s="3"/>
      <c r="S165" s="2"/>
      <c r="T165" s="2"/>
      <c r="U165" s="2"/>
      <c r="V165" s="3"/>
      <c r="W165" s="3"/>
      <c r="X165" s="3"/>
      <c r="Y165" s="3"/>
      <c r="Z165" s="3"/>
      <c r="AA165" s="3"/>
      <c r="AB165" s="3"/>
      <c r="AC165" s="3"/>
      <c r="AD165" s="3"/>
      <c r="AE165" s="3"/>
      <c r="AF165" s="3"/>
      <c r="AG165" s="3"/>
      <c r="AH165" s="3"/>
      <c r="AI165" s="3"/>
      <c r="AJ165" s="3"/>
      <c r="AK165" s="3"/>
      <c r="AL165" s="3"/>
      <c r="AM165" s="3"/>
      <c r="AN165" s="3"/>
      <c r="AO165" s="3"/>
    </row>
    <row r="166" spans="2:41" ht="16" x14ac:dyDescent="0.2">
      <c r="B166" s="18"/>
      <c r="C166" s="11"/>
      <c r="D166" s="12"/>
      <c r="E166" s="17"/>
      <c r="F166" s="8"/>
      <c r="G166" s="3"/>
      <c r="H166" s="3"/>
      <c r="I166" s="3"/>
      <c r="J166" s="3"/>
      <c r="K166" s="3"/>
      <c r="L166" s="3"/>
      <c r="M166" s="3"/>
      <c r="N166" s="3"/>
      <c r="O166" s="3"/>
      <c r="P166" s="3"/>
      <c r="Q166" s="3"/>
      <c r="R166" s="3"/>
      <c r="S166" s="2"/>
      <c r="T166" s="2"/>
      <c r="U166" s="2"/>
      <c r="V166" s="3"/>
      <c r="W166" s="3"/>
      <c r="X166" s="3"/>
      <c r="Y166" s="3"/>
      <c r="Z166" s="3"/>
      <c r="AA166" s="3"/>
      <c r="AB166" s="3"/>
      <c r="AC166" s="3"/>
      <c r="AD166" s="3"/>
      <c r="AE166" s="3"/>
      <c r="AF166" s="3"/>
      <c r="AG166" s="3"/>
      <c r="AH166" s="3"/>
      <c r="AI166" s="3"/>
      <c r="AJ166" s="3"/>
      <c r="AK166" s="3"/>
      <c r="AL166" s="3"/>
      <c r="AM166" s="3"/>
      <c r="AN166" s="3"/>
      <c r="AO166" s="3"/>
    </row>
    <row r="167" spans="2:41" ht="16" x14ac:dyDescent="0.2">
      <c r="B167" s="18"/>
      <c r="C167" s="11"/>
      <c r="D167" s="12"/>
      <c r="E167" s="17"/>
      <c r="F167" s="8"/>
      <c r="G167" s="3"/>
      <c r="H167" s="3"/>
      <c r="I167" s="3"/>
      <c r="J167" s="3"/>
      <c r="K167" s="3"/>
      <c r="L167" s="3"/>
      <c r="M167" s="3"/>
      <c r="N167" s="3"/>
      <c r="O167" s="3"/>
      <c r="P167" s="3"/>
      <c r="Q167" s="3"/>
      <c r="R167" s="3"/>
      <c r="S167" s="2"/>
      <c r="T167" s="2"/>
      <c r="U167" s="2"/>
      <c r="V167" s="3"/>
      <c r="W167" s="3"/>
      <c r="X167" s="3"/>
      <c r="Y167" s="3"/>
      <c r="Z167" s="3"/>
      <c r="AA167" s="3"/>
      <c r="AB167" s="3"/>
      <c r="AC167" s="3"/>
      <c r="AD167" s="3"/>
      <c r="AE167" s="3"/>
      <c r="AF167" s="3"/>
      <c r="AG167" s="3"/>
      <c r="AH167" s="3"/>
      <c r="AI167" s="3"/>
      <c r="AJ167" s="3"/>
      <c r="AK167" s="3"/>
      <c r="AL167" s="3"/>
      <c r="AM167" s="3"/>
      <c r="AN167" s="3"/>
      <c r="AO167" s="3"/>
    </row>
    <row r="168" spans="2:41" ht="16" x14ac:dyDescent="0.2">
      <c r="B168" s="18"/>
      <c r="C168" s="11"/>
      <c r="D168" s="12"/>
      <c r="E168" s="17"/>
      <c r="F168" s="8"/>
      <c r="G168" s="3"/>
      <c r="H168" s="3"/>
      <c r="I168" s="3"/>
      <c r="J168" s="3"/>
      <c r="K168" s="3"/>
      <c r="L168" s="3"/>
      <c r="M168" s="3"/>
      <c r="N168" s="3"/>
      <c r="O168" s="3"/>
      <c r="P168" s="3"/>
      <c r="Q168" s="3"/>
      <c r="R168" s="3"/>
      <c r="S168" s="2"/>
      <c r="T168" s="2"/>
      <c r="U168" s="2"/>
      <c r="V168" s="3"/>
      <c r="W168" s="3"/>
      <c r="X168" s="3"/>
      <c r="Y168" s="3"/>
      <c r="Z168" s="3"/>
      <c r="AA168" s="3"/>
      <c r="AB168" s="3"/>
      <c r="AC168" s="3"/>
      <c r="AD168" s="3"/>
      <c r="AE168" s="3"/>
      <c r="AF168" s="3"/>
      <c r="AG168" s="3"/>
      <c r="AH168" s="3"/>
      <c r="AI168" s="3"/>
      <c r="AJ168" s="3"/>
      <c r="AK168" s="3"/>
      <c r="AL168" s="3"/>
      <c r="AM168" s="3"/>
      <c r="AN168" s="3"/>
      <c r="AO168" s="3"/>
    </row>
    <row r="169" spans="2:41" ht="16" x14ac:dyDescent="0.2">
      <c r="B169" s="18"/>
      <c r="C169" s="11"/>
      <c r="D169" s="12"/>
      <c r="E169" s="17"/>
      <c r="F169" s="8"/>
      <c r="G169" s="3"/>
      <c r="H169" s="3"/>
      <c r="I169" s="3"/>
      <c r="J169" s="3"/>
      <c r="K169" s="3"/>
      <c r="L169" s="3"/>
      <c r="M169" s="3"/>
      <c r="N169" s="3"/>
      <c r="O169" s="3"/>
      <c r="P169" s="3"/>
      <c r="Q169" s="3"/>
      <c r="R169" s="3"/>
      <c r="S169" s="2"/>
      <c r="T169" s="2"/>
      <c r="U169" s="2"/>
      <c r="V169" s="3"/>
      <c r="W169" s="3"/>
      <c r="X169" s="3"/>
      <c r="Y169" s="3"/>
      <c r="Z169" s="3"/>
      <c r="AA169" s="3"/>
      <c r="AB169" s="3"/>
      <c r="AC169" s="3"/>
      <c r="AD169" s="3"/>
      <c r="AE169" s="3"/>
      <c r="AF169" s="3"/>
      <c r="AG169" s="3"/>
      <c r="AH169" s="3"/>
      <c r="AI169" s="3"/>
      <c r="AJ169" s="3"/>
      <c r="AK169" s="3"/>
      <c r="AL169" s="3"/>
      <c r="AM169" s="3"/>
      <c r="AN169" s="3"/>
      <c r="AO169" s="3"/>
    </row>
    <row r="170" spans="2:41" ht="16" x14ac:dyDescent="0.2">
      <c r="B170" s="18"/>
      <c r="C170" s="11"/>
      <c r="D170" s="12"/>
      <c r="E170" s="17"/>
      <c r="F170" s="8"/>
      <c r="G170" s="3"/>
      <c r="H170" s="3"/>
      <c r="I170" s="3"/>
      <c r="J170" s="3"/>
      <c r="K170" s="3"/>
      <c r="L170" s="3"/>
      <c r="M170" s="3"/>
      <c r="N170" s="3"/>
      <c r="O170" s="3"/>
      <c r="P170" s="3"/>
      <c r="Q170" s="3"/>
      <c r="R170" s="3"/>
      <c r="S170" s="2"/>
      <c r="T170" s="2"/>
      <c r="U170" s="2"/>
      <c r="V170" s="3"/>
      <c r="W170" s="3"/>
      <c r="X170" s="3"/>
      <c r="Y170" s="3"/>
      <c r="Z170" s="3"/>
      <c r="AA170" s="3"/>
      <c r="AB170" s="3"/>
      <c r="AC170" s="3"/>
      <c r="AD170" s="3"/>
      <c r="AE170" s="3"/>
      <c r="AF170" s="3"/>
      <c r="AG170" s="3"/>
      <c r="AH170" s="3"/>
      <c r="AI170" s="3"/>
      <c r="AJ170" s="3"/>
      <c r="AK170" s="3"/>
      <c r="AL170" s="3"/>
      <c r="AM170" s="3"/>
      <c r="AN170" s="3"/>
      <c r="AO170" s="3"/>
    </row>
    <row r="171" spans="2:41" ht="16" x14ac:dyDescent="0.2">
      <c r="B171" s="18"/>
      <c r="C171" s="11"/>
      <c r="D171" s="12"/>
      <c r="E171" s="17"/>
      <c r="F171" s="8"/>
      <c r="G171" s="3"/>
      <c r="H171" s="3"/>
      <c r="I171" s="3"/>
      <c r="J171" s="3"/>
      <c r="K171" s="3"/>
      <c r="L171" s="3"/>
      <c r="M171" s="3"/>
      <c r="N171" s="3"/>
      <c r="O171" s="3"/>
      <c r="P171" s="3"/>
      <c r="Q171" s="3"/>
      <c r="R171" s="3"/>
      <c r="S171" s="2"/>
      <c r="T171" s="2"/>
      <c r="U171" s="2"/>
      <c r="V171" s="3"/>
      <c r="W171" s="3"/>
      <c r="X171" s="3"/>
      <c r="Y171" s="3"/>
      <c r="Z171" s="3"/>
      <c r="AA171" s="3"/>
      <c r="AB171" s="3"/>
      <c r="AC171" s="3"/>
      <c r="AD171" s="3"/>
      <c r="AE171" s="3"/>
      <c r="AF171" s="3"/>
      <c r="AG171" s="3"/>
      <c r="AH171" s="3"/>
      <c r="AI171" s="3"/>
      <c r="AJ171" s="3"/>
      <c r="AK171" s="3"/>
      <c r="AL171" s="3"/>
      <c r="AM171" s="3"/>
      <c r="AN171" s="3"/>
      <c r="AO171" s="3"/>
    </row>
    <row r="172" spans="2:41" ht="16" x14ac:dyDescent="0.2">
      <c r="B172" s="18"/>
      <c r="C172" s="11"/>
      <c r="D172" s="12"/>
      <c r="E172" s="17"/>
      <c r="F172" s="8"/>
      <c r="G172" s="3"/>
      <c r="H172" s="3"/>
      <c r="I172" s="3"/>
      <c r="J172" s="3"/>
      <c r="K172" s="3"/>
      <c r="L172" s="3"/>
      <c r="M172" s="3"/>
      <c r="N172" s="3"/>
      <c r="O172" s="3"/>
      <c r="P172" s="3"/>
      <c r="Q172" s="3"/>
      <c r="R172" s="3"/>
      <c r="S172" s="2"/>
      <c r="T172" s="2"/>
      <c r="U172" s="2"/>
      <c r="V172" s="3"/>
      <c r="W172" s="3"/>
      <c r="X172" s="3"/>
      <c r="Y172" s="3"/>
      <c r="Z172" s="3"/>
      <c r="AA172" s="3"/>
      <c r="AB172" s="3"/>
      <c r="AC172" s="3"/>
      <c r="AD172" s="3"/>
      <c r="AE172" s="3"/>
      <c r="AF172" s="3"/>
      <c r="AG172" s="3"/>
      <c r="AH172" s="3"/>
      <c r="AI172" s="3"/>
      <c r="AJ172" s="3"/>
      <c r="AK172" s="3"/>
      <c r="AL172" s="3"/>
      <c r="AM172" s="3"/>
      <c r="AN172" s="3"/>
      <c r="AO172" s="3"/>
    </row>
    <row r="173" spans="2:41" ht="16" x14ac:dyDescent="0.2">
      <c r="B173" s="18"/>
      <c r="C173" s="11"/>
      <c r="D173" s="12"/>
      <c r="E173" s="17"/>
      <c r="F173" s="8"/>
      <c r="G173" s="3"/>
      <c r="H173" s="3"/>
      <c r="I173" s="3"/>
      <c r="J173" s="3"/>
      <c r="K173" s="3"/>
      <c r="L173" s="3"/>
      <c r="M173" s="3"/>
      <c r="N173" s="3"/>
      <c r="O173" s="3"/>
      <c r="P173" s="3"/>
      <c r="Q173" s="3"/>
      <c r="R173" s="3"/>
      <c r="S173" s="2"/>
      <c r="T173" s="2"/>
      <c r="U173" s="2"/>
      <c r="V173" s="3"/>
      <c r="W173" s="3"/>
      <c r="X173" s="3"/>
      <c r="Y173" s="3"/>
      <c r="Z173" s="3"/>
      <c r="AA173" s="3"/>
      <c r="AB173" s="3"/>
      <c r="AC173" s="3"/>
      <c r="AD173" s="3"/>
      <c r="AE173" s="3"/>
      <c r="AF173" s="3"/>
      <c r="AG173" s="3"/>
      <c r="AH173" s="3"/>
      <c r="AI173" s="3"/>
      <c r="AJ173" s="3"/>
      <c r="AK173" s="3"/>
      <c r="AL173" s="3"/>
      <c r="AM173" s="3"/>
      <c r="AN173" s="3"/>
      <c r="AO173" s="3"/>
    </row>
    <row r="174" spans="2:41" ht="16" x14ac:dyDescent="0.2">
      <c r="B174" s="18"/>
      <c r="C174" s="11"/>
      <c r="D174" s="12"/>
      <c r="E174" s="17"/>
      <c r="F174" s="8"/>
      <c r="G174" s="3"/>
      <c r="H174" s="3"/>
      <c r="I174" s="3"/>
      <c r="J174" s="3"/>
      <c r="K174" s="3"/>
      <c r="L174" s="3"/>
      <c r="M174" s="3"/>
      <c r="N174" s="3"/>
      <c r="O174" s="3"/>
      <c r="P174" s="3"/>
      <c r="Q174" s="3"/>
      <c r="R174" s="3"/>
      <c r="S174" s="2"/>
      <c r="T174" s="2"/>
      <c r="U174" s="2"/>
      <c r="V174" s="3"/>
      <c r="W174" s="3"/>
      <c r="X174" s="3"/>
      <c r="Y174" s="3"/>
      <c r="Z174" s="3"/>
      <c r="AA174" s="3"/>
      <c r="AB174" s="3"/>
      <c r="AC174" s="3"/>
      <c r="AD174" s="3"/>
      <c r="AE174" s="3"/>
      <c r="AF174" s="3"/>
      <c r="AG174" s="3"/>
      <c r="AH174" s="3"/>
      <c r="AI174" s="3"/>
      <c r="AJ174" s="3"/>
      <c r="AK174" s="3"/>
      <c r="AL174" s="3"/>
      <c r="AM174" s="3"/>
      <c r="AN174" s="3"/>
      <c r="AO174" s="3"/>
    </row>
    <row r="175" spans="2:41" ht="16" x14ac:dyDescent="0.2">
      <c r="B175" s="18"/>
      <c r="C175" s="11"/>
      <c r="D175" s="12"/>
      <c r="E175" s="17"/>
      <c r="F175" s="8"/>
      <c r="G175" s="3"/>
      <c r="H175" s="3"/>
      <c r="I175" s="3"/>
      <c r="J175" s="3"/>
      <c r="K175" s="3"/>
      <c r="L175" s="3"/>
      <c r="M175" s="3"/>
      <c r="N175" s="3"/>
      <c r="O175" s="3"/>
      <c r="P175" s="3"/>
      <c r="Q175" s="3"/>
      <c r="R175" s="3"/>
      <c r="S175" s="2"/>
      <c r="T175" s="2"/>
      <c r="U175" s="2"/>
      <c r="V175" s="3"/>
      <c r="W175" s="3"/>
      <c r="X175" s="3"/>
      <c r="Y175" s="3"/>
      <c r="Z175" s="3"/>
      <c r="AA175" s="3"/>
      <c r="AB175" s="3"/>
      <c r="AC175" s="3"/>
      <c r="AD175" s="3"/>
      <c r="AE175" s="3"/>
      <c r="AF175" s="3"/>
      <c r="AG175" s="3"/>
      <c r="AH175" s="3"/>
      <c r="AI175" s="3"/>
      <c r="AJ175" s="3"/>
      <c r="AK175" s="3"/>
      <c r="AL175" s="3"/>
      <c r="AM175" s="3"/>
      <c r="AN175" s="3"/>
      <c r="AO175" s="3"/>
    </row>
    <row r="176" spans="2:41" ht="16" x14ac:dyDescent="0.2">
      <c r="B176" s="18"/>
      <c r="C176" s="11"/>
      <c r="D176" s="12"/>
      <c r="E176" s="17"/>
      <c r="F176" s="8"/>
      <c r="G176" s="3"/>
      <c r="H176" s="3"/>
      <c r="I176" s="3"/>
      <c r="J176" s="3"/>
      <c r="K176" s="3"/>
      <c r="L176" s="3"/>
      <c r="M176" s="3"/>
      <c r="N176" s="3"/>
      <c r="O176" s="3"/>
      <c r="P176" s="3"/>
      <c r="Q176" s="3"/>
      <c r="R176" s="3"/>
      <c r="S176" s="2"/>
      <c r="T176" s="2"/>
      <c r="U176" s="2"/>
      <c r="V176" s="3"/>
      <c r="W176" s="3"/>
      <c r="X176" s="3"/>
      <c r="Y176" s="3"/>
      <c r="Z176" s="3"/>
      <c r="AA176" s="3"/>
      <c r="AB176" s="3"/>
      <c r="AC176" s="3"/>
      <c r="AD176" s="3"/>
      <c r="AE176" s="3"/>
      <c r="AF176" s="3"/>
      <c r="AG176" s="3"/>
      <c r="AH176" s="3"/>
      <c r="AI176" s="3"/>
      <c r="AJ176" s="3"/>
      <c r="AK176" s="3"/>
      <c r="AL176" s="3"/>
      <c r="AM176" s="3"/>
      <c r="AN176" s="3"/>
      <c r="AO176" s="3"/>
    </row>
    <row r="177" spans="2:41" ht="16" x14ac:dyDescent="0.2">
      <c r="B177" s="18"/>
      <c r="C177" s="11"/>
      <c r="D177" s="12"/>
      <c r="E177" s="17"/>
      <c r="F177" s="8"/>
      <c r="G177" s="3"/>
      <c r="H177" s="3"/>
      <c r="I177" s="3"/>
      <c r="J177" s="3"/>
      <c r="K177" s="3"/>
      <c r="L177" s="3"/>
      <c r="M177" s="3"/>
      <c r="N177" s="3"/>
      <c r="O177" s="3"/>
      <c r="P177" s="3"/>
      <c r="Q177" s="3"/>
      <c r="R177" s="3"/>
      <c r="S177" s="2"/>
      <c r="T177" s="2"/>
      <c r="U177" s="2"/>
      <c r="V177" s="3"/>
      <c r="W177" s="3"/>
      <c r="X177" s="3"/>
      <c r="Y177" s="3"/>
      <c r="Z177" s="3"/>
      <c r="AA177" s="3"/>
      <c r="AB177" s="3"/>
      <c r="AC177" s="3"/>
      <c r="AD177" s="3"/>
      <c r="AE177" s="3"/>
      <c r="AF177" s="3"/>
      <c r="AG177" s="3"/>
      <c r="AH177" s="3"/>
      <c r="AI177" s="3"/>
      <c r="AJ177" s="3"/>
      <c r="AK177" s="3"/>
      <c r="AL177" s="3"/>
      <c r="AM177" s="3"/>
      <c r="AN177" s="3"/>
      <c r="AO177" s="3"/>
    </row>
    <row r="178" spans="2:41" ht="16" x14ac:dyDescent="0.2">
      <c r="B178" s="18"/>
      <c r="C178" s="11"/>
      <c r="D178" s="12"/>
      <c r="E178" s="17"/>
      <c r="F178" s="8"/>
      <c r="G178" s="3"/>
      <c r="H178" s="3"/>
      <c r="I178" s="3"/>
      <c r="J178" s="3"/>
      <c r="K178" s="3"/>
      <c r="L178" s="3"/>
      <c r="M178" s="3"/>
      <c r="N178" s="3"/>
      <c r="O178" s="3"/>
      <c r="P178" s="3"/>
      <c r="Q178" s="3"/>
      <c r="R178" s="3"/>
      <c r="S178" s="2"/>
      <c r="T178" s="2"/>
      <c r="U178" s="2"/>
      <c r="V178" s="3"/>
      <c r="W178" s="3"/>
      <c r="X178" s="3"/>
      <c r="Y178" s="3"/>
      <c r="Z178" s="3"/>
      <c r="AA178" s="3"/>
      <c r="AB178" s="3"/>
      <c r="AC178" s="3"/>
      <c r="AD178" s="3"/>
      <c r="AE178" s="3"/>
      <c r="AF178" s="3"/>
      <c r="AG178" s="3"/>
      <c r="AH178" s="3"/>
      <c r="AI178" s="3"/>
      <c r="AJ178" s="3"/>
      <c r="AK178" s="3"/>
      <c r="AL178" s="3"/>
      <c r="AM178" s="3"/>
      <c r="AN178" s="3"/>
      <c r="AO178" s="3"/>
    </row>
    <row r="179" spans="2:41" ht="16" x14ac:dyDescent="0.2">
      <c r="B179" s="18"/>
      <c r="C179" s="11"/>
      <c r="D179" s="12"/>
      <c r="E179" s="17"/>
      <c r="F179" s="8"/>
      <c r="G179" s="3"/>
      <c r="H179" s="3"/>
      <c r="I179" s="3"/>
      <c r="J179" s="3"/>
      <c r="K179" s="3"/>
      <c r="L179" s="3"/>
      <c r="M179" s="3"/>
      <c r="N179" s="3"/>
      <c r="O179" s="3"/>
      <c r="P179" s="3"/>
      <c r="Q179" s="3"/>
      <c r="R179" s="3"/>
      <c r="S179" s="2"/>
      <c r="T179" s="2"/>
      <c r="U179" s="2"/>
      <c r="V179" s="3"/>
      <c r="W179" s="3"/>
      <c r="X179" s="3"/>
      <c r="Y179" s="3"/>
      <c r="Z179" s="3"/>
      <c r="AA179" s="3"/>
      <c r="AB179" s="3"/>
      <c r="AC179" s="3"/>
      <c r="AD179" s="3"/>
      <c r="AE179" s="3"/>
      <c r="AF179" s="3"/>
      <c r="AG179" s="3"/>
      <c r="AH179" s="3"/>
      <c r="AI179" s="3"/>
      <c r="AJ179" s="3"/>
      <c r="AK179" s="3"/>
      <c r="AL179" s="3"/>
      <c r="AM179" s="3"/>
      <c r="AN179" s="3"/>
      <c r="AO179" s="3"/>
    </row>
    <row r="180" spans="2:41" ht="16" x14ac:dyDescent="0.2">
      <c r="B180" s="18"/>
      <c r="C180" s="11"/>
      <c r="D180" s="12"/>
      <c r="E180" s="17"/>
      <c r="F180" s="8"/>
      <c r="G180" s="3"/>
      <c r="H180" s="3"/>
      <c r="I180" s="3"/>
      <c r="J180" s="3"/>
      <c r="K180" s="3"/>
      <c r="L180" s="3"/>
      <c r="M180" s="3"/>
      <c r="N180" s="3"/>
      <c r="O180" s="3"/>
      <c r="P180" s="3"/>
      <c r="Q180" s="3"/>
      <c r="R180" s="3"/>
      <c r="S180" s="2"/>
      <c r="T180" s="2"/>
      <c r="U180" s="2"/>
      <c r="V180" s="3"/>
      <c r="W180" s="3"/>
      <c r="X180" s="3"/>
      <c r="Y180" s="3"/>
      <c r="Z180" s="3"/>
      <c r="AA180" s="3"/>
      <c r="AB180" s="3"/>
      <c r="AC180" s="3"/>
      <c r="AD180" s="3"/>
      <c r="AE180" s="3"/>
      <c r="AF180" s="3"/>
      <c r="AG180" s="3"/>
      <c r="AH180" s="3"/>
      <c r="AI180" s="3"/>
      <c r="AJ180" s="3"/>
      <c r="AK180" s="3"/>
      <c r="AL180" s="3"/>
      <c r="AM180" s="3"/>
      <c r="AN180" s="3"/>
      <c r="AO180" s="3"/>
    </row>
    <row r="181" spans="2:41" ht="16" x14ac:dyDescent="0.2">
      <c r="B181" s="18"/>
      <c r="C181" s="11"/>
      <c r="D181" s="12"/>
      <c r="E181" s="17"/>
      <c r="F181" s="8"/>
      <c r="G181" s="3"/>
      <c r="H181" s="3"/>
      <c r="I181" s="3"/>
      <c r="J181" s="3"/>
      <c r="K181" s="3"/>
      <c r="L181" s="3"/>
      <c r="M181" s="3"/>
      <c r="N181" s="3"/>
      <c r="O181" s="3"/>
      <c r="P181" s="3"/>
      <c r="Q181" s="3"/>
      <c r="R181" s="3"/>
      <c r="S181" s="2"/>
      <c r="T181" s="2"/>
      <c r="U181" s="2"/>
      <c r="V181" s="3"/>
      <c r="W181" s="3"/>
      <c r="X181" s="3"/>
      <c r="Y181" s="3"/>
      <c r="Z181" s="3"/>
      <c r="AA181" s="3"/>
      <c r="AB181" s="3"/>
      <c r="AC181" s="3"/>
      <c r="AD181" s="3"/>
      <c r="AE181" s="3"/>
      <c r="AF181" s="3"/>
      <c r="AG181" s="3"/>
      <c r="AH181" s="3"/>
      <c r="AI181" s="3"/>
      <c r="AJ181" s="3"/>
      <c r="AK181" s="3"/>
      <c r="AL181" s="3"/>
      <c r="AM181" s="3"/>
      <c r="AN181" s="3"/>
      <c r="AO181" s="3"/>
    </row>
    <row r="182" spans="2:41" ht="16" x14ac:dyDescent="0.2">
      <c r="B182" s="18"/>
      <c r="C182" s="11"/>
      <c r="D182" s="12"/>
      <c r="E182" s="17"/>
      <c r="F182" s="8"/>
      <c r="G182" s="3"/>
      <c r="H182" s="3"/>
      <c r="I182" s="3"/>
      <c r="J182" s="3"/>
      <c r="K182" s="3"/>
      <c r="L182" s="3"/>
      <c r="M182" s="3"/>
      <c r="N182" s="3"/>
      <c r="O182" s="3"/>
      <c r="P182" s="3"/>
      <c r="Q182" s="3"/>
      <c r="R182" s="3"/>
      <c r="S182" s="2"/>
      <c r="T182" s="2"/>
      <c r="U182" s="2"/>
      <c r="V182" s="3"/>
      <c r="W182" s="3"/>
      <c r="X182" s="3"/>
      <c r="Y182" s="3"/>
      <c r="Z182" s="3"/>
      <c r="AA182" s="3"/>
      <c r="AB182" s="3"/>
      <c r="AC182" s="3"/>
      <c r="AD182" s="3"/>
      <c r="AE182" s="3"/>
      <c r="AF182" s="3"/>
      <c r="AG182" s="3"/>
      <c r="AH182" s="3"/>
      <c r="AI182" s="3"/>
      <c r="AJ182" s="3"/>
      <c r="AK182" s="3"/>
      <c r="AL182" s="3"/>
      <c r="AM182" s="3"/>
      <c r="AN182" s="3"/>
      <c r="AO182" s="3"/>
    </row>
    <row r="183" spans="2:41" ht="16" x14ac:dyDescent="0.2">
      <c r="B183" s="18"/>
      <c r="C183" s="11"/>
      <c r="D183" s="12"/>
      <c r="E183" s="17"/>
      <c r="F183" s="8"/>
      <c r="G183" s="3"/>
      <c r="H183" s="3"/>
      <c r="I183" s="3"/>
      <c r="J183" s="3"/>
      <c r="K183" s="3"/>
      <c r="L183" s="3"/>
      <c r="M183" s="3"/>
      <c r="N183" s="3"/>
      <c r="O183" s="3"/>
      <c r="P183" s="3"/>
      <c r="Q183" s="3"/>
      <c r="R183" s="3"/>
      <c r="S183" s="2"/>
      <c r="T183" s="2"/>
      <c r="U183" s="2"/>
      <c r="V183" s="3"/>
      <c r="W183" s="3"/>
      <c r="X183" s="3"/>
      <c r="Y183" s="3"/>
      <c r="Z183" s="3"/>
      <c r="AA183" s="3"/>
      <c r="AB183" s="3"/>
      <c r="AC183" s="3"/>
      <c r="AD183" s="3"/>
      <c r="AE183" s="3"/>
      <c r="AF183" s="3"/>
      <c r="AG183" s="3"/>
      <c r="AH183" s="3"/>
      <c r="AI183" s="3"/>
      <c r="AJ183" s="3"/>
      <c r="AK183" s="3"/>
      <c r="AL183" s="3"/>
      <c r="AM183" s="3"/>
      <c r="AN183" s="3"/>
      <c r="AO183" s="3"/>
    </row>
    <row r="184" spans="2:41" ht="16" x14ac:dyDescent="0.2">
      <c r="B184" s="18"/>
      <c r="C184" s="11"/>
      <c r="D184" s="12"/>
      <c r="E184" s="17"/>
      <c r="F184" s="8"/>
      <c r="G184" s="3"/>
      <c r="H184" s="3"/>
      <c r="I184" s="3"/>
      <c r="J184" s="3"/>
      <c r="K184" s="3"/>
      <c r="L184" s="3"/>
      <c r="M184" s="3"/>
      <c r="N184" s="3"/>
      <c r="O184" s="3"/>
      <c r="P184" s="3"/>
      <c r="Q184" s="3"/>
      <c r="R184" s="3"/>
      <c r="S184" s="2"/>
      <c r="T184" s="2"/>
      <c r="U184" s="2"/>
      <c r="V184" s="3"/>
      <c r="W184" s="3"/>
      <c r="X184" s="3"/>
      <c r="Y184" s="3"/>
      <c r="Z184" s="3"/>
      <c r="AA184" s="3"/>
      <c r="AB184" s="3"/>
      <c r="AC184" s="3"/>
      <c r="AD184" s="3"/>
      <c r="AE184" s="3"/>
      <c r="AF184" s="3"/>
      <c r="AG184" s="3"/>
      <c r="AH184" s="3"/>
      <c r="AI184" s="3"/>
      <c r="AJ184" s="3"/>
      <c r="AK184" s="3"/>
      <c r="AL184" s="3"/>
      <c r="AM184" s="3"/>
      <c r="AN184" s="3"/>
      <c r="AO184" s="3"/>
    </row>
    <row r="185" spans="2:41" ht="16" x14ac:dyDescent="0.2">
      <c r="B185" s="18"/>
      <c r="C185" s="11"/>
      <c r="D185" s="12"/>
      <c r="E185" s="17"/>
      <c r="F185" s="8"/>
      <c r="G185" s="3"/>
      <c r="H185" s="3"/>
      <c r="I185" s="3"/>
      <c r="J185" s="3"/>
      <c r="K185" s="3"/>
      <c r="L185" s="3"/>
      <c r="M185" s="3"/>
      <c r="N185" s="3"/>
      <c r="O185" s="3"/>
      <c r="P185" s="3"/>
      <c r="Q185" s="3"/>
      <c r="R185" s="3"/>
      <c r="S185" s="2"/>
      <c r="T185" s="2"/>
      <c r="U185" s="2"/>
      <c r="V185" s="3"/>
      <c r="W185" s="3"/>
      <c r="X185" s="3"/>
      <c r="Y185" s="3"/>
      <c r="Z185" s="3"/>
      <c r="AA185" s="3"/>
      <c r="AB185" s="3"/>
      <c r="AC185" s="3"/>
      <c r="AD185" s="3"/>
      <c r="AE185" s="3"/>
      <c r="AF185" s="3"/>
      <c r="AG185" s="3"/>
      <c r="AH185" s="3"/>
      <c r="AI185" s="3"/>
      <c r="AJ185" s="3"/>
      <c r="AK185" s="3"/>
      <c r="AL185" s="3"/>
      <c r="AM185" s="3"/>
      <c r="AN185" s="3"/>
      <c r="AO185" s="3"/>
    </row>
    <row r="186" spans="2:41" ht="16" x14ac:dyDescent="0.2">
      <c r="B186" s="18"/>
      <c r="C186" s="11"/>
      <c r="D186" s="12"/>
      <c r="E186" s="17"/>
      <c r="F186" s="8"/>
      <c r="G186" s="3"/>
      <c r="H186" s="3"/>
      <c r="I186" s="3"/>
      <c r="J186" s="3"/>
      <c r="K186" s="3"/>
      <c r="L186" s="3"/>
      <c r="M186" s="3"/>
      <c r="N186" s="3"/>
      <c r="O186" s="3"/>
      <c r="P186" s="3"/>
      <c r="Q186" s="3"/>
      <c r="R186" s="3"/>
      <c r="S186" s="2"/>
      <c r="T186" s="2"/>
      <c r="U186" s="2"/>
      <c r="V186" s="3"/>
      <c r="W186" s="3"/>
      <c r="X186" s="3"/>
      <c r="Y186" s="3"/>
      <c r="Z186" s="3"/>
      <c r="AA186" s="3"/>
      <c r="AB186" s="3"/>
      <c r="AC186" s="3"/>
      <c r="AD186" s="3"/>
      <c r="AE186" s="3"/>
      <c r="AF186" s="3"/>
      <c r="AG186" s="3"/>
      <c r="AH186" s="3"/>
      <c r="AI186" s="3"/>
      <c r="AJ186" s="3"/>
      <c r="AK186" s="3"/>
      <c r="AL186" s="3"/>
      <c r="AM186" s="3"/>
      <c r="AN186" s="3"/>
      <c r="AO186" s="3"/>
    </row>
    <row r="187" spans="2:41" ht="16" x14ac:dyDescent="0.2">
      <c r="B187" s="18"/>
      <c r="C187" s="11"/>
      <c r="D187" s="12"/>
      <c r="E187" s="17"/>
      <c r="F187" s="2"/>
      <c r="G187" s="2"/>
      <c r="H187" s="2"/>
      <c r="I187" s="2"/>
      <c r="J187" s="2"/>
      <c r="K187" s="2"/>
      <c r="L187" s="2"/>
      <c r="M187" s="2"/>
      <c r="N187" s="2"/>
      <c r="O187" s="2"/>
      <c r="P187" s="2"/>
      <c r="Q187" s="2"/>
      <c r="R187" s="2"/>
      <c r="S187" s="2"/>
      <c r="T187" s="2"/>
      <c r="U187" s="2"/>
      <c r="V187" s="3"/>
      <c r="W187" s="3"/>
      <c r="X187" s="3"/>
      <c r="Y187" s="3"/>
      <c r="Z187" s="3"/>
      <c r="AA187" s="3"/>
      <c r="AB187" s="3"/>
      <c r="AC187" s="3"/>
      <c r="AD187" s="3"/>
      <c r="AE187" s="3"/>
      <c r="AF187" s="3"/>
      <c r="AG187" s="3"/>
      <c r="AH187" s="3"/>
      <c r="AI187" s="3"/>
      <c r="AJ187" s="3"/>
      <c r="AK187" s="3"/>
      <c r="AL187" s="3"/>
      <c r="AM187" s="3"/>
      <c r="AN187" s="3"/>
      <c r="AO187" s="3"/>
    </row>
    <row r="188" spans="2:41" ht="16" x14ac:dyDescent="0.2">
      <c r="B188" s="18"/>
      <c r="C188" s="11"/>
      <c r="D188" s="12"/>
      <c r="E188" s="17"/>
      <c r="F188" s="2"/>
      <c r="G188" s="2"/>
      <c r="H188" s="2"/>
      <c r="I188" s="2"/>
      <c r="J188" s="2"/>
      <c r="K188" s="2"/>
      <c r="L188" s="2"/>
      <c r="M188" s="2"/>
      <c r="N188" s="2"/>
      <c r="O188" s="2"/>
      <c r="P188" s="2"/>
      <c r="Q188" s="2"/>
      <c r="R188" s="2"/>
      <c r="S188" s="2"/>
      <c r="T188" s="2"/>
      <c r="U188" s="2"/>
      <c r="V188" s="3"/>
      <c r="W188" s="3"/>
      <c r="X188" s="3"/>
      <c r="Y188" s="3"/>
      <c r="Z188" s="3"/>
      <c r="AA188" s="3"/>
      <c r="AB188" s="3"/>
      <c r="AC188" s="3"/>
      <c r="AD188" s="3"/>
      <c r="AE188" s="3"/>
      <c r="AF188" s="3"/>
      <c r="AG188" s="3"/>
      <c r="AH188" s="3"/>
      <c r="AI188" s="3"/>
      <c r="AJ188" s="3"/>
      <c r="AK188" s="3"/>
      <c r="AL188" s="3"/>
      <c r="AM188" s="3"/>
      <c r="AN188" s="3"/>
      <c r="AO188" s="3"/>
    </row>
    <row r="189" spans="2:41" ht="16" x14ac:dyDescent="0.2">
      <c r="B189" s="18"/>
      <c r="C189" s="11"/>
      <c r="D189" s="12"/>
      <c r="E189" s="17"/>
      <c r="F189" s="2"/>
      <c r="G189" s="2"/>
      <c r="H189" s="2"/>
      <c r="I189" s="2"/>
      <c r="J189" s="2"/>
      <c r="K189" s="2"/>
      <c r="L189" s="2"/>
      <c r="M189" s="2"/>
      <c r="N189" s="2"/>
      <c r="O189" s="2"/>
      <c r="P189" s="2"/>
      <c r="Q189" s="2"/>
      <c r="R189" s="2"/>
      <c r="S189" s="2"/>
      <c r="T189" s="2"/>
      <c r="U189" s="2"/>
      <c r="V189" s="3"/>
      <c r="W189" s="3"/>
      <c r="X189" s="3"/>
      <c r="Y189" s="3"/>
      <c r="Z189" s="3"/>
      <c r="AA189" s="3"/>
      <c r="AB189" s="3"/>
      <c r="AC189" s="3"/>
      <c r="AD189" s="3"/>
      <c r="AE189" s="3"/>
      <c r="AF189" s="3"/>
      <c r="AG189" s="3"/>
      <c r="AH189" s="3"/>
      <c r="AI189" s="3"/>
      <c r="AJ189" s="3"/>
      <c r="AK189" s="3"/>
      <c r="AL189" s="3"/>
      <c r="AM189" s="3"/>
      <c r="AN189" s="3"/>
      <c r="AO189" s="3"/>
    </row>
    <row r="190" spans="2:41" ht="16" x14ac:dyDescent="0.2">
      <c r="B190" s="19"/>
      <c r="C190" s="20"/>
      <c r="D190" s="21"/>
      <c r="E190" s="22"/>
      <c r="F190" s="2"/>
      <c r="G190" s="2"/>
      <c r="H190" s="2"/>
      <c r="I190" s="2"/>
      <c r="J190" s="2"/>
      <c r="K190" s="2"/>
      <c r="L190" s="2"/>
      <c r="M190" s="2"/>
      <c r="N190" s="2"/>
      <c r="O190" s="2"/>
      <c r="P190" s="2"/>
      <c r="Q190" s="2"/>
      <c r="R190" s="2"/>
      <c r="S190" s="2"/>
      <c r="T190" s="2"/>
      <c r="U190" s="2"/>
      <c r="V190" s="3"/>
      <c r="W190" s="3"/>
      <c r="X190" s="3"/>
      <c r="Y190" s="3"/>
      <c r="Z190" s="3"/>
      <c r="AA190" s="3"/>
      <c r="AB190" s="3"/>
      <c r="AC190" s="3"/>
      <c r="AD190" s="3"/>
      <c r="AE190" s="3"/>
      <c r="AF190" s="3"/>
      <c r="AG190" s="3"/>
      <c r="AH190" s="3"/>
      <c r="AI190" s="3"/>
      <c r="AJ190" s="3"/>
      <c r="AK190" s="3"/>
      <c r="AL190" s="3"/>
      <c r="AM190" s="3"/>
      <c r="AN190" s="3"/>
      <c r="AO190" s="3"/>
    </row>
    <row r="191" spans="2:41" ht="16" x14ac:dyDescent="0.2">
      <c r="B191" s="19"/>
      <c r="C191" s="20"/>
      <c r="D191" s="21"/>
      <c r="E191" s="22"/>
      <c r="F191" s="2"/>
      <c r="G191" s="2"/>
      <c r="H191" s="2"/>
      <c r="I191" s="2"/>
      <c r="J191" s="2"/>
      <c r="K191" s="2"/>
      <c r="L191" s="2"/>
      <c r="M191" s="2"/>
      <c r="N191" s="2"/>
      <c r="O191" s="2"/>
      <c r="P191" s="2"/>
      <c r="Q191" s="2"/>
      <c r="R191" s="2"/>
      <c r="S191" s="2"/>
      <c r="T191" s="2"/>
      <c r="U191" s="2"/>
      <c r="V191" s="3"/>
      <c r="W191" s="3"/>
      <c r="X191" s="3"/>
      <c r="Y191" s="3"/>
      <c r="Z191" s="3"/>
      <c r="AA191" s="3"/>
      <c r="AB191" s="3"/>
      <c r="AC191" s="3"/>
      <c r="AD191" s="3"/>
      <c r="AE191" s="3"/>
      <c r="AF191" s="3"/>
      <c r="AG191" s="3"/>
      <c r="AH191" s="3"/>
      <c r="AI191" s="3"/>
      <c r="AJ191" s="3"/>
      <c r="AK191" s="3"/>
      <c r="AL191" s="3"/>
      <c r="AM191" s="3"/>
      <c r="AN191" s="3"/>
      <c r="AO191" s="3"/>
    </row>
    <row r="192" spans="2:41" ht="16" x14ac:dyDescent="0.2">
      <c r="B192" s="19"/>
      <c r="C192" s="20"/>
      <c r="D192" s="21"/>
      <c r="E192" s="22"/>
      <c r="F192" s="2"/>
      <c r="G192" s="2"/>
      <c r="H192" s="2"/>
      <c r="I192" s="2"/>
      <c r="J192" s="2"/>
      <c r="K192" s="2"/>
      <c r="L192" s="2"/>
      <c r="M192" s="2"/>
      <c r="N192" s="2"/>
      <c r="O192" s="2"/>
      <c r="P192" s="2"/>
      <c r="Q192" s="2"/>
      <c r="R192" s="2"/>
      <c r="S192" s="2"/>
      <c r="T192" s="2"/>
      <c r="U192" s="2"/>
      <c r="V192" s="3"/>
      <c r="W192" s="3"/>
      <c r="X192" s="3"/>
      <c r="Y192" s="3"/>
      <c r="Z192" s="3"/>
      <c r="AA192" s="3"/>
      <c r="AB192" s="3"/>
      <c r="AC192" s="3"/>
      <c r="AD192" s="3"/>
      <c r="AE192" s="3"/>
      <c r="AF192" s="3"/>
      <c r="AG192" s="3"/>
      <c r="AH192" s="3"/>
      <c r="AI192" s="3"/>
      <c r="AJ192" s="3"/>
      <c r="AK192" s="3"/>
      <c r="AL192" s="3"/>
      <c r="AM192" s="3"/>
      <c r="AN192" s="3"/>
      <c r="AO192" s="3"/>
    </row>
    <row r="193" spans="2:41" ht="16" x14ac:dyDescent="0.2">
      <c r="B193" s="19"/>
      <c r="C193" s="20"/>
      <c r="D193" s="21"/>
      <c r="E193" s="22"/>
      <c r="F193" s="2"/>
      <c r="G193" s="2"/>
      <c r="H193" s="2"/>
      <c r="I193" s="2"/>
      <c r="J193" s="2"/>
      <c r="K193" s="2"/>
      <c r="L193" s="2"/>
      <c r="M193" s="2"/>
      <c r="N193" s="2"/>
      <c r="O193" s="2"/>
      <c r="P193" s="2"/>
      <c r="Q193" s="2"/>
      <c r="R193" s="2"/>
      <c r="S193" s="2"/>
      <c r="T193" s="2"/>
      <c r="U193" s="2"/>
      <c r="V193" s="3"/>
      <c r="W193" s="3"/>
      <c r="X193" s="3"/>
      <c r="Y193" s="3"/>
      <c r="Z193" s="3"/>
      <c r="AA193" s="3"/>
      <c r="AB193" s="3"/>
      <c r="AC193" s="3"/>
      <c r="AD193" s="3"/>
      <c r="AE193" s="3"/>
      <c r="AF193" s="3"/>
      <c r="AG193" s="3"/>
      <c r="AH193" s="3"/>
      <c r="AI193" s="3"/>
      <c r="AJ193" s="3"/>
      <c r="AK193" s="3"/>
      <c r="AL193" s="3"/>
      <c r="AM193" s="3"/>
      <c r="AN193" s="3"/>
      <c r="AO193" s="3"/>
    </row>
    <row r="194" spans="2:41" ht="16" x14ac:dyDescent="0.2">
      <c r="B194" s="19"/>
      <c r="C194" s="20"/>
      <c r="D194" s="21"/>
      <c r="E194" s="22"/>
      <c r="F194" s="2"/>
      <c r="G194" s="2"/>
      <c r="H194" s="2"/>
      <c r="I194" s="2"/>
      <c r="J194" s="2"/>
      <c r="K194" s="2"/>
      <c r="L194" s="2"/>
      <c r="M194" s="2"/>
      <c r="N194" s="2"/>
      <c r="O194" s="2"/>
      <c r="P194" s="2"/>
      <c r="Q194" s="2"/>
      <c r="R194" s="2"/>
      <c r="S194" s="2"/>
      <c r="T194" s="2"/>
      <c r="U194" s="2"/>
      <c r="V194" s="3"/>
      <c r="W194" s="3"/>
      <c r="X194" s="3"/>
      <c r="Y194" s="3"/>
      <c r="Z194" s="3"/>
      <c r="AA194" s="3"/>
      <c r="AB194" s="3"/>
      <c r="AC194" s="3"/>
      <c r="AD194" s="3"/>
      <c r="AE194" s="3"/>
      <c r="AF194" s="3"/>
      <c r="AG194" s="3"/>
      <c r="AH194" s="3"/>
      <c r="AI194" s="3"/>
      <c r="AJ194" s="3"/>
      <c r="AK194" s="3"/>
      <c r="AL194" s="3"/>
      <c r="AM194" s="3"/>
      <c r="AN194" s="3"/>
      <c r="AO194" s="3"/>
    </row>
    <row r="195" spans="2:41" ht="16" x14ac:dyDescent="0.2">
      <c r="B195" s="19"/>
      <c r="C195" s="20"/>
      <c r="D195" s="21"/>
      <c r="E195" s="22"/>
      <c r="F195" s="2"/>
      <c r="G195" s="2"/>
      <c r="H195" s="2"/>
      <c r="I195" s="2"/>
      <c r="J195" s="2"/>
      <c r="K195" s="2"/>
      <c r="L195" s="2"/>
      <c r="M195" s="2"/>
      <c r="N195" s="2"/>
      <c r="O195" s="2"/>
      <c r="P195" s="2"/>
      <c r="Q195" s="2"/>
      <c r="R195" s="2"/>
      <c r="S195" s="2"/>
      <c r="T195" s="2"/>
      <c r="U195" s="2"/>
      <c r="V195" s="3"/>
      <c r="W195" s="3"/>
      <c r="X195" s="3"/>
      <c r="Y195" s="3"/>
      <c r="Z195" s="3"/>
      <c r="AA195" s="3"/>
      <c r="AB195" s="3"/>
      <c r="AC195" s="3"/>
      <c r="AD195" s="3"/>
      <c r="AE195" s="3"/>
      <c r="AF195" s="3"/>
      <c r="AG195" s="3"/>
      <c r="AH195" s="3"/>
      <c r="AI195" s="3"/>
      <c r="AJ195" s="3"/>
      <c r="AK195" s="3"/>
      <c r="AL195" s="3"/>
      <c r="AM195" s="3"/>
      <c r="AN195" s="3"/>
      <c r="AO195" s="3"/>
    </row>
    <row r="196" spans="2:41" ht="16" x14ac:dyDescent="0.2">
      <c r="B196" s="19"/>
      <c r="C196" s="20"/>
      <c r="D196" s="21"/>
      <c r="E196" s="22"/>
      <c r="F196" s="2"/>
      <c r="G196" s="2"/>
      <c r="H196" s="2"/>
      <c r="I196" s="2"/>
      <c r="J196" s="2"/>
      <c r="K196" s="2"/>
      <c r="L196" s="2"/>
      <c r="M196" s="2"/>
      <c r="N196" s="2"/>
      <c r="O196" s="2"/>
      <c r="P196" s="2"/>
      <c r="Q196" s="2"/>
      <c r="R196" s="2"/>
      <c r="S196" s="2"/>
      <c r="T196" s="2"/>
      <c r="U196" s="2"/>
      <c r="V196" s="3"/>
      <c r="W196" s="3"/>
      <c r="X196" s="3"/>
      <c r="Y196" s="3"/>
      <c r="Z196" s="3"/>
      <c r="AA196" s="3"/>
      <c r="AB196" s="3"/>
      <c r="AC196" s="3"/>
      <c r="AD196" s="3"/>
      <c r="AE196" s="3"/>
      <c r="AF196" s="3"/>
      <c r="AG196" s="3"/>
      <c r="AH196" s="3"/>
      <c r="AI196" s="3"/>
      <c r="AJ196" s="3"/>
      <c r="AK196" s="3"/>
      <c r="AL196" s="3"/>
      <c r="AM196" s="3"/>
      <c r="AN196" s="3"/>
      <c r="AO196" s="3"/>
    </row>
    <row r="197" spans="2:41" ht="16" x14ac:dyDescent="0.2">
      <c r="B197" s="19"/>
      <c r="C197" s="20"/>
      <c r="D197" s="21"/>
      <c r="E197" s="22"/>
      <c r="F197" s="2"/>
      <c r="G197" s="2"/>
      <c r="H197" s="2"/>
      <c r="I197" s="2"/>
      <c r="J197" s="2"/>
      <c r="K197" s="2"/>
      <c r="L197" s="2"/>
      <c r="M197" s="2"/>
      <c r="N197" s="2"/>
      <c r="O197" s="2"/>
      <c r="P197" s="2"/>
      <c r="Q197" s="2"/>
      <c r="R197" s="2"/>
      <c r="S197" s="2"/>
      <c r="T197" s="2"/>
      <c r="U197" s="2"/>
      <c r="V197" s="3"/>
      <c r="W197" s="3"/>
      <c r="X197" s="3"/>
      <c r="Y197" s="3"/>
      <c r="Z197" s="3"/>
      <c r="AA197" s="3"/>
      <c r="AB197" s="3"/>
      <c r="AC197" s="3"/>
      <c r="AD197" s="3"/>
      <c r="AE197" s="3"/>
      <c r="AF197" s="3"/>
      <c r="AG197" s="3"/>
      <c r="AH197" s="3"/>
      <c r="AI197" s="3"/>
      <c r="AJ197" s="3"/>
      <c r="AK197" s="3"/>
      <c r="AL197" s="3"/>
      <c r="AM197" s="3"/>
      <c r="AN197" s="3"/>
      <c r="AO197" s="3"/>
    </row>
    <row r="198" spans="2:41" ht="16" x14ac:dyDescent="0.2">
      <c r="B198" s="19"/>
      <c r="C198" s="20"/>
      <c r="D198" s="21"/>
      <c r="E198" s="22"/>
      <c r="F198" s="2"/>
      <c r="G198" s="2"/>
      <c r="H198" s="2"/>
      <c r="I198" s="2"/>
      <c r="J198" s="2"/>
      <c r="K198" s="2"/>
      <c r="L198" s="2"/>
      <c r="M198" s="2"/>
      <c r="N198" s="2"/>
      <c r="O198" s="2"/>
      <c r="P198" s="2"/>
      <c r="Q198" s="2"/>
      <c r="R198" s="2"/>
      <c r="S198" s="2"/>
      <c r="T198" s="2"/>
      <c r="U198" s="2"/>
      <c r="V198" s="3"/>
      <c r="W198" s="3"/>
      <c r="X198" s="3"/>
      <c r="Y198" s="3"/>
      <c r="Z198" s="3"/>
      <c r="AA198" s="3"/>
      <c r="AB198" s="3"/>
      <c r="AC198" s="3"/>
      <c r="AD198" s="3"/>
      <c r="AE198" s="3"/>
      <c r="AF198" s="3"/>
      <c r="AG198" s="3"/>
      <c r="AH198" s="3"/>
      <c r="AI198" s="3"/>
      <c r="AJ198" s="3"/>
      <c r="AK198" s="3"/>
      <c r="AL198" s="3"/>
      <c r="AM198" s="3"/>
      <c r="AN198" s="3"/>
      <c r="AO198" s="3"/>
    </row>
    <row r="199" spans="2:41" ht="16" x14ac:dyDescent="0.2">
      <c r="B199" s="19"/>
      <c r="C199" s="20"/>
      <c r="D199" s="21"/>
      <c r="E199" s="22"/>
      <c r="F199" s="2"/>
      <c r="G199" s="2"/>
      <c r="H199" s="2"/>
      <c r="I199" s="2"/>
      <c r="J199" s="2"/>
      <c r="K199" s="2"/>
      <c r="L199" s="2"/>
      <c r="M199" s="2"/>
      <c r="N199" s="2"/>
      <c r="O199" s="2"/>
      <c r="P199" s="2"/>
      <c r="Q199" s="2"/>
      <c r="R199" s="2"/>
      <c r="S199" s="2"/>
      <c r="T199" s="2"/>
      <c r="U199" s="2"/>
      <c r="V199" s="3"/>
      <c r="W199" s="3"/>
      <c r="X199" s="3"/>
      <c r="Y199" s="3"/>
      <c r="Z199" s="3"/>
      <c r="AA199" s="3"/>
      <c r="AB199" s="3"/>
      <c r="AC199" s="3"/>
      <c r="AD199" s="3"/>
      <c r="AE199" s="3"/>
      <c r="AF199" s="3"/>
      <c r="AG199" s="3"/>
      <c r="AH199" s="3"/>
      <c r="AI199" s="3"/>
      <c r="AJ199" s="3"/>
      <c r="AK199" s="3"/>
      <c r="AL199" s="3"/>
      <c r="AM199" s="3"/>
      <c r="AN199" s="3"/>
      <c r="AO199" s="3"/>
    </row>
    <row r="200" spans="2:41" ht="16" x14ac:dyDescent="0.2">
      <c r="B200" s="19"/>
      <c r="C200" s="20"/>
      <c r="D200" s="21"/>
      <c r="E200" s="22"/>
      <c r="F200" s="2"/>
      <c r="G200" s="2"/>
      <c r="H200" s="2"/>
      <c r="I200" s="2"/>
      <c r="J200" s="2"/>
      <c r="K200" s="2"/>
      <c r="L200" s="2"/>
      <c r="M200" s="2"/>
      <c r="N200" s="2"/>
      <c r="O200" s="2"/>
      <c r="P200" s="2"/>
      <c r="Q200" s="2"/>
      <c r="R200" s="2"/>
      <c r="S200" s="2"/>
      <c r="T200" s="2"/>
      <c r="U200" s="2"/>
      <c r="V200" s="3"/>
      <c r="W200" s="3"/>
      <c r="X200" s="3"/>
      <c r="Y200" s="3"/>
      <c r="Z200" s="3"/>
      <c r="AA200" s="3"/>
      <c r="AB200" s="3"/>
      <c r="AC200" s="3"/>
      <c r="AD200" s="3"/>
      <c r="AE200" s="3"/>
      <c r="AF200" s="3"/>
      <c r="AG200" s="3"/>
      <c r="AH200" s="3"/>
      <c r="AI200" s="3"/>
      <c r="AJ200" s="3"/>
      <c r="AK200" s="3"/>
      <c r="AL200" s="3"/>
      <c r="AM200" s="3"/>
      <c r="AN200" s="3"/>
      <c r="AO200" s="3"/>
    </row>
    <row r="201" spans="2:41" ht="16" x14ac:dyDescent="0.2">
      <c r="B201" s="19"/>
      <c r="C201" s="20"/>
      <c r="D201" s="21"/>
      <c r="E201" s="22"/>
      <c r="F201" s="2"/>
      <c r="G201" s="2"/>
      <c r="H201" s="2"/>
      <c r="I201" s="2"/>
      <c r="J201" s="2"/>
      <c r="K201" s="2"/>
      <c r="L201" s="2"/>
      <c r="M201" s="2"/>
      <c r="N201" s="2"/>
      <c r="O201" s="2"/>
      <c r="P201" s="2"/>
      <c r="Q201" s="2"/>
      <c r="R201" s="2"/>
      <c r="S201" s="2"/>
      <c r="T201" s="2"/>
      <c r="U201" s="2"/>
      <c r="V201" s="3"/>
      <c r="W201" s="3"/>
      <c r="X201" s="3"/>
      <c r="Y201" s="3"/>
      <c r="Z201" s="3"/>
      <c r="AA201" s="3"/>
      <c r="AB201" s="3"/>
      <c r="AC201" s="3"/>
      <c r="AD201" s="3"/>
      <c r="AE201" s="3"/>
      <c r="AF201" s="3"/>
      <c r="AG201" s="3"/>
      <c r="AH201" s="3"/>
      <c r="AI201" s="3"/>
      <c r="AJ201" s="3"/>
      <c r="AK201" s="3"/>
      <c r="AL201" s="3"/>
      <c r="AM201" s="3"/>
      <c r="AN201" s="3"/>
      <c r="AO201" s="3"/>
    </row>
    <row r="202" spans="2:41" ht="16" x14ac:dyDescent="0.2">
      <c r="B202" s="19"/>
      <c r="C202" s="20"/>
      <c r="D202" s="21"/>
      <c r="E202" s="22"/>
      <c r="F202" s="3"/>
      <c r="G202" s="8"/>
      <c r="H202" s="8"/>
      <c r="I202" s="26"/>
      <c r="J202" s="26"/>
      <c r="K202" s="2"/>
      <c r="L202" s="2"/>
      <c r="M202" s="2"/>
      <c r="N202" s="27"/>
      <c r="O202" s="2"/>
      <c r="P202" s="6"/>
      <c r="Q202" s="6"/>
      <c r="R202" s="2"/>
      <c r="S202" s="2"/>
      <c r="T202" s="2"/>
      <c r="U202" s="2"/>
      <c r="V202" s="2"/>
      <c r="W202" s="2"/>
      <c r="X202" s="2"/>
      <c r="Y202" s="2"/>
      <c r="Z202" s="2"/>
      <c r="AA202" s="2"/>
      <c r="AB202" s="2"/>
      <c r="AC202" s="2"/>
      <c r="AD202" s="2"/>
      <c r="AE202" s="2"/>
      <c r="AF202" s="2"/>
      <c r="AG202" s="3"/>
      <c r="AH202" s="3"/>
      <c r="AI202" s="3"/>
      <c r="AJ202" s="3"/>
      <c r="AK202" s="3"/>
      <c r="AL202" s="3"/>
      <c r="AM202" s="3"/>
      <c r="AN202" s="3"/>
      <c r="AO202" s="3"/>
    </row>
    <row r="203" spans="2:41" ht="16" x14ac:dyDescent="0.2">
      <c r="B203" s="19"/>
      <c r="C203" s="20"/>
      <c r="D203" s="21"/>
      <c r="E203" s="22"/>
      <c r="F203" s="3"/>
      <c r="G203" s="8"/>
      <c r="H203" s="8"/>
      <c r="I203" s="26"/>
      <c r="J203" s="26"/>
      <c r="K203" s="2"/>
      <c r="L203" s="2"/>
      <c r="M203" s="2"/>
      <c r="N203" s="27"/>
      <c r="O203" s="2"/>
      <c r="P203" s="6"/>
      <c r="Q203" s="6"/>
      <c r="R203" s="2"/>
      <c r="S203" s="2"/>
      <c r="T203" s="2"/>
      <c r="U203" s="2"/>
      <c r="V203" s="2"/>
      <c r="W203" s="2"/>
      <c r="X203" s="2"/>
      <c r="Y203" s="2"/>
      <c r="Z203" s="2"/>
      <c r="AA203" s="2"/>
      <c r="AB203" s="2"/>
      <c r="AC203" s="2"/>
      <c r="AD203" s="2"/>
      <c r="AE203" s="2"/>
      <c r="AF203" s="2"/>
      <c r="AG203" s="3"/>
      <c r="AH203" s="3"/>
      <c r="AI203" s="3"/>
      <c r="AJ203" s="3"/>
      <c r="AK203" s="3"/>
      <c r="AL203" s="3"/>
      <c r="AM203" s="3"/>
      <c r="AN203" s="3"/>
      <c r="AO203" s="3"/>
    </row>
    <row r="204" spans="2:41" ht="16" x14ac:dyDescent="0.2">
      <c r="B204" s="19"/>
      <c r="C204" s="20"/>
      <c r="D204" s="21"/>
      <c r="E204" s="22"/>
      <c r="F204" s="3"/>
      <c r="G204" s="8"/>
      <c r="H204" s="8"/>
      <c r="I204" s="26"/>
      <c r="J204" s="26"/>
      <c r="K204" s="2"/>
      <c r="L204" s="2"/>
      <c r="M204" s="2"/>
      <c r="N204" s="27"/>
      <c r="O204" s="2"/>
      <c r="P204" s="6"/>
      <c r="Q204" s="6"/>
      <c r="R204" s="2"/>
      <c r="S204" s="2"/>
      <c r="T204" s="2"/>
      <c r="U204" s="2"/>
      <c r="V204" s="2"/>
      <c r="W204" s="2"/>
      <c r="X204" s="2"/>
      <c r="Y204" s="2"/>
      <c r="Z204" s="2"/>
      <c r="AA204" s="2"/>
      <c r="AB204" s="2"/>
      <c r="AC204" s="2"/>
      <c r="AD204" s="2"/>
      <c r="AE204" s="2"/>
      <c r="AF204" s="2"/>
      <c r="AG204" s="3"/>
      <c r="AH204" s="3"/>
      <c r="AI204" s="3"/>
      <c r="AJ204" s="3"/>
      <c r="AK204" s="3"/>
      <c r="AL204" s="3"/>
      <c r="AM204" s="3"/>
      <c r="AN204" s="3"/>
      <c r="AO204" s="3"/>
    </row>
    <row r="205" spans="2:41" ht="16" x14ac:dyDescent="0.2">
      <c r="B205" s="24"/>
      <c r="C205" s="25"/>
      <c r="D205" s="12"/>
      <c r="E205" s="13"/>
      <c r="F205" s="3"/>
      <c r="G205" s="8"/>
      <c r="H205" s="8"/>
      <c r="I205" s="26"/>
      <c r="J205" s="26"/>
      <c r="K205" s="2"/>
      <c r="L205" s="2"/>
      <c r="M205" s="2"/>
      <c r="N205" s="27"/>
      <c r="O205" s="2"/>
      <c r="P205" s="6"/>
      <c r="Q205" s="6"/>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row>
    <row r="206" spans="2:41" ht="16" x14ac:dyDescent="0.2">
      <c r="B206" s="24"/>
      <c r="C206" s="25"/>
      <c r="D206" s="12"/>
      <c r="E206" s="13"/>
      <c r="F206" s="3"/>
      <c r="G206" s="8"/>
      <c r="H206" s="8"/>
      <c r="I206" s="26"/>
      <c r="J206" s="26"/>
      <c r="K206" s="2"/>
      <c r="L206" s="2"/>
      <c r="M206" s="2"/>
      <c r="N206" s="27"/>
      <c r="O206" s="2"/>
      <c r="P206" s="6"/>
      <c r="Q206" s="6"/>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row>
    <row r="207" spans="2:41" ht="16" x14ac:dyDescent="0.2">
      <c r="B207" s="24"/>
      <c r="C207" s="25"/>
      <c r="D207" s="12"/>
      <c r="E207" s="13"/>
      <c r="F207" s="3"/>
      <c r="G207" s="8"/>
      <c r="H207" s="8"/>
      <c r="I207" s="28"/>
      <c r="J207" s="28"/>
      <c r="K207" s="3"/>
      <c r="L207" s="3"/>
      <c r="M207" s="3"/>
      <c r="N207" s="3"/>
      <c r="O207" s="3"/>
      <c r="P207" s="3"/>
      <c r="Q207" s="8"/>
      <c r="R207" s="3"/>
      <c r="S207" s="3"/>
      <c r="T207" s="3"/>
      <c r="U207" s="3"/>
      <c r="V207" s="3"/>
      <c r="W207" s="3"/>
      <c r="X207" s="3"/>
      <c r="Y207" s="3"/>
      <c r="Z207" s="3"/>
      <c r="AA207" s="3"/>
      <c r="AB207" s="3"/>
      <c r="AC207" s="3"/>
      <c r="AD207" s="3"/>
      <c r="AE207" s="3"/>
      <c r="AF207" s="3"/>
      <c r="AG207" s="2"/>
      <c r="AH207" s="2"/>
      <c r="AI207" s="2"/>
      <c r="AJ207" s="2"/>
      <c r="AK207" s="2"/>
      <c r="AL207" s="2"/>
      <c r="AM207" s="2"/>
      <c r="AN207" s="2"/>
      <c r="AO207" s="2"/>
    </row>
    <row r="208" spans="2:41" ht="16" x14ac:dyDescent="0.2">
      <c r="B208" s="24"/>
      <c r="C208" s="25"/>
      <c r="D208" s="12"/>
      <c r="E208" s="13"/>
      <c r="F208" s="3"/>
      <c r="G208" s="8"/>
      <c r="H208" s="8"/>
      <c r="I208" s="28"/>
      <c r="J208" s="28"/>
      <c r="K208" s="3"/>
      <c r="L208" s="3"/>
      <c r="M208" s="3"/>
      <c r="N208" s="3"/>
      <c r="O208" s="3"/>
      <c r="P208" s="3"/>
      <c r="Q208" s="8"/>
      <c r="R208" s="3"/>
      <c r="S208" s="3"/>
      <c r="T208" s="3"/>
      <c r="U208" s="3"/>
      <c r="V208" s="3"/>
      <c r="W208" s="3"/>
      <c r="X208" s="3"/>
      <c r="Y208" s="3"/>
      <c r="Z208" s="3"/>
      <c r="AA208" s="3"/>
      <c r="AB208" s="3"/>
      <c r="AC208" s="3"/>
      <c r="AD208" s="3"/>
      <c r="AE208" s="3"/>
      <c r="AF208" s="3"/>
      <c r="AG208" s="2"/>
      <c r="AH208" s="2"/>
      <c r="AI208" s="2"/>
      <c r="AJ208" s="2"/>
      <c r="AK208" s="2"/>
      <c r="AL208" s="2"/>
      <c r="AM208" s="2"/>
      <c r="AN208" s="2"/>
      <c r="AO208" s="2"/>
    </row>
    <row r="209" spans="2:41" ht="16" x14ac:dyDescent="0.2">
      <c r="B209" s="24"/>
      <c r="C209" s="25"/>
      <c r="D209" s="12"/>
      <c r="E209" s="13"/>
      <c r="F209" s="3"/>
      <c r="G209" s="8"/>
      <c r="H209" s="8"/>
      <c r="I209" s="28"/>
      <c r="J209" s="28"/>
      <c r="K209" s="3"/>
      <c r="L209" s="3"/>
      <c r="M209" s="3"/>
      <c r="N209" s="3"/>
      <c r="O209" s="3"/>
      <c r="P209" s="3"/>
      <c r="Q209" s="8"/>
      <c r="R209" s="3"/>
      <c r="S209" s="3"/>
      <c r="T209" s="3"/>
      <c r="U209" s="3"/>
      <c r="V209" s="3"/>
      <c r="W209" s="3"/>
      <c r="X209" s="3"/>
      <c r="Y209" s="3"/>
      <c r="Z209" s="3"/>
      <c r="AA209" s="3"/>
      <c r="AB209" s="3"/>
      <c r="AC209" s="3"/>
      <c r="AD209" s="3"/>
      <c r="AE209" s="3"/>
      <c r="AF209" s="3"/>
      <c r="AG209" s="2"/>
      <c r="AH209" s="2"/>
      <c r="AI209" s="2"/>
      <c r="AJ209" s="2"/>
      <c r="AK209" s="2"/>
      <c r="AL209" s="2"/>
      <c r="AM209" s="2"/>
      <c r="AN209" s="2"/>
      <c r="AO209" s="2"/>
    </row>
    <row r="210" spans="2:41" ht="16" x14ac:dyDescent="0.2">
      <c r="B210" s="24"/>
      <c r="C210" s="25"/>
      <c r="D210" s="12"/>
      <c r="E210" s="13"/>
      <c r="F210" s="3"/>
      <c r="G210" s="8"/>
      <c r="H210" s="8"/>
      <c r="I210" s="28"/>
      <c r="J210" s="28"/>
      <c r="K210" s="3"/>
      <c r="L210" s="3"/>
      <c r="M210" s="3"/>
      <c r="N210" s="3"/>
      <c r="O210" s="3"/>
      <c r="P210" s="3"/>
      <c r="Q210" s="8"/>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row>
    <row r="211" spans="2:41" ht="16" x14ac:dyDescent="0.2">
      <c r="B211" s="24"/>
      <c r="C211" s="25"/>
      <c r="D211" s="12"/>
      <c r="E211" s="13"/>
      <c r="F211" s="3"/>
      <c r="G211" s="8"/>
      <c r="H211" s="8"/>
      <c r="I211" s="28"/>
      <c r="J211" s="28"/>
      <c r="K211" s="3"/>
      <c r="L211" s="3"/>
      <c r="M211" s="3"/>
      <c r="N211" s="3"/>
      <c r="O211" s="3"/>
      <c r="P211" s="3"/>
      <c r="Q211" s="8"/>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row>
    <row r="212" spans="2:41" ht="16" x14ac:dyDescent="0.2">
      <c r="B212" s="24"/>
      <c r="C212" s="25"/>
      <c r="D212" s="12"/>
      <c r="E212" s="13"/>
      <c r="F212" s="3"/>
      <c r="G212" s="8"/>
      <c r="H212" s="8"/>
      <c r="I212" s="28"/>
      <c r="J212" s="28"/>
      <c r="K212" s="3"/>
      <c r="L212" s="3"/>
      <c r="M212" s="3"/>
      <c r="N212" s="3"/>
      <c r="O212" s="3"/>
      <c r="P212" s="3"/>
      <c r="Q212" s="8"/>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row>
    <row r="213" spans="2:41" ht="16" x14ac:dyDescent="0.2">
      <c r="B213" s="24"/>
      <c r="C213" s="25"/>
      <c r="D213" s="12"/>
      <c r="E213" s="13"/>
      <c r="F213" s="3"/>
      <c r="G213" s="8"/>
      <c r="H213" s="8"/>
      <c r="I213" s="28"/>
      <c r="J213" s="28"/>
      <c r="K213" s="3"/>
      <c r="L213" s="3"/>
      <c r="M213" s="3"/>
      <c r="N213" s="3"/>
      <c r="O213" s="3"/>
      <c r="P213" s="3"/>
      <c r="Q213" s="8"/>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row>
    <row r="214" spans="2:41" ht="16" x14ac:dyDescent="0.2">
      <c r="B214" s="24"/>
      <c r="C214" s="25"/>
      <c r="D214" s="12"/>
      <c r="E214" s="13"/>
      <c r="F214" s="3"/>
      <c r="G214" s="8"/>
      <c r="H214" s="8"/>
      <c r="I214" s="28"/>
      <c r="J214" s="28"/>
      <c r="K214" s="3"/>
      <c r="L214" s="3"/>
      <c r="M214" s="3"/>
      <c r="N214" s="3"/>
      <c r="O214" s="3"/>
      <c r="P214" s="3"/>
      <c r="Q214" s="8"/>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row>
    <row r="215" spans="2:41" ht="16" x14ac:dyDescent="0.2">
      <c r="B215" s="24"/>
      <c r="C215" s="25"/>
      <c r="D215" s="12"/>
      <c r="E215" s="13"/>
      <c r="F215" s="3"/>
      <c r="G215" s="8"/>
      <c r="H215" s="8"/>
      <c r="I215" s="28"/>
      <c r="J215" s="28"/>
      <c r="K215" s="3"/>
      <c r="L215" s="3"/>
      <c r="M215" s="3"/>
      <c r="N215" s="3"/>
      <c r="O215" s="3"/>
      <c r="P215" s="3"/>
      <c r="Q215" s="8"/>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row>
    <row r="216" spans="2:41" ht="16" x14ac:dyDescent="0.2">
      <c r="B216" s="24"/>
      <c r="C216" s="25"/>
      <c r="D216" s="12"/>
      <c r="E216" s="13"/>
      <c r="F216" s="3"/>
      <c r="G216" s="8"/>
      <c r="H216" s="8"/>
      <c r="I216" s="28"/>
      <c r="J216" s="28"/>
      <c r="K216" s="3"/>
      <c r="L216" s="3"/>
      <c r="M216" s="3"/>
      <c r="N216" s="3"/>
      <c r="O216" s="3"/>
      <c r="P216" s="3"/>
      <c r="Q216" s="8"/>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row>
    <row r="217" spans="2:41" ht="16" x14ac:dyDescent="0.2">
      <c r="B217" s="24"/>
      <c r="C217" s="25"/>
      <c r="D217" s="12"/>
      <c r="E217" s="13"/>
      <c r="F217" s="3"/>
      <c r="G217" s="8"/>
      <c r="H217" s="8"/>
      <c r="I217" s="28"/>
      <c r="J217" s="28"/>
      <c r="K217" s="3"/>
      <c r="L217" s="3"/>
      <c r="M217" s="3"/>
      <c r="N217" s="3"/>
      <c r="O217" s="3"/>
      <c r="P217" s="3"/>
      <c r="Q217" s="8"/>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row>
    <row r="218" spans="2:41" ht="16" x14ac:dyDescent="0.2">
      <c r="B218" s="24"/>
      <c r="C218" s="25"/>
      <c r="D218" s="12"/>
      <c r="E218" s="13"/>
      <c r="F218" s="3"/>
      <c r="G218" s="8"/>
      <c r="H218" s="8"/>
      <c r="I218" s="28"/>
      <c r="J218" s="28"/>
      <c r="K218" s="3"/>
      <c r="L218" s="3"/>
      <c r="M218" s="3"/>
      <c r="N218" s="3"/>
      <c r="O218" s="3"/>
      <c r="P218" s="3"/>
      <c r="Q218" s="8"/>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row>
    <row r="219" spans="2:41" ht="16" x14ac:dyDescent="0.2">
      <c r="B219" s="24"/>
      <c r="C219" s="25"/>
      <c r="D219" s="12"/>
      <c r="E219" s="13"/>
      <c r="F219" s="3"/>
      <c r="G219" s="8"/>
      <c r="H219" s="8"/>
      <c r="I219" s="28"/>
      <c r="J219" s="28"/>
      <c r="K219" s="3"/>
      <c r="L219" s="3"/>
      <c r="M219" s="3"/>
      <c r="N219" s="3"/>
      <c r="O219" s="3"/>
      <c r="P219" s="3"/>
      <c r="Q219" s="8"/>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row>
    <row r="220" spans="2:41" ht="16" x14ac:dyDescent="0.2">
      <c r="B220" s="24"/>
      <c r="C220" s="25"/>
      <c r="D220" s="12"/>
      <c r="E220" s="13"/>
      <c r="F220" s="3"/>
      <c r="G220" s="8"/>
      <c r="H220" s="8"/>
      <c r="I220" s="28"/>
      <c r="J220" s="28"/>
      <c r="K220" s="3"/>
      <c r="L220" s="3"/>
      <c r="M220" s="3"/>
      <c r="N220" s="3"/>
      <c r="O220" s="3"/>
      <c r="P220" s="3"/>
      <c r="Q220" s="8"/>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row>
    <row r="221" spans="2:41" ht="16" x14ac:dyDescent="0.2">
      <c r="B221" s="24"/>
      <c r="C221" s="25"/>
      <c r="D221" s="12"/>
      <c r="E221" s="13"/>
      <c r="F221" s="3"/>
      <c r="G221" s="8"/>
      <c r="H221" s="8"/>
      <c r="I221" s="28"/>
      <c r="J221" s="28"/>
      <c r="K221" s="3"/>
      <c r="L221" s="3"/>
      <c r="M221" s="3"/>
      <c r="N221" s="3"/>
      <c r="O221" s="3"/>
      <c r="P221" s="3"/>
      <c r="Q221" s="8"/>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row>
    <row r="222" spans="2:41" ht="16" x14ac:dyDescent="0.2">
      <c r="B222" s="24"/>
      <c r="C222" s="25"/>
      <c r="D222" s="12"/>
      <c r="E222" s="13"/>
      <c r="F222" s="3"/>
      <c r="G222" s="8"/>
      <c r="H222" s="8"/>
      <c r="I222" s="28"/>
      <c r="J222" s="28"/>
      <c r="K222" s="3"/>
      <c r="L222" s="3"/>
      <c r="M222" s="3"/>
      <c r="N222" s="3"/>
      <c r="O222" s="3"/>
      <c r="P222" s="3"/>
      <c r="Q222" s="8"/>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row>
    <row r="223" spans="2:41" ht="16" x14ac:dyDescent="0.2">
      <c r="B223" s="24"/>
      <c r="C223" s="25"/>
      <c r="D223" s="12"/>
      <c r="E223" s="13"/>
      <c r="F223" s="3"/>
      <c r="G223" s="8"/>
      <c r="H223" s="8"/>
      <c r="I223" s="28"/>
      <c r="J223" s="28"/>
      <c r="K223" s="3"/>
      <c r="L223" s="3"/>
      <c r="M223" s="3"/>
      <c r="N223" s="3"/>
      <c r="O223" s="3"/>
      <c r="P223" s="3"/>
      <c r="Q223" s="8"/>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row>
    <row r="224" spans="2:41" ht="16" x14ac:dyDescent="0.2">
      <c r="B224" s="24"/>
      <c r="C224" s="25"/>
      <c r="D224" s="12"/>
      <c r="E224" s="13"/>
      <c r="F224" s="3"/>
      <c r="G224" s="8"/>
      <c r="H224" s="8"/>
      <c r="I224" s="28"/>
      <c r="J224" s="28"/>
      <c r="K224" s="3"/>
      <c r="L224" s="3"/>
      <c r="M224" s="3"/>
      <c r="N224" s="3"/>
      <c r="O224" s="3"/>
      <c r="P224" s="3"/>
      <c r="Q224" s="8"/>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row>
    <row r="225" spans="2:41" ht="16" x14ac:dyDescent="0.2">
      <c r="B225" s="24"/>
      <c r="C225" s="25"/>
      <c r="D225" s="12"/>
      <c r="E225" s="13"/>
      <c r="F225" s="3"/>
      <c r="G225" s="8"/>
      <c r="H225" s="8"/>
      <c r="I225" s="28"/>
      <c r="J225" s="28"/>
      <c r="K225" s="3"/>
      <c r="L225" s="3"/>
      <c r="M225" s="3"/>
      <c r="N225" s="3"/>
      <c r="O225" s="3"/>
      <c r="P225" s="3"/>
      <c r="Q225" s="8"/>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row>
    <row r="226" spans="2:41" ht="16" x14ac:dyDescent="0.2">
      <c r="B226" s="24"/>
      <c r="C226" s="25"/>
      <c r="D226" s="12"/>
      <c r="E226" s="13"/>
      <c r="F226" s="3"/>
      <c r="G226" s="8"/>
      <c r="H226" s="8"/>
      <c r="I226" s="28"/>
      <c r="J226" s="28"/>
      <c r="K226" s="3"/>
      <c r="L226" s="3"/>
      <c r="M226" s="3"/>
      <c r="N226" s="3"/>
      <c r="O226" s="3"/>
      <c r="P226" s="3"/>
      <c r="Q226" s="8"/>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row>
    <row r="227" spans="2:41" ht="16" x14ac:dyDescent="0.2">
      <c r="B227" s="24"/>
      <c r="C227" s="25"/>
      <c r="D227" s="12"/>
      <c r="E227" s="13"/>
      <c r="F227" s="3"/>
      <c r="G227" s="8"/>
      <c r="H227" s="8"/>
      <c r="I227" s="28"/>
      <c r="J227" s="28"/>
      <c r="K227" s="3"/>
      <c r="L227" s="3"/>
      <c r="M227" s="3"/>
      <c r="N227" s="3"/>
      <c r="O227" s="3"/>
      <c r="P227" s="3"/>
      <c r="Q227" s="8"/>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row>
    <row r="228" spans="2:41" ht="16" x14ac:dyDescent="0.2">
      <c r="B228" s="24"/>
      <c r="C228" s="25"/>
      <c r="D228" s="12"/>
      <c r="E228" s="13"/>
      <c r="F228" s="3"/>
      <c r="G228" s="8"/>
      <c r="H228" s="8"/>
      <c r="I228" s="28"/>
      <c r="J228" s="28"/>
      <c r="K228" s="3"/>
      <c r="L228" s="3"/>
      <c r="M228" s="3"/>
      <c r="N228" s="3"/>
      <c r="O228" s="3"/>
      <c r="P228" s="3"/>
      <c r="Q228" s="8"/>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row>
    <row r="229" spans="2:41" ht="16" x14ac:dyDescent="0.2">
      <c r="B229" s="24"/>
      <c r="C229" s="25"/>
      <c r="D229" s="12"/>
      <c r="E229" s="13"/>
      <c r="F229" s="3"/>
      <c r="G229" s="8"/>
      <c r="H229" s="8"/>
      <c r="I229" s="28"/>
      <c r="J229" s="28"/>
      <c r="K229" s="3"/>
      <c r="L229" s="3"/>
      <c r="M229" s="3"/>
      <c r="N229" s="3"/>
      <c r="O229" s="3"/>
      <c r="P229" s="3"/>
      <c r="Q229" s="8"/>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row>
    <row r="230" spans="2:41" ht="16" x14ac:dyDescent="0.2">
      <c r="B230" s="24"/>
      <c r="C230" s="25"/>
      <c r="D230" s="12"/>
      <c r="E230" s="13"/>
      <c r="F230" s="3"/>
      <c r="G230" s="8"/>
      <c r="H230" s="8"/>
      <c r="I230" s="28"/>
      <c r="J230" s="28"/>
      <c r="K230" s="3"/>
      <c r="L230" s="3"/>
      <c r="M230" s="3"/>
      <c r="N230" s="3"/>
      <c r="O230" s="3"/>
      <c r="P230" s="3"/>
      <c r="Q230" s="8"/>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row>
    <row r="231" spans="2:41" ht="16" x14ac:dyDescent="0.2">
      <c r="B231" s="24"/>
      <c r="C231" s="25"/>
      <c r="D231" s="12"/>
      <c r="E231" s="13"/>
      <c r="F231" s="3"/>
      <c r="G231" s="8"/>
      <c r="H231" s="8"/>
      <c r="I231" s="28"/>
      <c r="J231" s="28"/>
      <c r="K231" s="3"/>
      <c r="L231" s="3"/>
      <c r="M231" s="3"/>
      <c r="N231" s="3"/>
      <c r="O231" s="3"/>
      <c r="P231" s="3"/>
      <c r="Q231" s="8"/>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row>
    <row r="232" spans="2:41" ht="16" x14ac:dyDescent="0.2">
      <c r="B232" s="24"/>
      <c r="C232" s="25"/>
      <c r="D232" s="12"/>
      <c r="E232" s="13"/>
      <c r="F232" s="3"/>
      <c r="G232" s="8"/>
      <c r="H232" s="8"/>
      <c r="I232" s="28"/>
      <c r="J232" s="28"/>
      <c r="K232" s="3"/>
      <c r="L232" s="3"/>
      <c r="M232" s="3"/>
      <c r="N232" s="3"/>
      <c r="O232" s="3"/>
      <c r="P232" s="3"/>
      <c r="Q232" s="8"/>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row>
    <row r="233" spans="2:41" ht="16" x14ac:dyDescent="0.2">
      <c r="B233" s="24"/>
      <c r="C233" s="25"/>
      <c r="D233" s="12"/>
      <c r="E233" s="13"/>
      <c r="F233" s="3"/>
      <c r="G233" s="8"/>
      <c r="H233" s="8"/>
      <c r="I233" s="28"/>
      <c r="J233" s="28"/>
      <c r="K233" s="3"/>
      <c r="L233" s="3"/>
      <c r="M233" s="3"/>
      <c r="N233" s="3"/>
      <c r="O233" s="3"/>
      <c r="P233" s="3"/>
      <c r="Q233" s="8"/>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row>
    <row r="234" spans="2:41" ht="16" x14ac:dyDescent="0.2">
      <c r="B234" s="24"/>
      <c r="C234" s="25"/>
      <c r="D234" s="12"/>
      <c r="E234" s="13"/>
      <c r="F234" s="3"/>
      <c r="G234" s="8"/>
      <c r="H234" s="8"/>
      <c r="I234" s="28"/>
      <c r="J234" s="28"/>
      <c r="K234" s="3"/>
      <c r="L234" s="3"/>
      <c r="M234" s="3"/>
      <c r="N234" s="3"/>
      <c r="O234" s="3"/>
      <c r="P234" s="3"/>
      <c r="Q234" s="8"/>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row>
    <row r="235" spans="2:41" ht="16" x14ac:dyDescent="0.2">
      <c r="B235" s="24"/>
      <c r="C235" s="25"/>
      <c r="D235" s="12"/>
      <c r="E235" s="13"/>
      <c r="F235" s="3"/>
      <c r="G235" s="8"/>
      <c r="H235" s="8"/>
      <c r="I235" s="28"/>
      <c r="J235" s="28"/>
      <c r="K235" s="3"/>
      <c r="L235" s="3"/>
      <c r="M235" s="3"/>
      <c r="N235" s="3"/>
      <c r="O235" s="3"/>
      <c r="P235" s="3"/>
      <c r="Q235" s="8"/>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row>
    <row r="236" spans="2:41" ht="16" x14ac:dyDescent="0.2">
      <c r="B236" s="24"/>
      <c r="C236" s="25"/>
      <c r="D236" s="12"/>
      <c r="E236" s="13"/>
      <c r="F236" s="3"/>
      <c r="G236" s="8"/>
      <c r="H236" s="8"/>
      <c r="I236" s="28"/>
      <c r="J236" s="28"/>
      <c r="K236" s="3"/>
      <c r="L236" s="3"/>
      <c r="M236" s="3"/>
      <c r="N236" s="3"/>
      <c r="O236" s="3"/>
      <c r="P236" s="3"/>
      <c r="Q236" s="8"/>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row>
    <row r="237" spans="2:41" ht="16" x14ac:dyDescent="0.2">
      <c r="B237" s="24"/>
      <c r="C237" s="25"/>
      <c r="D237" s="12"/>
      <c r="E237" s="13"/>
      <c r="F237" s="3"/>
      <c r="G237" s="8"/>
      <c r="H237" s="8"/>
      <c r="I237" s="28"/>
      <c r="J237" s="28"/>
      <c r="K237" s="3"/>
      <c r="L237" s="3"/>
      <c r="M237" s="3"/>
      <c r="N237" s="3"/>
      <c r="O237" s="3"/>
      <c r="P237" s="3"/>
      <c r="Q237" s="8"/>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row>
    <row r="238" spans="2:41" ht="16" x14ac:dyDescent="0.2">
      <c r="B238" s="24"/>
      <c r="C238" s="25"/>
      <c r="D238" s="12"/>
      <c r="E238" s="13"/>
      <c r="F238" s="3"/>
      <c r="G238" s="8"/>
      <c r="H238" s="8"/>
      <c r="I238" s="28"/>
      <c r="J238" s="28"/>
      <c r="K238" s="3"/>
      <c r="L238" s="3"/>
      <c r="M238" s="3"/>
      <c r="N238" s="3"/>
      <c r="O238" s="3"/>
      <c r="P238" s="3"/>
      <c r="Q238" s="8"/>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row>
    <row r="239" spans="2:41" ht="16" x14ac:dyDescent="0.2">
      <c r="B239" s="24"/>
      <c r="C239" s="25"/>
      <c r="D239" s="12"/>
      <c r="E239" s="13"/>
      <c r="F239" s="3"/>
      <c r="G239" s="8"/>
      <c r="H239" s="8"/>
      <c r="I239" s="28"/>
      <c r="J239" s="28"/>
      <c r="K239" s="3"/>
      <c r="L239" s="3"/>
      <c r="M239" s="3"/>
      <c r="N239" s="3"/>
      <c r="O239" s="3"/>
      <c r="P239" s="3"/>
      <c r="Q239" s="8"/>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row>
    <row r="240" spans="2:41" ht="16" x14ac:dyDescent="0.2">
      <c r="B240" s="24"/>
      <c r="C240" s="25"/>
      <c r="D240" s="12"/>
      <c r="E240" s="13"/>
      <c r="F240" s="3"/>
      <c r="G240" s="8"/>
      <c r="H240" s="8"/>
      <c r="I240" s="28"/>
      <c r="J240" s="28"/>
      <c r="K240" s="3"/>
      <c r="L240" s="3"/>
      <c r="M240" s="3"/>
      <c r="N240" s="3"/>
      <c r="O240" s="3"/>
      <c r="P240" s="3"/>
      <c r="Q240" s="8"/>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row>
    <row r="241" spans="2:41" ht="16" x14ac:dyDescent="0.2">
      <c r="B241" s="24"/>
      <c r="C241" s="25"/>
      <c r="D241" s="12"/>
      <c r="E241" s="13"/>
      <c r="F241" s="3"/>
      <c r="G241" s="8"/>
      <c r="H241" s="8"/>
      <c r="I241" s="28"/>
      <c r="J241" s="28"/>
      <c r="K241" s="3"/>
      <c r="L241" s="3"/>
      <c r="M241" s="3"/>
      <c r="N241" s="3"/>
      <c r="O241" s="3"/>
      <c r="P241" s="3"/>
      <c r="Q241" s="8"/>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row>
    <row r="242" spans="2:41" ht="16" x14ac:dyDescent="0.2">
      <c r="B242" s="24"/>
      <c r="C242" s="25"/>
      <c r="D242" s="12"/>
      <c r="E242" s="13"/>
      <c r="F242" s="3"/>
      <c r="G242" s="8"/>
      <c r="H242" s="8"/>
      <c r="I242" s="28"/>
      <c r="J242" s="28"/>
      <c r="K242" s="3"/>
      <c r="L242" s="3"/>
      <c r="M242" s="3"/>
      <c r="N242" s="3"/>
      <c r="O242" s="3"/>
      <c r="P242" s="3"/>
      <c r="Q242" s="8"/>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row>
    <row r="243" spans="2:41" ht="16" x14ac:dyDescent="0.2">
      <c r="B243" s="24"/>
      <c r="C243" s="25"/>
      <c r="D243" s="12"/>
      <c r="E243" s="13"/>
      <c r="F243" s="3"/>
      <c r="G243" s="8"/>
      <c r="H243" s="8"/>
      <c r="I243" s="28"/>
      <c r="J243" s="28"/>
      <c r="K243" s="3"/>
      <c r="L243" s="3"/>
      <c r="M243" s="3"/>
      <c r="N243" s="3"/>
      <c r="O243" s="3"/>
      <c r="P243" s="3"/>
      <c r="Q243" s="8"/>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row>
    <row r="244" spans="2:41" ht="16" x14ac:dyDescent="0.2">
      <c r="B244" s="24"/>
      <c r="C244" s="25"/>
      <c r="D244" s="12"/>
      <c r="E244" s="13"/>
      <c r="F244" s="3"/>
      <c r="G244" s="8"/>
      <c r="H244" s="8"/>
      <c r="I244" s="28"/>
      <c r="J244" s="28"/>
      <c r="K244" s="3"/>
      <c r="L244" s="3"/>
      <c r="M244" s="3"/>
      <c r="N244" s="3"/>
      <c r="O244" s="3"/>
      <c r="P244" s="3"/>
      <c r="Q244" s="8"/>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row>
    <row r="245" spans="2:41" ht="16" x14ac:dyDescent="0.2">
      <c r="B245" s="24"/>
      <c r="C245" s="25"/>
      <c r="D245" s="12"/>
      <c r="E245" s="13"/>
      <c r="F245" s="3"/>
      <c r="G245" s="8"/>
      <c r="H245" s="8"/>
      <c r="I245" s="28"/>
      <c r="J245" s="28"/>
      <c r="K245" s="3"/>
      <c r="L245" s="3"/>
      <c r="M245" s="3"/>
      <c r="N245" s="3"/>
      <c r="O245" s="3"/>
      <c r="P245" s="3"/>
      <c r="Q245" s="8"/>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row>
    <row r="246" spans="2:41" ht="16" x14ac:dyDescent="0.2">
      <c r="B246" s="24"/>
      <c r="C246" s="25"/>
      <c r="D246" s="12"/>
      <c r="E246" s="13"/>
      <c r="F246" s="3"/>
      <c r="G246" s="8"/>
      <c r="H246" s="8"/>
      <c r="I246" s="28"/>
      <c r="J246" s="28"/>
      <c r="K246" s="3"/>
      <c r="L246" s="3"/>
      <c r="M246" s="3"/>
      <c r="N246" s="3"/>
      <c r="O246" s="3"/>
      <c r="P246" s="3"/>
      <c r="Q246" s="8"/>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row>
    <row r="247" spans="2:41" ht="16" x14ac:dyDescent="0.2">
      <c r="B247" s="24"/>
      <c r="C247" s="25"/>
      <c r="D247" s="12"/>
      <c r="E247" s="13"/>
      <c r="F247" s="3"/>
      <c r="G247" s="8"/>
      <c r="H247" s="8"/>
      <c r="I247" s="28"/>
      <c r="J247" s="28"/>
      <c r="K247" s="3"/>
      <c r="L247" s="3"/>
      <c r="M247" s="3"/>
      <c r="N247" s="3"/>
      <c r="O247" s="3"/>
      <c r="P247" s="3"/>
      <c r="Q247" s="8"/>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row>
    <row r="248" spans="2:41" ht="16" x14ac:dyDescent="0.2">
      <c r="B248" s="24"/>
      <c r="C248" s="25"/>
      <c r="D248" s="12"/>
      <c r="E248" s="13"/>
      <c r="F248" s="3"/>
      <c r="G248" s="8"/>
      <c r="H248" s="8"/>
      <c r="I248" s="28"/>
      <c r="J248" s="28"/>
      <c r="K248" s="3"/>
      <c r="L248" s="3"/>
      <c r="M248" s="3"/>
      <c r="N248" s="3"/>
      <c r="O248" s="3"/>
      <c r="P248" s="3"/>
      <c r="Q248" s="8"/>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row>
    <row r="249" spans="2:41" ht="16" x14ac:dyDescent="0.2">
      <c r="B249" s="24"/>
      <c r="C249" s="25"/>
      <c r="D249" s="12"/>
      <c r="E249" s="13"/>
      <c r="F249" s="3"/>
      <c r="G249" s="8"/>
      <c r="H249" s="8"/>
      <c r="I249" s="28"/>
      <c r="J249" s="28"/>
      <c r="K249" s="3"/>
      <c r="L249" s="3"/>
      <c r="M249" s="3"/>
      <c r="N249" s="3"/>
      <c r="O249" s="3"/>
      <c r="P249" s="3"/>
      <c r="Q249" s="8"/>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row>
    <row r="250" spans="2:41" ht="16" x14ac:dyDescent="0.2">
      <c r="B250" s="24"/>
      <c r="C250" s="25"/>
      <c r="D250" s="12"/>
      <c r="E250" s="13"/>
      <c r="F250" s="3"/>
      <c r="G250" s="8"/>
      <c r="H250" s="8"/>
      <c r="I250" s="28"/>
      <c r="J250" s="28"/>
      <c r="K250" s="3"/>
      <c r="L250" s="3"/>
      <c r="M250" s="3"/>
      <c r="N250" s="3"/>
      <c r="O250" s="3"/>
      <c r="P250" s="3"/>
      <c r="Q250" s="8"/>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row>
    <row r="251" spans="2:41" ht="16" x14ac:dyDescent="0.2">
      <c r="B251" s="24"/>
      <c r="C251" s="25"/>
      <c r="D251" s="12"/>
      <c r="E251" s="13"/>
      <c r="F251" s="3"/>
      <c r="G251" s="8"/>
      <c r="H251" s="8"/>
      <c r="I251" s="28"/>
      <c r="J251" s="28"/>
      <c r="K251" s="3"/>
      <c r="L251" s="3"/>
      <c r="M251" s="3"/>
      <c r="N251" s="3"/>
      <c r="O251" s="3"/>
      <c r="P251" s="3"/>
      <c r="Q251" s="8"/>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row>
    <row r="252" spans="2:41" ht="16" x14ac:dyDescent="0.2">
      <c r="B252" s="24"/>
      <c r="C252" s="25"/>
      <c r="D252" s="12"/>
      <c r="E252" s="13"/>
      <c r="F252" s="3"/>
      <c r="G252" s="8"/>
      <c r="H252" s="8"/>
      <c r="I252" s="28"/>
      <c r="J252" s="28"/>
      <c r="K252" s="3"/>
      <c r="L252" s="3"/>
      <c r="M252" s="3"/>
      <c r="N252" s="3"/>
      <c r="O252" s="3"/>
      <c r="P252" s="3"/>
      <c r="Q252" s="8"/>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row>
    <row r="253" spans="2:41" ht="16" x14ac:dyDescent="0.2">
      <c r="B253" s="24"/>
      <c r="C253" s="25"/>
      <c r="D253" s="12"/>
      <c r="E253" s="13"/>
      <c r="F253" s="3"/>
      <c r="G253" s="8"/>
      <c r="H253" s="8"/>
      <c r="I253" s="28"/>
      <c r="J253" s="28"/>
      <c r="K253" s="3"/>
      <c r="L253" s="3"/>
      <c r="M253" s="3"/>
      <c r="N253" s="3"/>
      <c r="O253" s="3"/>
      <c r="P253" s="3"/>
      <c r="Q253" s="8"/>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row>
    <row r="254" spans="2:41" ht="16" x14ac:dyDescent="0.2">
      <c r="B254" s="24"/>
      <c r="C254" s="25"/>
      <c r="D254" s="12"/>
      <c r="E254" s="13"/>
      <c r="F254" s="3"/>
      <c r="G254" s="8"/>
      <c r="H254" s="8"/>
      <c r="I254" s="28"/>
      <c r="J254" s="28"/>
      <c r="K254" s="3"/>
      <c r="L254" s="3"/>
      <c r="M254" s="3"/>
      <c r="N254" s="3"/>
      <c r="O254" s="3"/>
      <c r="P254" s="3"/>
      <c r="Q254" s="8"/>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row>
    <row r="255" spans="2:41" ht="16" x14ac:dyDescent="0.2">
      <c r="B255" s="24"/>
      <c r="C255" s="25"/>
      <c r="D255" s="12"/>
      <c r="E255" s="13"/>
      <c r="F255" s="3"/>
      <c r="G255" s="8"/>
      <c r="H255" s="8"/>
      <c r="I255" s="28"/>
      <c r="J255" s="28"/>
      <c r="K255" s="3"/>
      <c r="L255" s="3"/>
      <c r="M255" s="3"/>
      <c r="N255" s="3"/>
      <c r="O255" s="3"/>
      <c r="P255" s="3"/>
      <c r="Q255" s="8"/>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row>
    <row r="256" spans="2:41" ht="16" x14ac:dyDescent="0.2">
      <c r="B256" s="24"/>
      <c r="C256" s="25"/>
      <c r="D256" s="12"/>
      <c r="E256" s="13"/>
      <c r="F256" s="3"/>
      <c r="G256" s="8"/>
      <c r="H256" s="8"/>
      <c r="I256" s="28"/>
      <c r="J256" s="28"/>
      <c r="K256" s="3"/>
      <c r="L256" s="3"/>
      <c r="M256" s="3"/>
      <c r="N256" s="3"/>
      <c r="O256" s="3"/>
      <c r="P256" s="3"/>
      <c r="Q256" s="8"/>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row>
    <row r="257" spans="2:41" ht="16" x14ac:dyDescent="0.2">
      <c r="B257" s="24"/>
      <c r="C257" s="25"/>
      <c r="D257" s="12"/>
      <c r="E257" s="13"/>
      <c r="F257" s="3"/>
      <c r="G257" s="8"/>
      <c r="H257" s="8"/>
      <c r="I257" s="28"/>
      <c r="J257" s="28"/>
      <c r="K257" s="3"/>
      <c r="L257" s="3"/>
      <c r="M257" s="3"/>
      <c r="N257" s="3"/>
      <c r="O257" s="3"/>
      <c r="P257" s="3"/>
      <c r="Q257" s="8"/>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row>
    <row r="258" spans="2:41" ht="16" x14ac:dyDescent="0.2">
      <c r="B258" s="24"/>
      <c r="C258" s="25"/>
      <c r="D258" s="12"/>
      <c r="E258" s="13"/>
      <c r="F258" s="3"/>
      <c r="G258" s="8"/>
      <c r="H258" s="8"/>
      <c r="I258" s="28"/>
      <c r="J258" s="28"/>
      <c r="K258" s="3"/>
      <c r="L258" s="3"/>
      <c r="M258" s="3"/>
      <c r="N258" s="3"/>
      <c r="O258" s="3"/>
      <c r="P258" s="3"/>
      <c r="Q258" s="8"/>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row>
    <row r="259" spans="2:41" ht="16" x14ac:dyDescent="0.2">
      <c r="B259" s="24"/>
      <c r="C259" s="25"/>
      <c r="D259" s="12"/>
      <c r="E259" s="13"/>
      <c r="F259" s="3"/>
      <c r="G259" s="8"/>
      <c r="H259" s="8"/>
      <c r="I259" s="28"/>
      <c r="J259" s="28"/>
      <c r="K259" s="3"/>
      <c r="L259" s="3"/>
      <c r="M259" s="3"/>
      <c r="N259" s="3"/>
      <c r="O259" s="3"/>
      <c r="P259" s="3"/>
      <c r="Q259" s="8"/>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row>
    <row r="260" spans="2:41" ht="16" x14ac:dyDescent="0.2">
      <c r="B260" s="24"/>
      <c r="C260" s="25"/>
      <c r="D260" s="12"/>
      <c r="E260" s="13"/>
      <c r="F260" s="3"/>
      <c r="G260" s="8"/>
      <c r="H260" s="8"/>
      <c r="I260" s="28"/>
      <c r="J260" s="28"/>
      <c r="K260" s="3"/>
      <c r="L260" s="3"/>
      <c r="M260" s="3"/>
      <c r="N260" s="3"/>
      <c r="O260" s="3"/>
      <c r="P260" s="3"/>
      <c r="Q260" s="8"/>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row>
    <row r="261" spans="2:41" ht="16" x14ac:dyDescent="0.2">
      <c r="B261" s="24"/>
      <c r="C261" s="25"/>
      <c r="D261" s="12"/>
      <c r="E261" s="13"/>
      <c r="F261" s="3"/>
      <c r="G261" s="8"/>
      <c r="H261" s="8"/>
      <c r="I261" s="28"/>
      <c r="J261" s="28"/>
      <c r="K261" s="3"/>
      <c r="L261" s="3"/>
      <c r="M261" s="3"/>
      <c r="N261" s="3"/>
      <c r="O261" s="3"/>
      <c r="P261" s="3"/>
      <c r="Q261" s="8"/>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row>
    <row r="262" spans="2:41" ht="16" x14ac:dyDescent="0.2">
      <c r="B262" s="24"/>
      <c r="C262" s="25"/>
      <c r="D262" s="12"/>
      <c r="E262" s="13"/>
      <c r="F262" s="3"/>
      <c r="G262" s="8"/>
      <c r="H262" s="8"/>
      <c r="I262" s="28"/>
      <c r="J262" s="28"/>
      <c r="K262" s="3"/>
      <c r="L262" s="3"/>
      <c r="M262" s="3"/>
      <c r="N262" s="3"/>
      <c r="O262" s="3"/>
      <c r="P262" s="3"/>
      <c r="Q262" s="8"/>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row>
    <row r="263" spans="2:41" ht="16" x14ac:dyDescent="0.2">
      <c r="B263" s="24"/>
      <c r="C263" s="25"/>
      <c r="D263" s="12"/>
      <c r="E263" s="13"/>
      <c r="F263" s="3"/>
      <c r="G263" s="8"/>
      <c r="H263" s="8"/>
      <c r="I263" s="28"/>
      <c r="J263" s="28"/>
      <c r="K263" s="3"/>
      <c r="L263" s="3"/>
      <c r="M263" s="3"/>
      <c r="N263" s="3"/>
      <c r="O263" s="3"/>
      <c r="P263" s="3"/>
      <c r="Q263" s="8"/>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row>
    <row r="264" spans="2:41" ht="16" x14ac:dyDescent="0.2">
      <c r="B264" s="24"/>
      <c r="C264" s="25"/>
      <c r="D264" s="12"/>
      <c r="E264" s="13"/>
      <c r="F264" s="3"/>
      <c r="G264" s="8"/>
      <c r="H264" s="8"/>
      <c r="I264" s="28"/>
      <c r="J264" s="28"/>
      <c r="K264" s="3"/>
      <c r="L264" s="3"/>
      <c r="M264" s="3"/>
      <c r="N264" s="3"/>
      <c r="O264" s="3"/>
      <c r="P264" s="3"/>
      <c r="Q264" s="8"/>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row>
    <row r="265" spans="2:41" ht="16" x14ac:dyDescent="0.2">
      <c r="B265" s="24"/>
      <c r="C265" s="25"/>
      <c r="D265" s="12"/>
      <c r="E265" s="13"/>
      <c r="F265" s="3"/>
      <c r="G265" s="8"/>
      <c r="H265" s="8"/>
      <c r="I265" s="28"/>
      <c r="J265" s="28"/>
      <c r="K265" s="3"/>
      <c r="L265" s="3"/>
      <c r="M265" s="3"/>
      <c r="N265" s="3"/>
      <c r="O265" s="3"/>
      <c r="P265" s="3"/>
      <c r="Q265" s="8"/>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row>
    <row r="266" spans="2:41" ht="16" x14ac:dyDescent="0.2">
      <c r="B266" s="24"/>
      <c r="C266" s="25"/>
      <c r="D266" s="12"/>
      <c r="E266" s="13"/>
      <c r="F266" s="3"/>
      <c r="G266" s="8"/>
      <c r="H266" s="8"/>
      <c r="I266" s="28"/>
      <c r="J266" s="28"/>
      <c r="K266" s="3"/>
      <c r="L266" s="3"/>
      <c r="M266" s="3"/>
      <c r="N266" s="3"/>
      <c r="O266" s="3"/>
      <c r="P266" s="3"/>
      <c r="Q266" s="8"/>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row>
    <row r="267" spans="2:41" ht="16" x14ac:dyDescent="0.2">
      <c r="B267" s="24"/>
      <c r="C267" s="25"/>
      <c r="D267" s="12"/>
      <c r="E267" s="13"/>
      <c r="F267" s="3"/>
      <c r="G267" s="8"/>
      <c r="H267" s="8"/>
      <c r="I267" s="28"/>
      <c r="J267" s="28"/>
      <c r="K267" s="3"/>
      <c r="L267" s="3"/>
      <c r="M267" s="3"/>
      <c r="N267" s="3"/>
      <c r="O267" s="3"/>
      <c r="P267" s="3"/>
      <c r="Q267" s="8"/>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row>
    <row r="268" spans="2:41" ht="16" x14ac:dyDescent="0.2">
      <c r="B268" s="24"/>
      <c r="C268" s="25"/>
      <c r="D268" s="12"/>
      <c r="E268" s="13"/>
      <c r="F268" s="3"/>
      <c r="G268" s="8"/>
      <c r="H268" s="8"/>
      <c r="I268" s="28"/>
      <c r="J268" s="28"/>
      <c r="K268" s="3"/>
      <c r="L268" s="3"/>
      <c r="M268" s="3"/>
      <c r="N268" s="3"/>
      <c r="O268" s="3"/>
      <c r="P268" s="3"/>
      <c r="Q268" s="8"/>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row>
    <row r="269" spans="2:41" ht="16" x14ac:dyDescent="0.2">
      <c r="B269" s="24"/>
      <c r="C269" s="25"/>
      <c r="D269" s="12"/>
      <c r="E269" s="13"/>
      <c r="F269" s="3"/>
      <c r="G269" s="8"/>
      <c r="H269" s="8"/>
      <c r="I269" s="28"/>
      <c r="J269" s="28"/>
      <c r="K269" s="3"/>
      <c r="L269" s="3"/>
      <c r="M269" s="3"/>
      <c r="N269" s="3"/>
      <c r="O269" s="3"/>
      <c r="P269" s="3"/>
      <c r="Q269" s="8"/>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row>
    <row r="270" spans="2:41" ht="16" x14ac:dyDescent="0.2">
      <c r="B270" s="24"/>
      <c r="C270" s="25"/>
      <c r="D270" s="12"/>
      <c r="E270" s="13"/>
      <c r="F270" s="3"/>
      <c r="G270" s="8"/>
      <c r="H270" s="8"/>
      <c r="I270" s="28"/>
      <c r="J270" s="28"/>
      <c r="K270" s="3"/>
      <c r="L270" s="3"/>
      <c r="M270" s="3"/>
      <c r="N270" s="3"/>
      <c r="O270" s="3"/>
      <c r="P270" s="3"/>
      <c r="Q270" s="8"/>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row>
    <row r="271" spans="2:41" ht="16" x14ac:dyDescent="0.2">
      <c r="B271" s="24"/>
      <c r="C271" s="25"/>
      <c r="D271" s="12"/>
      <c r="E271" s="13"/>
      <c r="F271" s="3"/>
      <c r="G271" s="8"/>
      <c r="H271" s="8"/>
      <c r="I271" s="28"/>
      <c r="J271" s="28"/>
      <c r="K271" s="3"/>
      <c r="L271" s="3"/>
      <c r="M271" s="3"/>
      <c r="N271" s="3"/>
      <c r="O271" s="3"/>
      <c r="P271" s="3"/>
      <c r="Q271" s="8"/>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row>
    <row r="272" spans="2:41" ht="16" x14ac:dyDescent="0.2">
      <c r="B272" s="24"/>
      <c r="C272" s="25"/>
      <c r="D272" s="12"/>
      <c r="E272" s="13"/>
      <c r="F272" s="3"/>
      <c r="G272" s="8"/>
      <c r="H272" s="8"/>
      <c r="I272" s="28"/>
      <c r="J272" s="28"/>
      <c r="K272" s="3"/>
      <c r="L272" s="3"/>
      <c r="M272" s="3"/>
      <c r="N272" s="3"/>
      <c r="O272" s="3"/>
      <c r="P272" s="3"/>
      <c r="Q272" s="8"/>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row>
    <row r="273" spans="2:41" ht="16" x14ac:dyDescent="0.2">
      <c r="B273" s="24"/>
      <c r="C273" s="25"/>
      <c r="D273" s="12"/>
      <c r="E273" s="13"/>
      <c r="F273" s="3"/>
      <c r="G273" s="8"/>
      <c r="H273" s="8"/>
      <c r="I273" s="28"/>
      <c r="J273" s="28"/>
      <c r="K273" s="3"/>
      <c r="L273" s="3"/>
      <c r="M273" s="3"/>
      <c r="N273" s="3"/>
      <c r="O273" s="3"/>
      <c r="P273" s="3"/>
      <c r="Q273" s="8"/>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row>
    <row r="274" spans="2:41" ht="16" x14ac:dyDescent="0.2">
      <c r="B274" s="24"/>
      <c r="C274" s="25"/>
      <c r="D274" s="12"/>
      <c r="E274" s="13"/>
      <c r="F274" s="3"/>
      <c r="G274" s="8"/>
      <c r="H274" s="8"/>
      <c r="I274" s="28"/>
      <c r="J274" s="28"/>
      <c r="K274" s="3"/>
      <c r="L274" s="3"/>
      <c r="M274" s="3"/>
      <c r="N274" s="3"/>
      <c r="O274" s="3"/>
      <c r="P274" s="3"/>
      <c r="Q274" s="8"/>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row>
    <row r="275" spans="2:41" ht="16" x14ac:dyDescent="0.2">
      <c r="B275" s="24"/>
      <c r="C275" s="25"/>
      <c r="D275" s="12"/>
      <c r="E275" s="13"/>
      <c r="F275" s="3"/>
      <c r="G275" s="8"/>
      <c r="H275" s="8"/>
      <c r="I275" s="28"/>
      <c r="J275" s="28"/>
      <c r="K275" s="3"/>
      <c r="L275" s="3"/>
      <c r="M275" s="3"/>
      <c r="N275" s="3"/>
      <c r="O275" s="3"/>
      <c r="P275" s="3"/>
      <c r="Q275" s="8"/>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row>
    <row r="276" spans="2:41" ht="16" x14ac:dyDescent="0.2">
      <c r="B276" s="24"/>
      <c r="C276" s="25"/>
      <c r="D276" s="12"/>
      <c r="E276" s="13"/>
      <c r="F276" s="3"/>
      <c r="G276" s="8"/>
      <c r="H276" s="8"/>
      <c r="I276" s="28"/>
      <c r="J276" s="28"/>
      <c r="K276" s="3"/>
      <c r="L276" s="3"/>
      <c r="M276" s="3"/>
      <c r="N276" s="3"/>
      <c r="O276" s="3"/>
      <c r="P276" s="3"/>
      <c r="Q276" s="8"/>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row>
    <row r="277" spans="2:41" ht="16" x14ac:dyDescent="0.2">
      <c r="B277" s="24"/>
      <c r="C277" s="25"/>
      <c r="D277" s="12"/>
      <c r="E277" s="13"/>
      <c r="F277" s="3"/>
      <c r="G277" s="8"/>
      <c r="H277" s="8"/>
      <c r="I277" s="28"/>
      <c r="J277" s="28"/>
      <c r="K277" s="3"/>
      <c r="L277" s="3"/>
      <c r="M277" s="3"/>
      <c r="N277" s="3"/>
      <c r="O277" s="3"/>
      <c r="P277" s="3"/>
      <c r="Q277" s="8"/>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row>
    <row r="278" spans="2:41" ht="16" x14ac:dyDescent="0.2">
      <c r="B278" s="24"/>
      <c r="C278" s="25"/>
      <c r="D278" s="12"/>
      <c r="E278" s="13"/>
      <c r="F278" s="3"/>
      <c r="G278" s="8"/>
      <c r="H278" s="8"/>
      <c r="I278" s="28"/>
      <c r="J278" s="28"/>
      <c r="K278" s="3"/>
      <c r="L278" s="3"/>
      <c r="M278" s="3"/>
      <c r="N278" s="3"/>
      <c r="O278" s="3"/>
      <c r="P278" s="3"/>
      <c r="Q278" s="8"/>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row>
    <row r="279" spans="2:41" ht="16" x14ac:dyDescent="0.2">
      <c r="B279" s="24"/>
      <c r="C279" s="25"/>
      <c r="D279" s="12"/>
      <c r="E279" s="13"/>
      <c r="F279" s="3"/>
      <c r="G279" s="8"/>
      <c r="H279" s="8"/>
      <c r="I279" s="28"/>
      <c r="J279" s="28"/>
      <c r="K279" s="3"/>
      <c r="L279" s="3"/>
      <c r="M279" s="3"/>
      <c r="N279" s="3"/>
      <c r="O279" s="3"/>
      <c r="P279" s="3"/>
      <c r="Q279" s="8"/>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row>
    <row r="280" spans="2:41" ht="16" x14ac:dyDescent="0.2">
      <c r="B280" s="24"/>
      <c r="C280" s="25"/>
      <c r="D280" s="12"/>
      <c r="E280" s="13"/>
      <c r="F280" s="3"/>
      <c r="G280" s="8"/>
      <c r="H280" s="8"/>
      <c r="I280" s="28"/>
      <c r="J280" s="28"/>
      <c r="K280" s="3"/>
      <c r="L280" s="3"/>
      <c r="M280" s="3"/>
      <c r="N280" s="3"/>
      <c r="O280" s="3"/>
      <c r="P280" s="3"/>
      <c r="Q280" s="8"/>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row>
    <row r="281" spans="2:41" ht="16" x14ac:dyDescent="0.2">
      <c r="B281" s="24"/>
      <c r="C281" s="25"/>
      <c r="D281" s="12"/>
      <c r="E281" s="13"/>
      <c r="F281" s="3"/>
      <c r="G281" s="8"/>
      <c r="H281" s="8"/>
      <c r="I281" s="28"/>
      <c r="J281" s="28"/>
      <c r="K281" s="3"/>
      <c r="L281" s="3"/>
      <c r="M281" s="3"/>
      <c r="N281" s="3"/>
      <c r="O281" s="3"/>
      <c r="P281" s="3"/>
      <c r="Q281" s="8"/>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row>
    <row r="282" spans="2:41" ht="16" x14ac:dyDescent="0.2">
      <c r="B282" s="24"/>
      <c r="C282" s="25"/>
      <c r="D282" s="12"/>
      <c r="E282" s="13"/>
      <c r="F282" s="3"/>
      <c r="G282" s="8"/>
      <c r="H282" s="8"/>
      <c r="I282" s="28"/>
      <c r="J282" s="28"/>
      <c r="K282" s="3"/>
      <c r="L282" s="3"/>
      <c r="M282" s="3"/>
      <c r="N282" s="3"/>
      <c r="O282" s="3"/>
      <c r="P282" s="3"/>
      <c r="Q282" s="8"/>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row>
    <row r="283" spans="2:41" ht="16" x14ac:dyDescent="0.2">
      <c r="B283" s="24"/>
      <c r="C283" s="25"/>
      <c r="D283" s="12"/>
      <c r="E283" s="13"/>
      <c r="F283" s="3"/>
      <c r="G283" s="8"/>
      <c r="H283" s="8"/>
      <c r="I283" s="28"/>
      <c r="J283" s="28"/>
      <c r="K283" s="3"/>
      <c r="L283" s="3"/>
      <c r="M283" s="3"/>
      <c r="N283" s="3"/>
      <c r="O283" s="3"/>
      <c r="P283" s="3"/>
      <c r="Q283" s="8"/>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row>
    <row r="284" spans="2:41" ht="16" x14ac:dyDescent="0.2">
      <c r="B284" s="24"/>
      <c r="C284" s="25"/>
      <c r="D284" s="12"/>
      <c r="E284" s="13"/>
      <c r="F284" s="3"/>
      <c r="G284" s="8"/>
      <c r="H284" s="8"/>
      <c r="I284" s="28"/>
      <c r="J284" s="28"/>
      <c r="K284" s="3"/>
      <c r="L284" s="3"/>
      <c r="M284" s="3"/>
      <c r="N284" s="3"/>
      <c r="O284" s="3"/>
      <c r="P284" s="3"/>
      <c r="Q284" s="8"/>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row>
    <row r="285" spans="2:41" ht="16" x14ac:dyDescent="0.2">
      <c r="B285" s="24"/>
      <c r="C285" s="25"/>
      <c r="D285" s="12"/>
      <c r="E285" s="13"/>
      <c r="F285" s="3"/>
      <c r="G285" s="8"/>
      <c r="H285" s="8"/>
      <c r="I285" s="28"/>
      <c r="J285" s="28"/>
      <c r="K285" s="3"/>
      <c r="L285" s="3"/>
      <c r="M285" s="3"/>
      <c r="N285" s="3"/>
      <c r="O285" s="3"/>
      <c r="P285" s="3"/>
      <c r="Q285" s="8"/>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row>
    <row r="286" spans="2:41" ht="16" x14ac:dyDescent="0.2">
      <c r="B286" s="24"/>
      <c r="C286" s="25"/>
      <c r="D286" s="12"/>
      <c r="E286" s="13"/>
      <c r="F286" s="3"/>
      <c r="G286" s="8"/>
      <c r="H286" s="8"/>
      <c r="I286" s="28"/>
      <c r="J286" s="28"/>
      <c r="K286" s="3"/>
      <c r="L286" s="3"/>
      <c r="M286" s="3"/>
      <c r="N286" s="3"/>
      <c r="O286" s="3"/>
      <c r="P286" s="3"/>
      <c r="Q286" s="8"/>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row>
    <row r="287" spans="2:41" ht="16" x14ac:dyDescent="0.2">
      <c r="B287" s="24"/>
      <c r="C287" s="25"/>
      <c r="D287" s="12"/>
      <c r="E287" s="13"/>
      <c r="F287" s="3"/>
      <c r="G287" s="8"/>
      <c r="H287" s="8"/>
      <c r="I287" s="28"/>
      <c r="J287" s="28"/>
      <c r="K287" s="3"/>
      <c r="L287" s="3"/>
      <c r="M287" s="3"/>
      <c r="N287" s="3"/>
      <c r="O287" s="3"/>
      <c r="P287" s="3"/>
      <c r="Q287" s="8"/>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row>
    <row r="288" spans="2:41" ht="16" x14ac:dyDescent="0.2">
      <c r="B288" s="24"/>
      <c r="C288" s="25"/>
      <c r="D288" s="12"/>
      <c r="E288" s="13"/>
      <c r="F288" s="3"/>
      <c r="G288" s="8"/>
      <c r="H288" s="8"/>
      <c r="I288" s="28"/>
      <c r="J288" s="28"/>
      <c r="K288" s="3"/>
      <c r="L288" s="3"/>
      <c r="M288" s="3"/>
      <c r="N288" s="3"/>
      <c r="O288" s="3"/>
      <c r="P288" s="3"/>
      <c r="Q288" s="8"/>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row>
    <row r="289" spans="2:41" ht="16" x14ac:dyDescent="0.2">
      <c r="B289" s="24"/>
      <c r="C289" s="25"/>
      <c r="D289" s="12"/>
      <c r="E289" s="13"/>
      <c r="F289" s="3"/>
      <c r="G289" s="8"/>
      <c r="H289" s="8"/>
      <c r="I289" s="28"/>
      <c r="J289" s="28"/>
      <c r="K289" s="3"/>
      <c r="L289" s="3"/>
      <c r="M289" s="3"/>
      <c r="N289" s="3"/>
      <c r="O289" s="3"/>
      <c r="P289" s="3"/>
      <c r="Q289" s="8"/>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row>
    <row r="290" spans="2:41" ht="16" x14ac:dyDescent="0.2">
      <c r="B290" s="24"/>
      <c r="C290" s="25"/>
      <c r="D290" s="12"/>
      <c r="E290" s="13"/>
      <c r="F290" s="3"/>
      <c r="G290" s="8"/>
      <c r="H290" s="8"/>
      <c r="I290" s="28"/>
      <c r="J290" s="28"/>
      <c r="K290" s="3"/>
      <c r="L290" s="3"/>
      <c r="M290" s="3"/>
      <c r="N290" s="3"/>
      <c r="O290" s="3"/>
      <c r="P290" s="3"/>
      <c r="Q290" s="8"/>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row>
    <row r="291" spans="2:41" ht="16" x14ac:dyDescent="0.2">
      <c r="B291" s="24"/>
      <c r="C291" s="25"/>
      <c r="D291" s="12"/>
      <c r="E291" s="13"/>
      <c r="F291" s="3"/>
      <c r="G291" s="8"/>
      <c r="H291" s="8"/>
      <c r="I291" s="28"/>
      <c r="J291" s="28"/>
      <c r="K291" s="3"/>
      <c r="L291" s="3"/>
      <c r="M291" s="3"/>
      <c r="N291" s="3"/>
      <c r="O291" s="3"/>
      <c r="P291" s="3"/>
      <c r="Q291" s="8"/>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row>
    <row r="292" spans="2:41" ht="16" x14ac:dyDescent="0.2">
      <c r="B292" s="24"/>
      <c r="C292" s="25"/>
      <c r="D292" s="12"/>
      <c r="E292" s="13"/>
      <c r="F292" s="3"/>
      <c r="G292" s="8"/>
      <c r="H292" s="8"/>
      <c r="I292" s="28"/>
      <c r="J292" s="28"/>
      <c r="K292" s="3"/>
      <c r="L292" s="3"/>
      <c r="M292" s="3"/>
      <c r="N292" s="3"/>
      <c r="O292" s="3"/>
      <c r="P292" s="3"/>
      <c r="Q292" s="8"/>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row>
    <row r="293" spans="2:41" ht="16" x14ac:dyDescent="0.2">
      <c r="B293" s="24"/>
      <c r="C293" s="25"/>
      <c r="D293" s="12"/>
      <c r="E293" s="13"/>
      <c r="F293" s="3"/>
      <c r="G293" s="8"/>
      <c r="H293" s="8"/>
      <c r="I293" s="28"/>
      <c r="J293" s="28"/>
      <c r="K293" s="3"/>
      <c r="L293" s="3"/>
      <c r="M293" s="3"/>
      <c r="N293" s="3"/>
      <c r="O293" s="3"/>
      <c r="P293" s="3"/>
      <c r="Q293" s="8"/>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row>
    <row r="294" spans="2:41" ht="16" x14ac:dyDescent="0.2">
      <c r="B294" s="24"/>
      <c r="C294" s="25"/>
      <c r="D294" s="12"/>
      <c r="E294" s="13"/>
      <c r="F294" s="3"/>
      <c r="G294" s="8"/>
      <c r="H294" s="8"/>
      <c r="I294" s="28"/>
      <c r="J294" s="28"/>
      <c r="K294" s="3"/>
      <c r="L294" s="3"/>
      <c r="M294" s="3"/>
      <c r="N294" s="3"/>
      <c r="O294" s="3"/>
      <c r="P294" s="3"/>
      <c r="Q294" s="8"/>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row>
    <row r="295" spans="2:41" ht="16" x14ac:dyDescent="0.2">
      <c r="B295" s="24"/>
      <c r="C295" s="25"/>
      <c r="D295" s="12"/>
      <c r="E295" s="13"/>
      <c r="F295" s="3"/>
      <c r="G295" s="8"/>
      <c r="H295" s="8"/>
      <c r="I295" s="28"/>
      <c r="J295" s="28"/>
      <c r="K295" s="3"/>
      <c r="L295" s="3"/>
      <c r="M295" s="3"/>
      <c r="N295" s="3"/>
      <c r="O295" s="3"/>
      <c r="P295" s="3"/>
      <c r="Q295" s="8"/>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row>
    <row r="296" spans="2:41" ht="16" x14ac:dyDescent="0.2">
      <c r="B296" s="24"/>
      <c r="C296" s="25"/>
      <c r="D296" s="12"/>
      <c r="E296" s="13"/>
      <c r="F296" s="3"/>
      <c r="G296" s="8"/>
      <c r="H296" s="8"/>
      <c r="I296" s="28"/>
      <c r="J296" s="28"/>
      <c r="K296" s="3"/>
      <c r="L296" s="3"/>
      <c r="M296" s="3"/>
      <c r="N296" s="3"/>
      <c r="O296" s="3"/>
      <c r="P296" s="3"/>
      <c r="Q296" s="8"/>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row>
    <row r="297" spans="2:41" ht="16" x14ac:dyDescent="0.2">
      <c r="B297" s="24"/>
      <c r="C297" s="25"/>
      <c r="D297" s="12"/>
      <c r="E297" s="13"/>
      <c r="F297" s="3"/>
      <c r="G297" s="8"/>
      <c r="H297" s="8"/>
      <c r="I297" s="28"/>
      <c r="J297" s="28"/>
      <c r="K297" s="3"/>
      <c r="L297" s="3"/>
      <c r="M297" s="3"/>
      <c r="N297" s="3"/>
      <c r="O297" s="3"/>
      <c r="P297" s="3"/>
      <c r="Q297" s="8"/>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row>
    <row r="298" spans="2:41" ht="16" x14ac:dyDescent="0.2">
      <c r="B298" s="24"/>
      <c r="C298" s="25"/>
      <c r="D298" s="12"/>
      <c r="E298" s="13"/>
      <c r="F298" s="3"/>
      <c r="G298" s="8"/>
      <c r="H298" s="8"/>
      <c r="I298" s="28"/>
      <c r="J298" s="28"/>
      <c r="K298" s="3"/>
      <c r="L298" s="3"/>
      <c r="M298" s="3"/>
      <c r="N298" s="3"/>
      <c r="O298" s="3"/>
      <c r="P298" s="3"/>
      <c r="Q298" s="8"/>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row>
    <row r="299" spans="2:41" ht="16" x14ac:dyDescent="0.2">
      <c r="B299" s="24"/>
      <c r="C299" s="25"/>
      <c r="D299" s="12"/>
      <c r="E299" s="13"/>
      <c r="F299" s="3"/>
      <c r="G299" s="8"/>
      <c r="H299" s="8"/>
      <c r="I299" s="28"/>
      <c r="J299" s="28"/>
      <c r="K299" s="3"/>
      <c r="L299" s="3"/>
      <c r="M299" s="3"/>
      <c r="N299" s="3"/>
      <c r="O299" s="3"/>
      <c r="P299" s="3"/>
      <c r="Q299" s="8"/>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row>
    <row r="300" spans="2:41" ht="16" x14ac:dyDescent="0.2">
      <c r="B300" s="24"/>
      <c r="C300" s="25"/>
      <c r="D300" s="12"/>
      <c r="E300" s="13"/>
      <c r="F300" s="3"/>
      <c r="G300" s="8"/>
      <c r="H300" s="8"/>
      <c r="I300" s="28"/>
      <c r="J300" s="28"/>
      <c r="K300" s="3"/>
      <c r="L300" s="3"/>
      <c r="M300" s="3"/>
      <c r="N300" s="3"/>
      <c r="O300" s="3"/>
      <c r="P300" s="3"/>
      <c r="Q300" s="8"/>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row>
    <row r="301" spans="2:41" ht="16" x14ac:dyDescent="0.2">
      <c r="B301" s="24"/>
      <c r="C301" s="25"/>
      <c r="D301" s="12"/>
      <c r="E301" s="13"/>
      <c r="F301" s="3"/>
      <c r="G301" s="8"/>
      <c r="H301" s="8"/>
      <c r="I301" s="28"/>
      <c r="J301" s="28"/>
      <c r="K301" s="3"/>
      <c r="L301" s="3"/>
      <c r="M301" s="3"/>
      <c r="N301" s="3"/>
      <c r="O301" s="3"/>
      <c r="P301" s="3"/>
      <c r="Q301" s="8"/>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row>
    <row r="302" spans="2:41" ht="16" x14ac:dyDescent="0.2">
      <c r="B302" s="24"/>
      <c r="C302" s="25"/>
      <c r="D302" s="12"/>
      <c r="E302" s="13"/>
      <c r="F302" s="3"/>
      <c r="G302" s="8"/>
      <c r="H302" s="8"/>
      <c r="I302" s="28"/>
      <c r="J302" s="28"/>
      <c r="K302" s="3"/>
      <c r="L302" s="3"/>
      <c r="M302" s="3"/>
      <c r="N302" s="3"/>
      <c r="O302" s="3"/>
      <c r="P302" s="3"/>
      <c r="Q302" s="8"/>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row>
    <row r="303" spans="2:41" ht="16" x14ac:dyDescent="0.2">
      <c r="B303" s="24"/>
      <c r="C303" s="25"/>
      <c r="D303" s="12"/>
      <c r="E303" s="13"/>
      <c r="F303" s="3"/>
      <c r="G303" s="8"/>
      <c r="H303" s="8"/>
      <c r="I303" s="28"/>
      <c r="J303" s="28"/>
      <c r="K303" s="3"/>
      <c r="L303" s="3"/>
      <c r="M303" s="3"/>
      <c r="N303" s="3"/>
      <c r="O303" s="3"/>
      <c r="P303" s="3"/>
      <c r="Q303" s="8"/>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row>
    <row r="304" spans="2:41" ht="16" x14ac:dyDescent="0.2">
      <c r="B304" s="24"/>
      <c r="C304" s="25"/>
      <c r="D304" s="12"/>
      <c r="E304" s="13"/>
      <c r="F304" s="3"/>
      <c r="G304" s="8"/>
      <c r="H304" s="8"/>
      <c r="I304" s="28"/>
      <c r="J304" s="28"/>
      <c r="K304" s="3"/>
      <c r="L304" s="3"/>
      <c r="M304" s="3"/>
      <c r="N304" s="3"/>
      <c r="O304" s="3"/>
      <c r="P304" s="3"/>
      <c r="Q304" s="8"/>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row>
    <row r="305" spans="2:41" ht="16" x14ac:dyDescent="0.2">
      <c r="B305" s="24"/>
      <c r="C305" s="25"/>
      <c r="D305" s="12"/>
      <c r="E305" s="13"/>
      <c r="F305" s="3"/>
      <c r="G305" s="8"/>
      <c r="H305" s="8"/>
      <c r="I305" s="28"/>
      <c r="J305" s="28"/>
      <c r="K305" s="3"/>
      <c r="L305" s="3"/>
      <c r="M305" s="3"/>
      <c r="N305" s="3"/>
      <c r="O305" s="3"/>
      <c r="P305" s="3"/>
      <c r="Q305" s="8"/>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row>
    <row r="306" spans="2:41" ht="16" x14ac:dyDescent="0.2">
      <c r="B306" s="24"/>
      <c r="C306" s="25"/>
      <c r="D306" s="12"/>
      <c r="E306" s="13"/>
      <c r="F306" s="3"/>
      <c r="G306" s="8"/>
      <c r="H306" s="8"/>
      <c r="I306" s="28"/>
      <c r="J306" s="28"/>
      <c r="K306" s="3"/>
      <c r="L306" s="3"/>
      <c r="M306" s="3"/>
      <c r="N306" s="3"/>
      <c r="O306" s="3"/>
      <c r="P306" s="3"/>
      <c r="Q306" s="8"/>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row>
    <row r="307" spans="2:41" ht="16" x14ac:dyDescent="0.2">
      <c r="B307" s="24"/>
      <c r="C307" s="25"/>
      <c r="D307" s="12"/>
      <c r="E307" s="13"/>
      <c r="F307" s="3"/>
      <c r="G307" s="8"/>
      <c r="H307" s="8"/>
      <c r="I307" s="28"/>
      <c r="J307" s="28"/>
      <c r="K307" s="3"/>
      <c r="L307" s="3"/>
      <c r="M307" s="3"/>
      <c r="N307" s="3"/>
      <c r="O307" s="3"/>
      <c r="P307" s="3"/>
      <c r="Q307" s="8"/>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row>
    <row r="308" spans="2:41" ht="16" x14ac:dyDescent="0.2">
      <c r="B308" s="24"/>
      <c r="C308" s="25"/>
      <c r="D308" s="12"/>
      <c r="E308" s="13"/>
      <c r="F308" s="3"/>
      <c r="G308" s="8"/>
      <c r="H308" s="8"/>
      <c r="I308" s="28"/>
      <c r="J308" s="28"/>
      <c r="K308" s="3"/>
      <c r="L308" s="3"/>
      <c r="M308" s="3"/>
      <c r="N308" s="3"/>
      <c r="O308" s="3"/>
      <c r="P308" s="3"/>
      <c r="Q308" s="8"/>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row>
    <row r="309" spans="2:41" ht="16" x14ac:dyDescent="0.2">
      <c r="B309" s="24"/>
      <c r="C309" s="25"/>
      <c r="D309" s="12"/>
      <c r="E309" s="13"/>
      <c r="F309" s="3"/>
      <c r="G309" s="8"/>
      <c r="H309" s="8"/>
      <c r="I309" s="28"/>
      <c r="J309" s="28"/>
      <c r="K309" s="3"/>
      <c r="L309" s="3"/>
      <c r="M309" s="3"/>
      <c r="N309" s="3"/>
      <c r="O309" s="3"/>
      <c r="P309" s="3"/>
      <c r="Q309" s="8"/>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row>
    <row r="310" spans="2:41" ht="16" x14ac:dyDescent="0.2">
      <c r="B310" s="24"/>
      <c r="C310" s="25"/>
      <c r="D310" s="12"/>
      <c r="E310" s="13"/>
      <c r="F310" s="3"/>
      <c r="G310" s="8"/>
      <c r="H310" s="8"/>
      <c r="I310" s="28"/>
      <c r="J310" s="28"/>
      <c r="K310" s="3"/>
      <c r="L310" s="3"/>
      <c r="M310" s="3"/>
      <c r="N310" s="3"/>
      <c r="O310" s="3"/>
      <c r="P310" s="3"/>
      <c r="Q310" s="8"/>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row>
    <row r="311" spans="2:41" ht="16" x14ac:dyDescent="0.2">
      <c r="B311" s="24"/>
      <c r="C311" s="25"/>
      <c r="D311" s="12"/>
      <c r="E311" s="13"/>
      <c r="F311" s="3"/>
      <c r="G311" s="8"/>
      <c r="H311" s="8"/>
      <c r="I311" s="28"/>
      <c r="J311" s="28"/>
      <c r="K311" s="3"/>
      <c r="L311" s="3"/>
      <c r="M311" s="3"/>
      <c r="N311" s="3"/>
      <c r="O311" s="3"/>
      <c r="P311" s="3"/>
      <c r="Q311" s="8"/>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row>
    <row r="312" spans="2:41" ht="16" x14ac:dyDescent="0.2">
      <c r="B312" s="24"/>
      <c r="C312" s="25"/>
      <c r="D312" s="12"/>
      <c r="E312" s="13"/>
      <c r="F312" s="3"/>
      <c r="G312" s="8"/>
      <c r="H312" s="8"/>
      <c r="I312" s="28"/>
      <c r="J312" s="28"/>
      <c r="K312" s="3"/>
      <c r="L312" s="3"/>
      <c r="M312" s="3"/>
      <c r="N312" s="3"/>
      <c r="O312" s="3"/>
      <c r="P312" s="3"/>
      <c r="Q312" s="8"/>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row>
    <row r="313" spans="2:41" ht="16" x14ac:dyDescent="0.2">
      <c r="B313" s="24"/>
      <c r="C313" s="25"/>
      <c r="D313" s="12"/>
      <c r="E313" s="13"/>
      <c r="F313" s="3"/>
      <c r="G313" s="8"/>
      <c r="H313" s="8"/>
      <c r="I313" s="28"/>
      <c r="J313" s="28"/>
      <c r="K313" s="3"/>
      <c r="L313" s="3"/>
      <c r="M313" s="3"/>
      <c r="N313" s="3"/>
      <c r="O313" s="3"/>
      <c r="P313" s="3"/>
      <c r="Q313" s="8"/>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row>
    <row r="314" spans="2:41" ht="16" x14ac:dyDescent="0.2">
      <c r="B314" s="24"/>
      <c r="C314" s="25"/>
      <c r="D314" s="12"/>
      <c r="E314" s="13"/>
      <c r="F314" s="3"/>
      <c r="G314" s="8"/>
      <c r="H314" s="8"/>
      <c r="I314" s="28"/>
      <c r="J314" s="28"/>
      <c r="K314" s="3"/>
      <c r="L314" s="3"/>
      <c r="M314" s="3"/>
      <c r="N314" s="3"/>
      <c r="O314" s="3"/>
      <c r="P314" s="3"/>
      <c r="Q314" s="8"/>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row>
    <row r="315" spans="2:41" ht="16" x14ac:dyDescent="0.2">
      <c r="B315" s="24"/>
      <c r="C315" s="25"/>
      <c r="D315" s="12"/>
      <c r="E315" s="13"/>
      <c r="F315" s="3"/>
      <c r="G315" s="8"/>
      <c r="H315" s="8"/>
      <c r="I315" s="28"/>
      <c r="J315" s="28"/>
      <c r="K315" s="3"/>
      <c r="L315" s="3"/>
      <c r="M315" s="3"/>
      <c r="N315" s="3"/>
      <c r="O315" s="3"/>
      <c r="P315" s="3"/>
      <c r="Q315" s="8"/>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row>
    <row r="316" spans="2:41" ht="16" x14ac:dyDescent="0.2">
      <c r="B316" s="24"/>
      <c r="C316" s="25"/>
      <c r="D316" s="12"/>
      <c r="E316" s="13"/>
      <c r="F316" s="3"/>
      <c r="G316" s="8"/>
      <c r="H316" s="8"/>
      <c r="I316" s="28"/>
      <c r="J316" s="28"/>
      <c r="K316" s="3"/>
      <c r="L316" s="3"/>
      <c r="M316" s="3"/>
      <c r="N316" s="3"/>
      <c r="O316" s="3"/>
      <c r="P316" s="3"/>
      <c r="Q316" s="8"/>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row>
    <row r="317" spans="2:41" ht="16" x14ac:dyDescent="0.2">
      <c r="B317" s="24"/>
      <c r="C317" s="25"/>
      <c r="D317" s="12"/>
      <c r="E317" s="13"/>
      <c r="F317" s="3"/>
      <c r="G317" s="8"/>
      <c r="H317" s="8"/>
      <c r="I317" s="28"/>
      <c r="J317" s="28"/>
      <c r="K317" s="3"/>
      <c r="L317" s="3"/>
      <c r="M317" s="3"/>
      <c r="N317" s="3"/>
      <c r="O317" s="3"/>
      <c r="P317" s="3"/>
      <c r="Q317" s="8"/>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row>
    <row r="318" spans="2:41" ht="16" x14ac:dyDescent="0.2">
      <c r="B318" s="24"/>
      <c r="C318" s="25"/>
      <c r="D318" s="12"/>
      <c r="E318" s="13"/>
      <c r="F318" s="3"/>
      <c r="G318" s="8"/>
      <c r="H318" s="8"/>
      <c r="I318" s="28"/>
      <c r="J318" s="28"/>
      <c r="K318" s="3"/>
      <c r="L318" s="3"/>
      <c r="M318" s="3"/>
      <c r="N318" s="3"/>
      <c r="O318" s="3"/>
      <c r="P318" s="3"/>
      <c r="Q318" s="8"/>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row>
    <row r="319" spans="2:41" ht="16" x14ac:dyDescent="0.2">
      <c r="B319" s="24"/>
      <c r="C319" s="25"/>
      <c r="D319" s="12"/>
      <c r="E319" s="13"/>
      <c r="F319" s="3"/>
      <c r="G319" s="8"/>
      <c r="H319" s="8"/>
      <c r="I319" s="28"/>
      <c r="J319" s="28"/>
      <c r="K319" s="3"/>
      <c r="L319" s="3"/>
      <c r="M319" s="3"/>
      <c r="N319" s="3"/>
      <c r="O319" s="3"/>
      <c r="P319" s="3"/>
      <c r="Q319" s="8"/>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row>
    <row r="320" spans="2:41" ht="16" x14ac:dyDescent="0.2">
      <c r="B320" s="24"/>
      <c r="C320" s="25"/>
      <c r="D320" s="12"/>
      <c r="E320" s="13"/>
      <c r="F320" s="3"/>
      <c r="G320" s="8"/>
      <c r="H320" s="8"/>
      <c r="I320" s="28"/>
      <c r="J320" s="28"/>
      <c r="K320" s="3"/>
      <c r="L320" s="3"/>
      <c r="M320" s="3"/>
      <c r="N320" s="3"/>
      <c r="O320" s="3"/>
      <c r="P320" s="3"/>
      <c r="Q320" s="8"/>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row>
    <row r="321" spans="2:41" ht="16" x14ac:dyDescent="0.2">
      <c r="B321" s="24"/>
      <c r="C321" s="25"/>
      <c r="D321" s="12"/>
      <c r="E321" s="13"/>
      <c r="F321" s="3"/>
      <c r="G321" s="8"/>
      <c r="H321" s="8"/>
      <c r="I321" s="28"/>
      <c r="J321" s="28"/>
      <c r="K321" s="3"/>
      <c r="L321" s="3"/>
      <c r="M321" s="3"/>
      <c r="N321" s="3"/>
      <c r="O321" s="3"/>
      <c r="P321" s="3"/>
      <c r="Q321" s="8"/>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row>
    <row r="322" spans="2:41" ht="16" x14ac:dyDescent="0.2">
      <c r="B322" s="24"/>
      <c r="C322" s="25"/>
      <c r="D322" s="12"/>
      <c r="E322" s="13"/>
      <c r="F322" s="3"/>
      <c r="G322" s="8"/>
      <c r="H322" s="8"/>
      <c r="I322" s="28"/>
      <c r="J322" s="28"/>
      <c r="K322" s="3"/>
      <c r="L322" s="3"/>
      <c r="M322" s="3"/>
      <c r="N322" s="3"/>
      <c r="O322" s="3"/>
      <c r="P322" s="3"/>
      <c r="Q322" s="8"/>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row>
    <row r="323" spans="2:41" ht="16" x14ac:dyDescent="0.2">
      <c r="B323" s="24"/>
      <c r="C323" s="25"/>
      <c r="D323" s="12"/>
      <c r="E323" s="13"/>
      <c r="F323" s="3"/>
      <c r="G323" s="8"/>
      <c r="H323" s="8"/>
      <c r="I323" s="28"/>
      <c r="J323" s="28"/>
      <c r="K323" s="3"/>
      <c r="L323" s="3"/>
      <c r="M323" s="3"/>
      <c r="N323" s="3"/>
      <c r="O323" s="3"/>
      <c r="P323" s="3"/>
      <c r="Q323" s="8"/>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row>
    <row r="324" spans="2:41" ht="16" x14ac:dyDescent="0.2">
      <c r="B324" s="24"/>
      <c r="C324" s="25"/>
      <c r="D324" s="12"/>
      <c r="E324" s="13"/>
      <c r="F324" s="3"/>
      <c r="G324" s="8"/>
      <c r="H324" s="8"/>
      <c r="I324" s="28"/>
      <c r="J324" s="28"/>
      <c r="K324" s="3"/>
      <c r="L324" s="3"/>
      <c r="M324" s="3"/>
      <c r="N324" s="3"/>
      <c r="O324" s="3"/>
      <c r="P324" s="3"/>
      <c r="Q324" s="8"/>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row>
    <row r="325" spans="2:41" ht="16" x14ac:dyDescent="0.2">
      <c r="B325" s="24"/>
      <c r="C325" s="25"/>
      <c r="D325" s="12"/>
      <c r="E325" s="13"/>
      <c r="F325" s="3"/>
      <c r="G325" s="8"/>
      <c r="H325" s="8"/>
      <c r="I325" s="28"/>
      <c r="J325" s="28"/>
      <c r="K325" s="3"/>
      <c r="L325" s="3"/>
      <c r="M325" s="3"/>
      <c r="N325" s="3"/>
      <c r="O325" s="3"/>
      <c r="P325" s="3"/>
      <c r="Q325" s="8"/>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row>
    <row r="326" spans="2:41" ht="16" x14ac:dyDescent="0.2">
      <c r="B326" s="24"/>
      <c r="C326" s="25"/>
      <c r="D326" s="12"/>
      <c r="E326" s="13"/>
      <c r="F326" s="3"/>
      <c r="G326" s="8"/>
      <c r="H326" s="8"/>
      <c r="I326" s="28"/>
      <c r="J326" s="28"/>
      <c r="K326" s="3"/>
      <c r="L326" s="3"/>
      <c r="M326" s="3"/>
      <c r="N326" s="3"/>
      <c r="O326" s="3"/>
      <c r="P326" s="3"/>
      <c r="Q326" s="8"/>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row>
    <row r="327" spans="2:41" ht="16" x14ac:dyDescent="0.2">
      <c r="B327" s="24"/>
      <c r="C327" s="25"/>
      <c r="D327" s="12"/>
      <c r="E327" s="13"/>
      <c r="F327" s="3"/>
      <c r="G327" s="8"/>
      <c r="H327" s="8"/>
      <c r="I327" s="28"/>
      <c r="J327" s="28"/>
      <c r="K327" s="3"/>
      <c r="L327" s="3"/>
      <c r="M327" s="3"/>
      <c r="N327" s="3"/>
      <c r="O327" s="3"/>
      <c r="P327" s="3"/>
      <c r="Q327" s="8"/>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row>
    <row r="328" spans="2:41" ht="16" x14ac:dyDescent="0.2">
      <c r="B328" s="24"/>
      <c r="C328" s="25"/>
      <c r="D328" s="12"/>
      <c r="E328" s="13"/>
      <c r="F328" s="3"/>
      <c r="G328" s="8"/>
      <c r="H328" s="8"/>
      <c r="I328" s="28"/>
      <c r="J328" s="28"/>
      <c r="K328" s="3"/>
      <c r="L328" s="3"/>
      <c r="M328" s="3"/>
      <c r="N328" s="3"/>
      <c r="O328" s="3"/>
      <c r="P328" s="3"/>
      <c r="Q328" s="8"/>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row>
    <row r="329" spans="2:41" ht="16" x14ac:dyDescent="0.2">
      <c r="B329" s="24"/>
      <c r="C329" s="25"/>
      <c r="D329" s="12"/>
      <c r="E329" s="13"/>
      <c r="F329" s="3"/>
      <c r="G329" s="8"/>
      <c r="H329" s="8"/>
      <c r="I329" s="28"/>
      <c r="J329" s="28"/>
      <c r="K329" s="3"/>
      <c r="L329" s="3"/>
      <c r="M329" s="3"/>
      <c r="N329" s="3"/>
      <c r="O329" s="3"/>
      <c r="P329" s="3"/>
      <c r="Q329" s="8"/>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row>
    <row r="330" spans="2:41" ht="16" x14ac:dyDescent="0.2">
      <c r="B330" s="24"/>
      <c r="C330" s="25"/>
      <c r="D330" s="12"/>
      <c r="E330" s="13"/>
      <c r="F330" s="3"/>
      <c r="G330" s="8"/>
      <c r="H330" s="8"/>
      <c r="I330" s="28"/>
      <c r="J330" s="28"/>
      <c r="K330" s="3"/>
      <c r="L330" s="3"/>
      <c r="M330" s="3"/>
      <c r="N330" s="3"/>
      <c r="O330" s="3"/>
      <c r="P330" s="3"/>
      <c r="Q330" s="8"/>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row>
    <row r="331" spans="2:41" ht="16" x14ac:dyDescent="0.2">
      <c r="B331" s="24"/>
      <c r="C331" s="25"/>
      <c r="D331" s="12"/>
      <c r="E331" s="13"/>
      <c r="F331" s="3"/>
      <c r="G331" s="8"/>
      <c r="H331" s="8"/>
      <c r="I331" s="28"/>
      <c r="J331" s="28"/>
      <c r="K331" s="3"/>
      <c r="L331" s="3"/>
      <c r="M331" s="3"/>
      <c r="N331" s="3"/>
      <c r="O331" s="3"/>
      <c r="P331" s="3"/>
      <c r="Q331" s="8"/>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row>
    <row r="332" spans="2:41" ht="16" x14ac:dyDescent="0.2">
      <c r="B332" s="24"/>
      <c r="C332" s="25"/>
      <c r="D332" s="12"/>
      <c r="E332" s="13"/>
      <c r="F332" s="3"/>
      <c r="G332" s="8"/>
      <c r="H332" s="8"/>
      <c r="I332" s="28"/>
      <c r="J332" s="28"/>
      <c r="K332" s="3"/>
      <c r="L332" s="3"/>
      <c r="M332" s="3"/>
      <c r="N332" s="3"/>
      <c r="O332" s="3"/>
      <c r="P332" s="3"/>
      <c r="Q332" s="8"/>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row>
    <row r="333" spans="2:41" ht="16" x14ac:dyDescent="0.2">
      <c r="B333" s="24"/>
      <c r="C333" s="25"/>
      <c r="D333" s="12"/>
      <c r="E333" s="13"/>
      <c r="F333" s="3"/>
      <c r="G333" s="8"/>
      <c r="H333" s="8"/>
      <c r="I333" s="28"/>
      <c r="J333" s="28"/>
      <c r="K333" s="3"/>
      <c r="L333" s="3"/>
      <c r="M333" s="3"/>
      <c r="N333" s="3"/>
      <c r="O333" s="3"/>
      <c r="P333" s="3"/>
      <c r="Q333" s="8"/>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row>
    <row r="334" spans="2:41" ht="16" x14ac:dyDescent="0.2">
      <c r="B334" s="24"/>
      <c r="C334" s="25"/>
      <c r="D334" s="12"/>
      <c r="E334" s="13"/>
      <c r="F334" s="3"/>
      <c r="G334" s="8"/>
      <c r="H334" s="8"/>
      <c r="I334" s="28"/>
      <c r="J334" s="28"/>
      <c r="K334" s="3"/>
      <c r="L334" s="3"/>
      <c r="M334" s="3"/>
      <c r="N334" s="3"/>
      <c r="O334" s="3"/>
      <c r="P334" s="3"/>
      <c r="Q334" s="8"/>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row>
    <row r="335" spans="2:41" ht="16" x14ac:dyDescent="0.2">
      <c r="B335" s="24"/>
      <c r="C335" s="25"/>
      <c r="D335" s="12"/>
      <c r="E335" s="13"/>
      <c r="F335" s="3"/>
      <c r="G335" s="8"/>
      <c r="H335" s="8"/>
      <c r="I335" s="28"/>
      <c r="J335" s="28"/>
      <c r="K335" s="3"/>
      <c r="L335" s="3"/>
      <c r="M335" s="3"/>
      <c r="N335" s="3"/>
      <c r="O335" s="3"/>
      <c r="P335" s="3"/>
      <c r="Q335" s="8"/>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row>
    <row r="336" spans="2:41" ht="16" x14ac:dyDescent="0.2">
      <c r="B336" s="24"/>
      <c r="C336" s="25"/>
      <c r="D336" s="12"/>
      <c r="E336" s="13"/>
      <c r="F336" s="3"/>
      <c r="G336" s="8"/>
      <c r="H336" s="8"/>
      <c r="I336" s="28"/>
      <c r="J336" s="28"/>
      <c r="K336" s="3"/>
      <c r="L336" s="3"/>
      <c r="M336" s="3"/>
      <c r="N336" s="3"/>
      <c r="O336" s="3"/>
      <c r="P336" s="3"/>
      <c r="Q336" s="8"/>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row>
    <row r="337" spans="2:41" ht="16" x14ac:dyDescent="0.2">
      <c r="B337" s="24"/>
      <c r="C337" s="25"/>
      <c r="D337" s="12"/>
      <c r="E337" s="13"/>
      <c r="F337" s="3"/>
      <c r="G337" s="8"/>
      <c r="H337" s="8"/>
      <c r="I337" s="28"/>
      <c r="J337" s="28"/>
      <c r="K337" s="3"/>
      <c r="L337" s="3"/>
      <c r="M337" s="3"/>
      <c r="N337" s="3"/>
      <c r="O337" s="3"/>
      <c r="P337" s="3"/>
      <c r="Q337" s="8"/>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row>
    <row r="338" spans="2:41" ht="16" x14ac:dyDescent="0.2">
      <c r="B338" s="24"/>
      <c r="C338" s="25"/>
      <c r="D338" s="12"/>
      <c r="E338" s="13"/>
      <c r="F338" s="3"/>
      <c r="G338" s="8"/>
      <c r="H338" s="8"/>
      <c r="I338" s="28"/>
      <c r="J338" s="28"/>
      <c r="K338" s="3"/>
      <c r="L338" s="3"/>
      <c r="M338" s="3"/>
      <c r="N338" s="3"/>
      <c r="O338" s="3"/>
      <c r="P338" s="3"/>
      <c r="Q338" s="8"/>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row>
    <row r="339" spans="2:41" ht="16" x14ac:dyDescent="0.2">
      <c r="B339" s="24"/>
      <c r="C339" s="25"/>
      <c r="D339" s="12"/>
      <c r="E339" s="13"/>
      <c r="F339" s="3"/>
      <c r="G339" s="8"/>
      <c r="H339" s="8"/>
      <c r="I339" s="28"/>
      <c r="J339" s="28"/>
      <c r="K339" s="3"/>
      <c r="L339" s="3"/>
      <c r="M339" s="3"/>
      <c r="N339" s="3"/>
      <c r="O339" s="3"/>
      <c r="P339" s="3"/>
      <c r="Q339" s="8"/>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row>
    <row r="340" spans="2:41" ht="16" x14ac:dyDescent="0.2">
      <c r="B340" s="24"/>
      <c r="C340" s="25"/>
      <c r="D340" s="12"/>
      <c r="E340" s="13"/>
      <c r="F340" s="3"/>
      <c r="G340" s="8"/>
      <c r="H340" s="8"/>
      <c r="I340" s="28"/>
      <c r="J340" s="28"/>
      <c r="K340" s="3"/>
      <c r="L340" s="3"/>
      <c r="M340" s="3"/>
      <c r="N340" s="3"/>
      <c r="O340" s="3"/>
      <c r="P340" s="3"/>
      <c r="Q340" s="8"/>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row>
    <row r="341" spans="2:41" ht="16" x14ac:dyDescent="0.2">
      <c r="B341" s="24"/>
      <c r="C341" s="25"/>
      <c r="D341" s="12"/>
      <c r="E341" s="13"/>
      <c r="F341" s="3"/>
      <c r="G341" s="8"/>
      <c r="H341" s="8"/>
      <c r="I341" s="28"/>
      <c r="J341" s="28"/>
      <c r="K341" s="3"/>
      <c r="L341" s="3"/>
      <c r="M341" s="3"/>
      <c r="N341" s="3"/>
      <c r="O341" s="3"/>
      <c r="P341" s="3"/>
      <c r="Q341" s="8"/>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row>
    <row r="342" spans="2:41" ht="16" x14ac:dyDescent="0.2">
      <c r="B342" s="24"/>
      <c r="C342" s="25"/>
      <c r="D342" s="12"/>
      <c r="E342" s="13"/>
      <c r="F342" s="3"/>
      <c r="G342" s="8"/>
      <c r="H342" s="8"/>
      <c r="I342" s="28"/>
      <c r="J342" s="28"/>
      <c r="K342" s="3"/>
      <c r="L342" s="3"/>
      <c r="M342" s="3"/>
      <c r="N342" s="3"/>
      <c r="O342" s="3"/>
      <c r="P342" s="3"/>
      <c r="Q342" s="8"/>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row>
    <row r="343" spans="2:41" ht="16" x14ac:dyDescent="0.2">
      <c r="B343" s="24"/>
      <c r="C343" s="25"/>
      <c r="D343" s="12"/>
      <c r="E343" s="13"/>
      <c r="F343" s="3"/>
      <c r="G343" s="8"/>
      <c r="H343" s="8"/>
      <c r="I343" s="28"/>
      <c r="J343" s="28"/>
      <c r="K343" s="3"/>
      <c r="L343" s="3"/>
      <c r="M343" s="3"/>
      <c r="N343" s="3"/>
      <c r="O343" s="3"/>
      <c r="P343" s="3"/>
      <c r="Q343" s="8"/>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row>
    <row r="344" spans="2:41" ht="16" x14ac:dyDescent="0.2">
      <c r="B344" s="24"/>
      <c r="C344" s="25"/>
      <c r="D344" s="12"/>
      <c r="E344" s="13"/>
      <c r="F344" s="3"/>
      <c r="G344" s="8"/>
      <c r="H344" s="8"/>
      <c r="I344" s="28"/>
      <c r="J344" s="28"/>
      <c r="K344" s="3"/>
      <c r="L344" s="3"/>
      <c r="M344" s="3"/>
      <c r="N344" s="3"/>
      <c r="O344" s="3"/>
      <c r="P344" s="3"/>
      <c r="Q344" s="8"/>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row>
    <row r="345" spans="2:41" ht="16" x14ac:dyDescent="0.2">
      <c r="B345" s="24"/>
      <c r="C345" s="25"/>
      <c r="D345" s="12"/>
      <c r="E345" s="13"/>
      <c r="F345" s="3"/>
      <c r="G345" s="8"/>
      <c r="H345" s="8"/>
      <c r="I345" s="28"/>
      <c r="J345" s="28"/>
      <c r="K345" s="3"/>
      <c r="L345" s="3"/>
      <c r="M345" s="3"/>
      <c r="N345" s="3"/>
      <c r="O345" s="3"/>
      <c r="P345" s="3"/>
      <c r="Q345" s="8"/>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row>
    <row r="346" spans="2:41" ht="16" x14ac:dyDescent="0.2">
      <c r="B346" s="24"/>
      <c r="C346" s="25"/>
      <c r="D346" s="12"/>
      <c r="E346" s="13"/>
      <c r="F346" s="3"/>
      <c r="G346" s="8"/>
      <c r="H346" s="8"/>
      <c r="I346" s="28"/>
      <c r="J346" s="28"/>
      <c r="K346" s="3"/>
      <c r="L346" s="3"/>
      <c r="M346" s="3"/>
      <c r="N346" s="3"/>
      <c r="O346" s="3"/>
      <c r="P346" s="3"/>
      <c r="Q346" s="8"/>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row>
    <row r="347" spans="2:41" ht="16" x14ac:dyDescent="0.2">
      <c r="B347" s="24"/>
      <c r="C347" s="25"/>
      <c r="D347" s="12"/>
      <c r="E347" s="13"/>
      <c r="F347" s="3"/>
      <c r="G347" s="8"/>
      <c r="H347" s="8"/>
      <c r="I347" s="28"/>
      <c r="J347" s="28"/>
      <c r="K347" s="3"/>
      <c r="L347" s="3"/>
      <c r="M347" s="3"/>
      <c r="N347" s="3"/>
      <c r="O347" s="3"/>
      <c r="P347" s="3"/>
      <c r="Q347" s="8"/>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row>
    <row r="348" spans="2:41" ht="16" x14ac:dyDescent="0.2">
      <c r="B348" s="24"/>
      <c r="C348" s="25"/>
      <c r="D348" s="12"/>
      <c r="E348" s="13"/>
      <c r="F348" s="3"/>
      <c r="G348" s="8"/>
      <c r="H348" s="8"/>
      <c r="I348" s="28"/>
      <c r="J348" s="28"/>
      <c r="K348" s="3"/>
      <c r="L348" s="3"/>
      <c r="M348" s="3"/>
      <c r="N348" s="3"/>
      <c r="O348" s="3"/>
      <c r="P348" s="3"/>
      <c r="Q348" s="8"/>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row>
    <row r="349" spans="2:41" ht="16" x14ac:dyDescent="0.2">
      <c r="B349" s="24"/>
      <c r="C349" s="25"/>
      <c r="D349" s="12"/>
      <c r="E349" s="13"/>
      <c r="F349" s="3"/>
      <c r="G349" s="8"/>
      <c r="H349" s="8"/>
      <c r="I349" s="28"/>
      <c r="J349" s="28"/>
      <c r="K349" s="3"/>
      <c r="L349" s="3"/>
      <c r="M349" s="3"/>
      <c r="N349" s="3"/>
      <c r="O349" s="3"/>
      <c r="P349" s="3"/>
      <c r="Q349" s="8"/>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row>
    <row r="350" spans="2:41" ht="16" x14ac:dyDescent="0.2">
      <c r="B350" s="24"/>
      <c r="C350" s="25"/>
      <c r="D350" s="12"/>
      <c r="E350" s="13"/>
      <c r="F350" s="3"/>
      <c r="G350" s="8"/>
      <c r="H350" s="8"/>
      <c r="I350" s="28"/>
      <c r="J350" s="28"/>
      <c r="K350" s="3"/>
      <c r="L350" s="3"/>
      <c r="M350" s="3"/>
      <c r="N350" s="3"/>
      <c r="O350" s="3"/>
      <c r="P350" s="3"/>
      <c r="Q350" s="8"/>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row>
    <row r="351" spans="2:41" ht="16" x14ac:dyDescent="0.2">
      <c r="B351" s="24"/>
      <c r="C351" s="25"/>
      <c r="D351" s="12"/>
      <c r="E351" s="13"/>
      <c r="F351" s="3"/>
      <c r="G351" s="8"/>
      <c r="H351" s="8"/>
      <c r="I351" s="28"/>
      <c r="J351" s="28"/>
      <c r="K351" s="3"/>
      <c r="L351" s="3"/>
      <c r="M351" s="3"/>
      <c r="N351" s="3"/>
      <c r="O351" s="3"/>
      <c r="P351" s="3"/>
      <c r="Q351" s="8"/>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row>
    <row r="352" spans="2:41" ht="16" x14ac:dyDescent="0.2">
      <c r="B352" s="24"/>
      <c r="C352" s="25"/>
      <c r="D352" s="12"/>
      <c r="E352" s="13"/>
      <c r="F352" s="3"/>
      <c r="G352" s="8"/>
      <c r="H352" s="8"/>
      <c r="I352" s="28"/>
      <c r="J352" s="28"/>
      <c r="K352" s="3"/>
      <c r="L352" s="3"/>
      <c r="M352" s="3"/>
      <c r="N352" s="3"/>
      <c r="O352" s="3"/>
      <c r="P352" s="3"/>
      <c r="Q352" s="8"/>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row>
    <row r="353" spans="2:41" ht="16" x14ac:dyDescent="0.2">
      <c r="B353" s="24"/>
      <c r="C353" s="25"/>
      <c r="D353" s="12"/>
      <c r="E353" s="13"/>
      <c r="F353" s="3"/>
      <c r="G353" s="8"/>
      <c r="H353" s="8"/>
      <c r="I353" s="28"/>
      <c r="J353" s="28"/>
      <c r="K353" s="3"/>
      <c r="L353" s="3"/>
      <c r="M353" s="3"/>
      <c r="N353" s="3"/>
      <c r="O353" s="3"/>
      <c r="P353" s="3"/>
      <c r="Q353" s="8"/>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row>
    <row r="354" spans="2:41" ht="16" x14ac:dyDescent="0.2">
      <c r="B354" s="24"/>
      <c r="C354" s="25"/>
      <c r="D354" s="12"/>
      <c r="E354" s="13"/>
      <c r="F354" s="3"/>
      <c r="G354" s="8"/>
      <c r="H354" s="8"/>
      <c r="I354" s="28"/>
      <c r="J354" s="28"/>
      <c r="K354" s="3"/>
      <c r="L354" s="3"/>
      <c r="M354" s="3"/>
      <c r="N354" s="3"/>
      <c r="O354" s="3"/>
      <c r="P354" s="3"/>
      <c r="Q354" s="8"/>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row>
    <row r="355" spans="2:41" ht="16" x14ac:dyDescent="0.2">
      <c r="B355" s="24"/>
      <c r="C355" s="25"/>
      <c r="D355" s="12"/>
      <c r="E355" s="13"/>
      <c r="F355" s="3"/>
      <c r="G355" s="8"/>
      <c r="H355" s="8"/>
      <c r="I355" s="28"/>
      <c r="J355" s="28"/>
      <c r="K355" s="3"/>
      <c r="L355" s="3"/>
      <c r="M355" s="3"/>
      <c r="N355" s="3"/>
      <c r="O355" s="3"/>
      <c r="P355" s="3"/>
      <c r="Q355" s="8"/>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row>
    <row r="356" spans="2:41" ht="16" x14ac:dyDescent="0.2">
      <c r="B356" s="24"/>
      <c r="C356" s="25"/>
      <c r="D356" s="12"/>
      <c r="E356" s="13"/>
      <c r="F356" s="3"/>
      <c r="G356" s="8"/>
      <c r="H356" s="8"/>
      <c r="I356" s="28"/>
      <c r="J356" s="28"/>
      <c r="K356" s="3"/>
      <c r="L356" s="3"/>
      <c r="M356" s="3"/>
      <c r="N356" s="3"/>
      <c r="O356" s="3"/>
      <c r="P356" s="3"/>
      <c r="Q356" s="8"/>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row>
    <row r="357" spans="2:41" ht="16" x14ac:dyDescent="0.2">
      <c r="B357" s="24"/>
      <c r="C357" s="25"/>
      <c r="D357" s="12"/>
      <c r="E357" s="13"/>
      <c r="F357" s="3"/>
      <c r="G357" s="8"/>
      <c r="H357" s="8"/>
      <c r="I357" s="28"/>
      <c r="J357" s="28"/>
      <c r="K357" s="3"/>
      <c r="L357" s="3"/>
      <c r="M357" s="3"/>
      <c r="N357" s="3"/>
      <c r="O357" s="3"/>
      <c r="P357" s="3"/>
      <c r="Q357" s="8"/>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row>
    <row r="358" spans="2:41" ht="16" x14ac:dyDescent="0.2">
      <c r="B358" s="24"/>
      <c r="C358" s="25"/>
      <c r="D358" s="12"/>
      <c r="E358" s="13"/>
      <c r="F358" s="3"/>
      <c r="G358" s="8"/>
      <c r="H358" s="8"/>
      <c r="I358" s="28"/>
      <c r="J358" s="28"/>
      <c r="K358" s="3"/>
      <c r="L358" s="3"/>
      <c r="M358" s="3"/>
      <c r="N358" s="3"/>
      <c r="O358" s="3"/>
      <c r="P358" s="3"/>
      <c r="Q358" s="8"/>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row>
    <row r="359" spans="2:41" ht="16" x14ac:dyDescent="0.2">
      <c r="B359" s="24"/>
      <c r="C359" s="25"/>
      <c r="D359" s="12"/>
      <c r="E359" s="13"/>
      <c r="F359" s="3"/>
      <c r="G359" s="8"/>
      <c r="H359" s="8"/>
      <c r="I359" s="28"/>
      <c r="J359" s="28"/>
      <c r="K359" s="3"/>
      <c r="L359" s="3"/>
      <c r="M359" s="3"/>
      <c r="N359" s="3"/>
      <c r="O359" s="3"/>
      <c r="P359" s="3"/>
      <c r="Q359" s="8"/>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row>
    <row r="360" spans="2:41" ht="16" x14ac:dyDescent="0.2">
      <c r="B360" s="24"/>
      <c r="C360" s="25"/>
      <c r="D360" s="12"/>
      <c r="E360" s="13"/>
      <c r="F360" s="3"/>
      <c r="G360" s="8"/>
      <c r="H360" s="8"/>
      <c r="I360" s="28"/>
      <c r="J360" s="28"/>
      <c r="K360" s="3"/>
      <c r="L360" s="3"/>
      <c r="M360" s="3"/>
      <c r="N360" s="3"/>
      <c r="O360" s="3"/>
      <c r="P360" s="3"/>
      <c r="Q360" s="8"/>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row>
    <row r="361" spans="2:41" ht="16" x14ac:dyDescent="0.2">
      <c r="B361" s="24"/>
      <c r="C361" s="25"/>
      <c r="D361" s="12"/>
      <c r="E361" s="13"/>
      <c r="F361" s="3"/>
      <c r="G361" s="8"/>
      <c r="H361" s="8"/>
      <c r="I361" s="28"/>
      <c r="J361" s="28"/>
      <c r="K361" s="3"/>
      <c r="L361" s="3"/>
      <c r="M361" s="3"/>
      <c r="N361" s="3"/>
      <c r="O361" s="3"/>
      <c r="P361" s="3"/>
      <c r="Q361" s="8"/>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row>
    <row r="362" spans="2:41" ht="16" x14ac:dyDescent="0.2">
      <c r="B362" s="24"/>
      <c r="C362" s="25"/>
      <c r="D362" s="12"/>
      <c r="E362" s="13"/>
      <c r="F362" s="3"/>
      <c r="G362" s="8"/>
      <c r="H362" s="8"/>
      <c r="I362" s="28"/>
      <c r="J362" s="28"/>
      <c r="K362" s="3"/>
      <c r="L362" s="3"/>
      <c r="M362" s="3"/>
      <c r="N362" s="3"/>
      <c r="O362" s="3"/>
      <c r="P362" s="3"/>
      <c r="Q362" s="8"/>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row>
    <row r="363" spans="2:41" ht="16" x14ac:dyDescent="0.2">
      <c r="B363" s="24"/>
      <c r="C363" s="25"/>
      <c r="D363" s="12"/>
      <c r="E363" s="13"/>
      <c r="F363" s="3"/>
      <c r="G363" s="8"/>
      <c r="H363" s="8"/>
      <c r="I363" s="28"/>
      <c r="J363" s="28"/>
      <c r="K363" s="3"/>
      <c r="L363" s="3"/>
      <c r="M363" s="3"/>
      <c r="N363" s="3"/>
      <c r="O363" s="3"/>
      <c r="P363" s="3"/>
      <c r="Q363" s="8"/>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row>
    <row r="364" spans="2:41" ht="16" x14ac:dyDescent="0.2">
      <c r="B364" s="24"/>
      <c r="C364" s="25"/>
      <c r="D364" s="12"/>
      <c r="E364" s="13"/>
      <c r="F364" s="3"/>
      <c r="G364" s="8"/>
      <c r="H364" s="8"/>
      <c r="I364" s="28"/>
      <c r="J364" s="28"/>
      <c r="K364" s="3"/>
      <c r="L364" s="3"/>
      <c r="M364" s="3"/>
      <c r="N364" s="3"/>
      <c r="O364" s="3"/>
      <c r="P364" s="3"/>
      <c r="Q364" s="8"/>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row>
    <row r="365" spans="2:41" ht="16" x14ac:dyDescent="0.2">
      <c r="B365" s="24"/>
      <c r="C365" s="25"/>
      <c r="D365" s="12"/>
      <c r="E365" s="13"/>
      <c r="F365" s="3"/>
      <c r="G365" s="8"/>
      <c r="H365" s="8"/>
      <c r="I365" s="28"/>
      <c r="J365" s="28"/>
      <c r="K365" s="3"/>
      <c r="L365" s="3"/>
      <c r="M365" s="3"/>
      <c r="N365" s="3"/>
      <c r="O365" s="3"/>
      <c r="P365" s="3"/>
      <c r="Q365" s="8"/>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row>
    <row r="366" spans="2:41" ht="16" x14ac:dyDescent="0.2">
      <c r="B366" s="24"/>
      <c r="C366" s="25"/>
      <c r="D366" s="12"/>
      <c r="E366" s="13"/>
      <c r="F366" s="3"/>
      <c r="G366" s="8"/>
      <c r="H366" s="8"/>
      <c r="I366" s="28"/>
      <c r="J366" s="28"/>
      <c r="K366" s="3"/>
      <c r="L366" s="3"/>
      <c r="M366" s="3"/>
      <c r="N366" s="3"/>
      <c r="O366" s="3"/>
      <c r="P366" s="3"/>
      <c r="Q366" s="8"/>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row>
    <row r="367" spans="2:41" ht="16" x14ac:dyDescent="0.2">
      <c r="B367" s="24"/>
      <c r="C367" s="25"/>
      <c r="D367" s="12"/>
      <c r="E367" s="13"/>
      <c r="F367" s="3"/>
      <c r="G367" s="8"/>
      <c r="H367" s="8"/>
      <c r="I367" s="28"/>
      <c r="J367" s="28"/>
      <c r="K367" s="3"/>
      <c r="L367" s="3"/>
      <c r="M367" s="3"/>
      <c r="N367" s="3"/>
      <c r="O367" s="3"/>
      <c r="P367" s="3"/>
      <c r="Q367" s="8"/>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row>
    <row r="368" spans="2:41" ht="16" x14ac:dyDescent="0.2">
      <c r="B368" s="24"/>
      <c r="C368" s="25"/>
      <c r="D368" s="12"/>
      <c r="E368" s="13"/>
      <c r="F368" s="3"/>
      <c r="G368" s="8"/>
      <c r="H368" s="8"/>
      <c r="I368" s="28"/>
      <c r="J368" s="28"/>
      <c r="K368" s="3"/>
      <c r="L368" s="3"/>
      <c r="M368" s="3"/>
      <c r="N368" s="3"/>
      <c r="O368" s="3"/>
      <c r="P368" s="3"/>
      <c r="Q368" s="8"/>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row>
    <row r="369" spans="2:41" ht="16" x14ac:dyDescent="0.2">
      <c r="B369" s="24"/>
      <c r="C369" s="25"/>
      <c r="D369" s="12"/>
      <c r="E369" s="13"/>
      <c r="F369" s="3"/>
      <c r="G369" s="8"/>
      <c r="H369" s="8"/>
      <c r="I369" s="28"/>
      <c r="J369" s="28"/>
      <c r="K369" s="3"/>
      <c r="L369" s="3"/>
      <c r="M369" s="3"/>
      <c r="N369" s="3"/>
      <c r="O369" s="3"/>
      <c r="P369" s="3"/>
      <c r="Q369" s="8"/>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row>
    <row r="370" spans="2:41" ht="16" x14ac:dyDescent="0.2">
      <c r="B370" s="24"/>
      <c r="C370" s="25"/>
      <c r="D370" s="12"/>
      <c r="E370" s="13"/>
      <c r="F370" s="3"/>
      <c r="G370" s="8"/>
      <c r="H370" s="8"/>
      <c r="I370" s="28"/>
      <c r="J370" s="28"/>
      <c r="K370" s="3"/>
      <c r="L370" s="3"/>
      <c r="M370" s="3"/>
      <c r="N370" s="3"/>
      <c r="O370" s="3"/>
      <c r="P370" s="3"/>
      <c r="Q370" s="8"/>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row>
    <row r="371" spans="2:41" ht="16" x14ac:dyDescent="0.2">
      <c r="B371" s="24"/>
      <c r="C371" s="25"/>
      <c r="D371" s="12"/>
      <c r="E371" s="13"/>
      <c r="F371" s="3"/>
      <c r="G371" s="8"/>
      <c r="H371" s="8"/>
      <c r="I371" s="28"/>
      <c r="J371" s="28"/>
      <c r="K371" s="3"/>
      <c r="L371" s="3"/>
      <c r="M371" s="3"/>
      <c r="N371" s="3"/>
      <c r="O371" s="3"/>
      <c r="P371" s="3"/>
      <c r="Q371" s="8"/>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row>
    <row r="372" spans="2:41" ht="16" x14ac:dyDescent="0.2">
      <c r="B372" s="24"/>
      <c r="C372" s="25"/>
      <c r="D372" s="12"/>
      <c r="E372" s="13"/>
      <c r="F372" s="3"/>
      <c r="G372" s="8"/>
      <c r="H372" s="8"/>
      <c r="I372" s="28"/>
      <c r="J372" s="28"/>
      <c r="K372" s="3"/>
      <c r="L372" s="3"/>
      <c r="M372" s="3"/>
      <c r="N372" s="3"/>
      <c r="O372" s="3"/>
      <c r="P372" s="3"/>
      <c r="Q372" s="8"/>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row>
    <row r="373" spans="2:41" ht="16" x14ac:dyDescent="0.2">
      <c r="B373" s="24"/>
      <c r="C373" s="25"/>
      <c r="D373" s="12"/>
      <c r="E373" s="13"/>
      <c r="F373" s="3"/>
      <c r="G373" s="8"/>
      <c r="H373" s="8"/>
      <c r="I373" s="28"/>
      <c r="J373" s="28"/>
      <c r="K373" s="3"/>
      <c r="L373" s="3"/>
      <c r="M373" s="3"/>
      <c r="N373" s="3"/>
      <c r="O373" s="3"/>
      <c r="P373" s="3"/>
      <c r="Q373" s="8"/>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row>
    <row r="374" spans="2:41" ht="16" x14ac:dyDescent="0.2">
      <c r="B374" s="24"/>
      <c r="C374" s="25"/>
      <c r="D374" s="12"/>
      <c r="E374" s="13"/>
      <c r="F374" s="3"/>
      <c r="G374" s="8"/>
      <c r="H374" s="8"/>
      <c r="I374" s="28"/>
      <c r="J374" s="28"/>
      <c r="K374" s="3"/>
      <c r="L374" s="3"/>
      <c r="M374" s="3"/>
      <c r="N374" s="3"/>
      <c r="O374" s="3"/>
      <c r="P374" s="3"/>
      <c r="Q374" s="8"/>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row>
    <row r="375" spans="2:41" ht="16" x14ac:dyDescent="0.2">
      <c r="B375" s="24"/>
      <c r="C375" s="25"/>
      <c r="D375" s="12"/>
      <c r="E375" s="13"/>
      <c r="F375" s="3"/>
      <c r="G375" s="8"/>
      <c r="H375" s="8"/>
      <c r="I375" s="28"/>
      <c r="J375" s="28"/>
      <c r="K375" s="3"/>
      <c r="L375" s="3"/>
      <c r="M375" s="3"/>
      <c r="N375" s="3"/>
      <c r="O375" s="3"/>
      <c r="P375" s="3"/>
      <c r="Q375" s="8"/>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row>
    <row r="376" spans="2:41" ht="16" x14ac:dyDescent="0.2">
      <c r="B376" s="24"/>
      <c r="C376" s="25"/>
      <c r="D376" s="12"/>
      <c r="E376" s="13"/>
      <c r="F376" s="3"/>
      <c r="G376" s="8"/>
      <c r="H376" s="8"/>
      <c r="I376" s="28"/>
      <c r="J376" s="28"/>
      <c r="K376" s="3"/>
      <c r="L376" s="3"/>
      <c r="M376" s="3"/>
      <c r="N376" s="3"/>
      <c r="O376" s="3"/>
      <c r="P376" s="3"/>
      <c r="Q376" s="8"/>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row>
    <row r="377" spans="2:41" ht="16" x14ac:dyDescent="0.2">
      <c r="B377" s="24"/>
      <c r="C377" s="25"/>
      <c r="D377" s="12"/>
      <c r="E377" s="13"/>
      <c r="F377" s="3"/>
      <c r="G377" s="8"/>
      <c r="H377" s="8"/>
      <c r="I377" s="28"/>
      <c r="J377" s="28"/>
      <c r="K377" s="3"/>
      <c r="L377" s="3"/>
      <c r="M377" s="3"/>
      <c r="N377" s="3"/>
      <c r="O377" s="3"/>
      <c r="P377" s="3"/>
      <c r="Q377" s="8"/>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row>
    <row r="378" spans="2:41" ht="16" x14ac:dyDescent="0.2">
      <c r="B378" s="24"/>
      <c r="C378" s="25"/>
      <c r="D378" s="12"/>
      <c r="E378" s="13"/>
      <c r="F378" s="3"/>
      <c r="G378" s="8"/>
      <c r="H378" s="8"/>
      <c r="I378" s="28"/>
      <c r="J378" s="28"/>
      <c r="K378" s="3"/>
      <c r="L378" s="3"/>
      <c r="M378" s="3"/>
      <c r="N378" s="3"/>
      <c r="O378" s="3"/>
      <c r="P378" s="3"/>
      <c r="Q378" s="8"/>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row>
    <row r="379" spans="2:41" ht="16" x14ac:dyDescent="0.2">
      <c r="B379" s="24"/>
      <c r="C379" s="25"/>
      <c r="D379" s="12"/>
      <c r="E379" s="13"/>
      <c r="F379" s="3"/>
      <c r="G379" s="8"/>
      <c r="H379" s="8"/>
      <c r="I379" s="28"/>
      <c r="J379" s="28"/>
      <c r="K379" s="3"/>
      <c r="L379" s="3"/>
      <c r="M379" s="3"/>
      <c r="N379" s="3"/>
      <c r="O379" s="3"/>
      <c r="P379" s="3"/>
      <c r="Q379" s="8"/>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row>
    <row r="380" spans="2:41" ht="16" x14ac:dyDescent="0.2">
      <c r="B380" s="24"/>
      <c r="C380" s="25"/>
      <c r="D380" s="12"/>
      <c r="E380" s="13"/>
      <c r="F380" s="3"/>
      <c r="G380" s="8"/>
      <c r="H380" s="8"/>
      <c r="I380" s="28"/>
      <c r="J380" s="28"/>
      <c r="K380" s="3"/>
      <c r="L380" s="3"/>
      <c r="M380" s="3"/>
      <c r="N380" s="3"/>
      <c r="O380" s="3"/>
      <c r="P380" s="3"/>
      <c r="Q380" s="8"/>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row>
    <row r="381" spans="2:41" ht="16" x14ac:dyDescent="0.2">
      <c r="B381" s="24"/>
      <c r="C381" s="25"/>
      <c r="D381" s="12"/>
      <c r="E381" s="13"/>
      <c r="F381" s="3"/>
      <c r="G381" s="8"/>
      <c r="H381" s="8"/>
      <c r="I381" s="28"/>
      <c r="J381" s="28"/>
      <c r="K381" s="3"/>
      <c r="L381" s="3"/>
      <c r="M381" s="3"/>
      <c r="N381" s="3"/>
      <c r="O381" s="3"/>
      <c r="P381" s="3"/>
      <c r="Q381" s="8"/>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row>
    <row r="382" spans="2:41" ht="16" x14ac:dyDescent="0.2">
      <c r="B382" s="24"/>
      <c r="C382" s="25"/>
      <c r="D382" s="12"/>
      <c r="E382" s="13"/>
      <c r="F382" s="3"/>
      <c r="G382" s="8"/>
      <c r="H382" s="8"/>
      <c r="I382" s="28"/>
      <c r="J382" s="28"/>
      <c r="K382" s="3"/>
      <c r="L382" s="3"/>
      <c r="M382" s="3"/>
      <c r="N382" s="3"/>
      <c r="O382" s="3"/>
      <c r="P382" s="3"/>
      <c r="Q382" s="8"/>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row>
    <row r="383" spans="2:41" ht="16" x14ac:dyDescent="0.2">
      <c r="B383" s="24"/>
      <c r="C383" s="25"/>
      <c r="D383" s="12"/>
      <c r="E383" s="13"/>
      <c r="F383" s="3"/>
      <c r="G383" s="8"/>
      <c r="H383" s="8"/>
      <c r="I383" s="28"/>
      <c r="J383" s="28"/>
      <c r="K383" s="3"/>
      <c r="L383" s="3"/>
      <c r="M383" s="3"/>
      <c r="N383" s="3"/>
      <c r="O383" s="3"/>
      <c r="P383" s="3"/>
      <c r="Q383" s="8"/>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row>
    <row r="384" spans="2:41" ht="16" x14ac:dyDescent="0.2">
      <c r="B384" s="24"/>
      <c r="C384" s="25"/>
      <c r="D384" s="12"/>
      <c r="E384" s="13"/>
      <c r="F384" s="3"/>
      <c r="G384" s="8"/>
      <c r="H384" s="8"/>
      <c r="I384" s="28"/>
      <c r="J384" s="28"/>
      <c r="K384" s="3"/>
      <c r="L384" s="3"/>
      <c r="M384" s="3"/>
      <c r="N384" s="3"/>
      <c r="O384" s="3"/>
      <c r="P384" s="3"/>
      <c r="Q384" s="8"/>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row>
    <row r="385" spans="2:41" ht="16" x14ac:dyDescent="0.2">
      <c r="B385" s="24"/>
      <c r="C385" s="25"/>
      <c r="D385" s="12"/>
      <c r="E385" s="13"/>
      <c r="F385" s="3"/>
      <c r="G385" s="8"/>
      <c r="H385" s="8"/>
      <c r="I385" s="28"/>
      <c r="J385" s="28"/>
      <c r="K385" s="3"/>
      <c r="L385" s="3"/>
      <c r="M385" s="3"/>
      <c r="N385" s="3"/>
      <c r="O385" s="3"/>
      <c r="P385" s="3"/>
      <c r="Q385" s="8"/>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row>
    <row r="386" spans="2:41" ht="16" x14ac:dyDescent="0.2">
      <c r="B386" s="24"/>
      <c r="C386" s="25"/>
      <c r="D386" s="12"/>
      <c r="E386" s="13"/>
      <c r="F386" s="3"/>
      <c r="G386" s="8"/>
      <c r="H386" s="8"/>
      <c r="I386" s="28"/>
      <c r="J386" s="28"/>
      <c r="K386" s="3"/>
      <c r="L386" s="3"/>
      <c r="M386" s="3"/>
      <c r="N386" s="3"/>
      <c r="O386" s="3"/>
      <c r="P386" s="3"/>
      <c r="Q386" s="8"/>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row>
    <row r="387" spans="2:41" ht="16" x14ac:dyDescent="0.2">
      <c r="B387" s="24"/>
      <c r="C387" s="25"/>
      <c r="D387" s="12"/>
      <c r="E387" s="13"/>
      <c r="F387" s="3"/>
      <c r="G387" s="8"/>
      <c r="H387" s="8"/>
      <c r="I387" s="28"/>
      <c r="J387" s="28"/>
      <c r="K387" s="3"/>
      <c r="L387" s="3"/>
      <c r="M387" s="3"/>
      <c r="N387" s="3"/>
      <c r="O387" s="3"/>
      <c r="P387" s="3"/>
      <c r="Q387" s="8"/>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row>
    <row r="388" spans="2:41" ht="16" x14ac:dyDescent="0.2">
      <c r="B388" s="24"/>
      <c r="C388" s="25"/>
      <c r="D388" s="12"/>
      <c r="E388" s="13"/>
      <c r="F388" s="3"/>
      <c r="G388" s="8"/>
      <c r="H388" s="8"/>
      <c r="I388" s="28"/>
      <c r="J388" s="28"/>
      <c r="K388" s="3"/>
      <c r="L388" s="3"/>
      <c r="M388" s="3"/>
      <c r="N388" s="3"/>
      <c r="O388" s="3"/>
      <c r="P388" s="3"/>
      <c r="Q388" s="8"/>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row>
    <row r="389" spans="2:41" ht="16" x14ac:dyDescent="0.2">
      <c r="B389" s="24"/>
      <c r="C389" s="25"/>
      <c r="D389" s="12"/>
      <c r="E389" s="13"/>
      <c r="F389" s="3"/>
      <c r="G389" s="8"/>
      <c r="H389" s="8"/>
      <c r="I389" s="28"/>
      <c r="J389" s="28"/>
      <c r="K389" s="3"/>
      <c r="L389" s="3"/>
      <c r="M389" s="3"/>
      <c r="N389" s="3"/>
      <c r="O389" s="3"/>
      <c r="P389" s="3"/>
      <c r="Q389" s="8"/>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row>
    <row r="390" spans="2:41" ht="16" x14ac:dyDescent="0.2">
      <c r="B390" s="24"/>
      <c r="C390" s="25"/>
      <c r="D390" s="12"/>
      <c r="E390" s="13"/>
      <c r="F390" s="3"/>
      <c r="G390" s="8"/>
      <c r="H390" s="8"/>
      <c r="I390" s="28"/>
      <c r="J390" s="28"/>
      <c r="K390" s="3"/>
      <c r="L390" s="3"/>
      <c r="M390" s="3"/>
      <c r="N390" s="3"/>
      <c r="O390" s="3"/>
      <c r="P390" s="3"/>
      <c r="Q390" s="8"/>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row>
    <row r="391" spans="2:41" ht="16" x14ac:dyDescent="0.2">
      <c r="B391" s="24"/>
      <c r="C391" s="25"/>
      <c r="D391" s="12"/>
      <c r="E391" s="13"/>
      <c r="F391" s="3"/>
      <c r="G391" s="8"/>
      <c r="H391" s="8"/>
      <c r="I391" s="28"/>
      <c r="J391" s="28"/>
      <c r="K391" s="3"/>
      <c r="L391" s="3"/>
      <c r="M391" s="3"/>
      <c r="N391" s="3"/>
      <c r="O391" s="3"/>
      <c r="P391" s="3"/>
      <c r="Q391" s="8"/>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row>
    <row r="392" spans="2:41" ht="16" x14ac:dyDescent="0.2">
      <c r="B392" s="24"/>
      <c r="C392" s="25"/>
      <c r="D392" s="12"/>
      <c r="E392" s="13"/>
      <c r="F392" s="3"/>
      <c r="G392" s="8"/>
      <c r="H392" s="8"/>
      <c r="I392" s="28"/>
      <c r="J392" s="28"/>
      <c r="K392" s="3"/>
      <c r="L392" s="3"/>
      <c r="M392" s="3"/>
      <c r="N392" s="3"/>
      <c r="O392" s="3"/>
      <c r="P392" s="3"/>
      <c r="Q392" s="8"/>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row>
    <row r="393" spans="2:41" ht="16" x14ac:dyDescent="0.2">
      <c r="B393" s="24"/>
      <c r="C393" s="25"/>
      <c r="D393" s="12"/>
      <c r="E393" s="13"/>
      <c r="F393" s="3"/>
      <c r="G393" s="8"/>
      <c r="H393" s="8"/>
      <c r="I393" s="28"/>
      <c r="J393" s="28"/>
      <c r="K393" s="3"/>
      <c r="L393" s="3"/>
      <c r="M393" s="3"/>
      <c r="N393" s="3"/>
      <c r="O393" s="3"/>
      <c r="P393" s="3"/>
      <c r="Q393" s="8"/>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row>
    <row r="394" spans="2:41" ht="16" x14ac:dyDescent="0.2">
      <c r="B394" s="24"/>
      <c r="C394" s="25"/>
      <c r="D394" s="12"/>
      <c r="E394" s="13"/>
      <c r="F394" s="3"/>
      <c r="G394" s="8"/>
      <c r="H394" s="8"/>
      <c r="I394" s="28"/>
      <c r="J394" s="28"/>
      <c r="K394" s="3"/>
      <c r="L394" s="3"/>
      <c r="M394" s="3"/>
      <c r="N394" s="3"/>
      <c r="O394" s="3"/>
      <c r="P394" s="3"/>
      <c r="Q394" s="8"/>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row>
    <row r="395" spans="2:41" ht="16" x14ac:dyDescent="0.2">
      <c r="B395" s="24"/>
      <c r="C395" s="25"/>
      <c r="D395" s="12"/>
      <c r="E395" s="13"/>
      <c r="F395" s="3"/>
      <c r="G395" s="8"/>
      <c r="H395" s="8"/>
      <c r="I395" s="28"/>
      <c r="J395" s="28"/>
      <c r="K395" s="3"/>
      <c r="L395" s="3"/>
      <c r="M395" s="3"/>
      <c r="N395" s="3"/>
      <c r="O395" s="3"/>
      <c r="P395" s="3"/>
      <c r="Q395" s="8"/>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row>
    <row r="396" spans="2:41" ht="16" x14ac:dyDescent="0.2">
      <c r="B396" s="24"/>
      <c r="C396" s="25"/>
      <c r="D396" s="12"/>
      <c r="E396" s="13"/>
      <c r="F396" s="3"/>
      <c r="G396" s="8"/>
      <c r="H396" s="8"/>
      <c r="I396" s="28"/>
      <c r="J396" s="28"/>
      <c r="K396" s="3"/>
      <c r="L396" s="3"/>
      <c r="M396" s="3"/>
      <c r="N396" s="3"/>
      <c r="O396" s="3"/>
      <c r="P396" s="3"/>
      <c r="Q396" s="8"/>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row>
    <row r="397" spans="2:41" ht="16" x14ac:dyDescent="0.2">
      <c r="B397" s="24"/>
      <c r="C397" s="25"/>
      <c r="D397" s="12"/>
      <c r="E397" s="13"/>
      <c r="F397" s="3"/>
      <c r="G397" s="8"/>
      <c r="H397" s="8"/>
      <c r="I397" s="28"/>
      <c r="J397" s="28"/>
      <c r="K397" s="3"/>
      <c r="L397" s="3"/>
      <c r="M397" s="3"/>
      <c r="N397" s="3"/>
      <c r="O397" s="3"/>
      <c r="P397" s="3"/>
      <c r="Q397" s="8"/>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row>
    <row r="398" spans="2:41" ht="16" x14ac:dyDescent="0.2">
      <c r="B398" s="24"/>
      <c r="C398" s="25"/>
      <c r="D398" s="12"/>
      <c r="E398" s="13"/>
      <c r="F398" s="3"/>
      <c r="G398" s="8"/>
      <c r="H398" s="8"/>
      <c r="I398" s="28"/>
      <c r="J398" s="28"/>
      <c r="K398" s="3"/>
      <c r="L398" s="3"/>
      <c r="M398" s="3"/>
      <c r="N398" s="3"/>
      <c r="O398" s="3"/>
      <c r="P398" s="3"/>
      <c r="Q398" s="8"/>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row>
    <row r="399" spans="2:41" ht="16" x14ac:dyDescent="0.2">
      <c r="B399" s="24"/>
      <c r="C399" s="25"/>
      <c r="D399" s="12"/>
      <c r="E399" s="13"/>
      <c r="F399" s="3"/>
      <c r="G399" s="8"/>
      <c r="H399" s="8"/>
      <c r="I399" s="28"/>
      <c r="J399" s="28"/>
      <c r="K399" s="3"/>
      <c r="L399" s="3"/>
      <c r="M399" s="3"/>
      <c r="N399" s="3"/>
      <c r="O399" s="3"/>
      <c r="P399" s="3"/>
      <c r="Q399" s="8"/>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row>
    <row r="400" spans="2:41" ht="16" x14ac:dyDescent="0.2">
      <c r="B400" s="24"/>
      <c r="C400" s="25"/>
      <c r="D400" s="12"/>
      <c r="E400" s="13"/>
      <c r="F400" s="3"/>
      <c r="G400" s="8"/>
      <c r="H400" s="8"/>
      <c r="I400" s="28"/>
      <c r="J400" s="28"/>
      <c r="K400" s="3"/>
      <c r="L400" s="3"/>
      <c r="M400" s="3"/>
      <c r="N400" s="3"/>
      <c r="O400" s="3"/>
      <c r="P400" s="3"/>
      <c r="Q400" s="8"/>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row>
    <row r="401" spans="2:41" ht="16" x14ac:dyDescent="0.2">
      <c r="B401" s="24"/>
      <c r="C401" s="25"/>
      <c r="D401" s="12"/>
      <c r="E401" s="13"/>
      <c r="F401" s="3"/>
      <c r="G401" s="8"/>
      <c r="H401" s="8"/>
      <c r="I401" s="28"/>
      <c r="J401" s="28"/>
      <c r="K401" s="3"/>
      <c r="L401" s="3"/>
      <c r="M401" s="3"/>
      <c r="N401" s="3"/>
      <c r="O401" s="3"/>
      <c r="P401" s="3"/>
      <c r="Q401" s="8"/>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row>
    <row r="402" spans="2:41" ht="16" x14ac:dyDescent="0.2">
      <c r="B402" s="24"/>
      <c r="C402" s="25"/>
      <c r="D402" s="12"/>
      <c r="E402" s="13"/>
      <c r="F402" s="3"/>
      <c r="G402" s="8"/>
      <c r="H402" s="8"/>
      <c r="I402" s="28"/>
      <c r="J402" s="28"/>
      <c r="K402" s="3"/>
      <c r="L402" s="3"/>
      <c r="M402" s="3"/>
      <c r="N402" s="3"/>
      <c r="O402" s="3"/>
      <c r="P402" s="3"/>
      <c r="Q402" s="8"/>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row>
    <row r="403" spans="2:41" ht="16" x14ac:dyDescent="0.2">
      <c r="B403" s="24"/>
      <c r="C403" s="25"/>
      <c r="D403" s="12"/>
      <c r="E403" s="13"/>
      <c r="F403" s="3"/>
      <c r="G403" s="8"/>
      <c r="H403" s="8"/>
      <c r="I403" s="28"/>
      <c r="J403" s="28"/>
      <c r="K403" s="3"/>
      <c r="L403" s="3"/>
      <c r="M403" s="3"/>
      <c r="N403" s="3"/>
      <c r="O403" s="3"/>
      <c r="P403" s="3"/>
      <c r="Q403" s="8"/>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row>
    <row r="404" spans="2:41" ht="16" x14ac:dyDescent="0.2">
      <c r="B404" s="24"/>
      <c r="C404" s="25"/>
      <c r="D404" s="12"/>
      <c r="E404" s="13"/>
      <c r="F404" s="3"/>
      <c r="G404" s="8"/>
      <c r="H404" s="8"/>
      <c r="I404" s="28"/>
      <c r="J404" s="28"/>
      <c r="K404" s="3"/>
      <c r="L404" s="3"/>
      <c r="M404" s="3"/>
      <c r="N404" s="3"/>
      <c r="O404" s="3"/>
      <c r="P404" s="3"/>
      <c r="Q404" s="8"/>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row>
    <row r="405" spans="2:41" ht="16" x14ac:dyDescent="0.2">
      <c r="B405" s="24"/>
      <c r="C405" s="25"/>
      <c r="D405" s="12"/>
      <c r="E405" s="13"/>
      <c r="F405" s="3"/>
      <c r="G405" s="8"/>
      <c r="H405" s="8"/>
      <c r="I405" s="28"/>
      <c r="J405" s="28"/>
      <c r="K405" s="3"/>
      <c r="L405" s="3"/>
      <c r="M405" s="3"/>
      <c r="N405" s="3"/>
      <c r="O405" s="3"/>
      <c r="P405" s="3"/>
      <c r="Q405" s="8"/>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row>
    <row r="406" spans="2:41" ht="16" x14ac:dyDescent="0.2">
      <c r="B406" s="24"/>
      <c r="C406" s="25"/>
      <c r="D406" s="12"/>
      <c r="E406" s="13"/>
      <c r="F406" s="3"/>
      <c r="G406" s="8"/>
      <c r="H406" s="8"/>
      <c r="I406" s="28"/>
      <c r="J406" s="28"/>
      <c r="K406" s="3"/>
      <c r="L406" s="3"/>
      <c r="M406" s="3"/>
      <c r="N406" s="3"/>
      <c r="O406" s="3"/>
      <c r="P406" s="3"/>
      <c r="Q406" s="8"/>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row>
    <row r="407" spans="2:41" ht="16" x14ac:dyDescent="0.2">
      <c r="B407" s="24"/>
      <c r="C407" s="25"/>
      <c r="D407" s="12"/>
      <c r="E407" s="13"/>
      <c r="F407" s="3"/>
      <c r="G407" s="8"/>
      <c r="H407" s="8"/>
      <c r="I407" s="28"/>
      <c r="J407" s="28"/>
      <c r="K407" s="3"/>
      <c r="L407" s="3"/>
      <c r="M407" s="3"/>
      <c r="N407" s="3"/>
      <c r="O407" s="3"/>
      <c r="P407" s="3"/>
      <c r="Q407" s="8"/>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row>
    <row r="408" spans="2:41" ht="16" x14ac:dyDescent="0.2">
      <c r="B408" s="24"/>
      <c r="C408" s="25"/>
      <c r="D408" s="12"/>
      <c r="E408" s="13"/>
      <c r="F408" s="3"/>
      <c r="G408" s="8"/>
      <c r="H408" s="8"/>
      <c r="I408" s="28"/>
      <c r="J408" s="28"/>
      <c r="K408" s="3"/>
      <c r="L408" s="3"/>
      <c r="M408" s="3"/>
      <c r="N408" s="3"/>
      <c r="O408" s="3"/>
      <c r="P408" s="3"/>
      <c r="Q408" s="8"/>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row>
    <row r="409" spans="2:41" ht="16" x14ac:dyDescent="0.2">
      <c r="B409" s="24"/>
      <c r="C409" s="25"/>
      <c r="D409" s="12"/>
      <c r="E409" s="13"/>
      <c r="F409" s="3"/>
      <c r="G409" s="8"/>
      <c r="H409" s="8"/>
      <c r="I409" s="28"/>
      <c r="J409" s="28"/>
      <c r="K409" s="3"/>
      <c r="L409" s="3"/>
      <c r="M409" s="3"/>
      <c r="N409" s="3"/>
      <c r="O409" s="3"/>
      <c r="P409" s="3"/>
      <c r="Q409" s="8"/>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row>
    <row r="410" spans="2:41" ht="16" x14ac:dyDescent="0.2">
      <c r="B410" s="24"/>
      <c r="C410" s="25"/>
      <c r="D410" s="12"/>
      <c r="E410" s="13"/>
      <c r="F410" s="3"/>
      <c r="G410" s="8"/>
      <c r="H410" s="8"/>
      <c r="I410" s="28"/>
      <c r="J410" s="28"/>
      <c r="K410" s="3"/>
      <c r="L410" s="3"/>
      <c r="M410" s="3"/>
      <c r="N410" s="3"/>
      <c r="O410" s="3"/>
      <c r="P410" s="3"/>
      <c r="Q410" s="8"/>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row>
    <row r="411" spans="2:41" ht="16" x14ac:dyDescent="0.2">
      <c r="B411" s="24"/>
      <c r="C411" s="25"/>
      <c r="D411" s="12"/>
      <c r="E411" s="13"/>
      <c r="F411" s="3"/>
      <c r="G411" s="8"/>
      <c r="H411" s="8"/>
      <c r="I411" s="28"/>
      <c r="J411" s="28"/>
      <c r="K411" s="3"/>
      <c r="L411" s="3"/>
      <c r="M411" s="3"/>
      <c r="N411" s="3"/>
      <c r="O411" s="3"/>
      <c r="P411" s="3"/>
      <c r="Q411" s="8"/>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row>
    <row r="412" spans="2:41" ht="16" x14ac:dyDescent="0.2">
      <c r="B412" s="24"/>
      <c r="C412" s="25"/>
      <c r="D412" s="12"/>
      <c r="E412" s="13"/>
      <c r="F412" s="3"/>
      <c r="G412" s="8"/>
      <c r="H412" s="8"/>
      <c r="I412" s="28"/>
      <c r="J412" s="28"/>
      <c r="K412" s="3"/>
      <c r="L412" s="3"/>
      <c r="M412" s="3"/>
      <c r="N412" s="3"/>
      <c r="O412" s="3"/>
      <c r="P412" s="3"/>
      <c r="Q412" s="8"/>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row>
    <row r="413" spans="2:41" ht="16" x14ac:dyDescent="0.2">
      <c r="B413" s="24"/>
      <c r="C413" s="25"/>
      <c r="D413" s="12"/>
      <c r="E413" s="13"/>
      <c r="F413" s="3"/>
      <c r="G413" s="8"/>
      <c r="H413" s="8"/>
      <c r="I413" s="28"/>
      <c r="J413" s="28"/>
      <c r="K413" s="3"/>
      <c r="L413" s="3"/>
      <c r="M413" s="3"/>
      <c r="N413" s="3"/>
      <c r="O413" s="3"/>
      <c r="P413" s="3"/>
      <c r="Q413" s="8"/>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row>
    <row r="414" spans="2:41" ht="16" x14ac:dyDescent="0.2">
      <c r="B414" s="24"/>
      <c r="C414" s="25"/>
      <c r="D414" s="12"/>
      <c r="E414" s="13"/>
      <c r="F414" s="3"/>
      <c r="G414" s="8"/>
      <c r="H414" s="8"/>
      <c r="I414" s="28"/>
      <c r="J414" s="28"/>
      <c r="K414" s="3"/>
      <c r="L414" s="3"/>
      <c r="M414" s="3"/>
      <c r="N414" s="3"/>
      <c r="O414" s="3"/>
      <c r="P414" s="3"/>
      <c r="Q414" s="8"/>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row>
    <row r="415" spans="2:41" ht="16" x14ac:dyDescent="0.2">
      <c r="B415" s="24"/>
      <c r="C415" s="25"/>
      <c r="D415" s="12"/>
      <c r="E415" s="13"/>
      <c r="F415" s="3"/>
      <c r="G415" s="8"/>
      <c r="H415" s="8"/>
      <c r="I415" s="28"/>
      <c r="J415" s="28"/>
      <c r="K415" s="3"/>
      <c r="L415" s="3"/>
      <c r="M415" s="3"/>
      <c r="N415" s="3"/>
      <c r="O415" s="3"/>
      <c r="P415" s="3"/>
      <c r="Q415" s="8"/>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row>
    <row r="416" spans="2:41" ht="16" x14ac:dyDescent="0.2">
      <c r="B416" s="24"/>
      <c r="C416" s="25"/>
      <c r="D416" s="12"/>
      <c r="E416" s="13"/>
      <c r="F416" s="3"/>
      <c r="G416" s="8"/>
      <c r="H416" s="8"/>
      <c r="I416" s="28"/>
      <c r="J416" s="28"/>
      <c r="K416" s="3"/>
      <c r="L416" s="3"/>
      <c r="M416" s="3"/>
      <c r="N416" s="3"/>
      <c r="O416" s="3"/>
      <c r="P416" s="3"/>
      <c r="Q416" s="8"/>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row>
    <row r="417" spans="2:41" ht="16" x14ac:dyDescent="0.2">
      <c r="B417" s="24"/>
      <c r="C417" s="25"/>
      <c r="D417" s="12"/>
      <c r="E417" s="13"/>
      <c r="F417" s="3"/>
      <c r="G417" s="8"/>
      <c r="H417" s="8"/>
      <c r="I417" s="28"/>
      <c r="J417" s="28"/>
      <c r="K417" s="3"/>
      <c r="L417" s="3"/>
      <c r="M417" s="3"/>
      <c r="N417" s="3"/>
      <c r="O417" s="3"/>
      <c r="P417" s="3"/>
      <c r="Q417" s="8"/>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row>
    <row r="418" spans="2:41" ht="16" x14ac:dyDescent="0.2">
      <c r="B418" s="24"/>
      <c r="C418" s="25"/>
      <c r="D418" s="12"/>
      <c r="E418" s="13"/>
      <c r="F418" s="3"/>
      <c r="G418" s="8"/>
      <c r="H418" s="8"/>
      <c r="I418" s="28"/>
      <c r="J418" s="28"/>
      <c r="K418" s="3"/>
      <c r="L418" s="3"/>
      <c r="M418" s="3"/>
      <c r="N418" s="3"/>
      <c r="O418" s="3"/>
      <c r="P418" s="3"/>
      <c r="Q418" s="8"/>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row>
    <row r="419" spans="2:41" ht="16" x14ac:dyDescent="0.2">
      <c r="B419" s="24"/>
      <c r="C419" s="25"/>
      <c r="D419" s="12"/>
      <c r="E419" s="13"/>
      <c r="F419" s="3"/>
      <c r="G419" s="8"/>
      <c r="H419" s="8"/>
      <c r="I419" s="28"/>
      <c r="J419" s="28"/>
      <c r="K419" s="3"/>
      <c r="L419" s="3"/>
      <c r="M419" s="3"/>
      <c r="N419" s="3"/>
      <c r="O419" s="3"/>
      <c r="P419" s="3"/>
      <c r="Q419" s="8"/>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row>
    <row r="420" spans="2:41" ht="16" x14ac:dyDescent="0.2">
      <c r="B420" s="24"/>
      <c r="C420" s="25"/>
      <c r="D420" s="12"/>
      <c r="E420" s="13"/>
      <c r="F420" s="3"/>
      <c r="G420" s="8"/>
      <c r="H420" s="8"/>
      <c r="I420" s="28"/>
      <c r="J420" s="28"/>
      <c r="K420" s="3"/>
      <c r="L420" s="3"/>
      <c r="M420" s="3"/>
      <c r="N420" s="3"/>
      <c r="O420" s="3"/>
      <c r="P420" s="3"/>
      <c r="Q420" s="8"/>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row>
    <row r="421" spans="2:41" ht="16" x14ac:dyDescent="0.2">
      <c r="B421" s="24"/>
      <c r="C421" s="25"/>
      <c r="D421" s="12"/>
      <c r="E421" s="13"/>
      <c r="F421" s="3"/>
      <c r="G421" s="8"/>
      <c r="H421" s="8"/>
      <c r="I421" s="28"/>
      <c r="J421" s="28"/>
      <c r="K421" s="3"/>
      <c r="L421" s="3"/>
      <c r="M421" s="3"/>
      <c r="N421" s="3"/>
      <c r="O421" s="3"/>
      <c r="P421" s="3"/>
      <c r="Q421" s="8"/>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row>
    <row r="422" spans="2:41" ht="16" x14ac:dyDescent="0.2">
      <c r="B422" s="24"/>
      <c r="C422" s="25"/>
      <c r="D422" s="12"/>
      <c r="E422" s="13"/>
      <c r="F422" s="3"/>
      <c r="G422" s="8"/>
      <c r="H422" s="8"/>
      <c r="I422" s="28"/>
      <c r="J422" s="28"/>
      <c r="K422" s="3"/>
      <c r="L422" s="3"/>
      <c r="M422" s="3"/>
      <c r="N422" s="3"/>
      <c r="O422" s="3"/>
      <c r="P422" s="3"/>
      <c r="Q422" s="8"/>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row>
    <row r="423" spans="2:41" ht="16" x14ac:dyDescent="0.2">
      <c r="B423" s="24"/>
      <c r="C423" s="25"/>
      <c r="D423" s="12"/>
      <c r="E423" s="13"/>
      <c r="F423" s="3"/>
      <c r="G423" s="8"/>
      <c r="H423" s="8"/>
      <c r="I423" s="28"/>
      <c r="J423" s="28"/>
      <c r="K423" s="3"/>
      <c r="L423" s="3"/>
      <c r="M423" s="3"/>
      <c r="N423" s="3"/>
      <c r="O423" s="3"/>
      <c r="P423" s="3"/>
      <c r="Q423" s="8"/>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row>
    <row r="424" spans="2:41" ht="16" x14ac:dyDescent="0.2">
      <c r="B424" s="24"/>
      <c r="C424" s="25"/>
      <c r="D424" s="12"/>
      <c r="E424" s="13"/>
      <c r="F424" s="3"/>
      <c r="G424" s="8"/>
      <c r="H424" s="8"/>
      <c r="I424" s="28"/>
      <c r="J424" s="28"/>
      <c r="K424" s="3"/>
      <c r="L424" s="3"/>
      <c r="M424" s="3"/>
      <c r="N424" s="3"/>
      <c r="O424" s="3"/>
      <c r="P424" s="3"/>
      <c r="Q424" s="8"/>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row>
    <row r="425" spans="2:41" ht="16" x14ac:dyDescent="0.2">
      <c r="B425" s="24"/>
      <c r="C425" s="25"/>
      <c r="D425" s="12"/>
      <c r="E425" s="13"/>
      <c r="F425" s="3"/>
      <c r="G425" s="8"/>
      <c r="H425" s="8"/>
      <c r="I425" s="28"/>
      <c r="J425" s="28"/>
      <c r="K425" s="3"/>
      <c r="L425" s="3"/>
      <c r="M425" s="3"/>
      <c r="N425" s="3"/>
      <c r="O425" s="3"/>
      <c r="P425" s="3"/>
      <c r="Q425" s="8"/>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row>
    <row r="426" spans="2:41" ht="16" x14ac:dyDescent="0.2">
      <c r="B426" s="24"/>
      <c r="C426" s="25"/>
      <c r="D426" s="12"/>
      <c r="E426" s="13"/>
      <c r="F426" s="3"/>
      <c r="G426" s="8"/>
      <c r="H426" s="8"/>
      <c r="I426" s="28"/>
      <c r="J426" s="28"/>
      <c r="K426" s="3"/>
      <c r="L426" s="3"/>
      <c r="M426" s="3"/>
      <c r="N426" s="3"/>
      <c r="O426" s="3"/>
      <c r="P426" s="3"/>
      <c r="Q426" s="8"/>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row>
    <row r="427" spans="2:41" ht="16" x14ac:dyDescent="0.2">
      <c r="B427" s="24"/>
      <c r="C427" s="25"/>
      <c r="D427" s="12"/>
      <c r="E427" s="13"/>
      <c r="F427" s="3"/>
      <c r="G427" s="8"/>
      <c r="H427" s="8"/>
      <c r="I427" s="28"/>
      <c r="J427" s="28"/>
      <c r="K427" s="3"/>
      <c r="L427" s="3"/>
      <c r="M427" s="3"/>
      <c r="N427" s="3"/>
      <c r="O427" s="3"/>
      <c r="P427" s="3"/>
      <c r="Q427" s="8"/>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row>
    <row r="428" spans="2:41" ht="16" x14ac:dyDescent="0.2">
      <c r="B428" s="24"/>
      <c r="C428" s="25"/>
      <c r="D428" s="12"/>
      <c r="E428" s="13"/>
      <c r="F428" s="3"/>
      <c r="G428" s="8"/>
      <c r="H428" s="8"/>
      <c r="I428" s="28"/>
      <c r="J428" s="28"/>
      <c r="K428" s="3"/>
      <c r="L428" s="3"/>
      <c r="M428" s="3"/>
      <c r="N428" s="3"/>
      <c r="O428" s="3"/>
      <c r="P428" s="3"/>
      <c r="Q428" s="8"/>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row>
    <row r="429" spans="2:41" ht="16" x14ac:dyDescent="0.2">
      <c r="B429" s="24"/>
      <c r="C429" s="25"/>
      <c r="D429" s="12"/>
      <c r="E429" s="13"/>
      <c r="F429" s="3"/>
      <c r="G429" s="8"/>
      <c r="H429" s="8"/>
      <c r="I429" s="28"/>
      <c r="J429" s="28"/>
      <c r="K429" s="3"/>
      <c r="L429" s="3"/>
      <c r="M429" s="3"/>
      <c r="N429" s="3"/>
      <c r="O429" s="3"/>
      <c r="P429" s="3"/>
      <c r="Q429" s="8"/>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row>
    <row r="430" spans="2:41" ht="16" x14ac:dyDescent="0.2">
      <c r="B430" s="24"/>
      <c r="C430" s="25"/>
      <c r="D430" s="12"/>
      <c r="E430" s="13"/>
      <c r="F430" s="3"/>
      <c r="G430" s="8"/>
      <c r="H430" s="8"/>
      <c r="I430" s="28"/>
      <c r="J430" s="28"/>
      <c r="K430" s="3"/>
      <c r="L430" s="3"/>
      <c r="M430" s="3"/>
      <c r="N430" s="3"/>
      <c r="O430" s="3"/>
      <c r="P430" s="3"/>
      <c r="Q430" s="8"/>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row>
    <row r="431" spans="2:41" ht="16" x14ac:dyDescent="0.2">
      <c r="B431" s="24"/>
      <c r="C431" s="25"/>
      <c r="D431" s="12"/>
      <c r="E431" s="13"/>
      <c r="F431" s="3"/>
      <c r="G431" s="8"/>
      <c r="H431" s="8"/>
      <c r="I431" s="28"/>
      <c r="J431" s="28"/>
      <c r="K431" s="3"/>
      <c r="L431" s="3"/>
      <c r="M431" s="3"/>
      <c r="N431" s="3"/>
      <c r="O431" s="3"/>
      <c r="P431" s="3"/>
      <c r="Q431" s="8"/>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row>
    <row r="432" spans="2:41" ht="16" x14ac:dyDescent="0.2">
      <c r="B432" s="24"/>
      <c r="C432" s="25"/>
      <c r="D432" s="12"/>
      <c r="E432" s="13"/>
      <c r="F432" s="3"/>
      <c r="G432" s="8"/>
      <c r="H432" s="8"/>
      <c r="I432" s="28"/>
      <c r="J432" s="28"/>
      <c r="K432" s="3"/>
      <c r="L432" s="3"/>
      <c r="M432" s="3"/>
      <c r="N432" s="3"/>
      <c r="O432" s="3"/>
      <c r="P432" s="3"/>
      <c r="Q432" s="8"/>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row>
    <row r="433" spans="2:41" ht="16" x14ac:dyDescent="0.2">
      <c r="B433" s="24"/>
      <c r="C433" s="25"/>
      <c r="D433" s="12"/>
      <c r="E433" s="13"/>
      <c r="F433" s="3"/>
      <c r="G433" s="8"/>
      <c r="H433" s="8"/>
      <c r="I433" s="28"/>
      <c r="J433" s="28"/>
      <c r="K433" s="3"/>
      <c r="L433" s="3"/>
      <c r="M433" s="3"/>
      <c r="N433" s="3"/>
      <c r="O433" s="3"/>
      <c r="P433" s="3"/>
      <c r="Q433" s="8"/>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row>
    <row r="434" spans="2:41" ht="16" x14ac:dyDescent="0.2">
      <c r="B434" s="24"/>
      <c r="C434" s="25"/>
      <c r="D434" s="12"/>
      <c r="E434" s="13"/>
      <c r="F434" s="3"/>
      <c r="G434" s="8"/>
      <c r="H434" s="8"/>
      <c r="I434" s="28"/>
      <c r="J434" s="28"/>
      <c r="K434" s="3"/>
      <c r="L434" s="3"/>
      <c r="M434" s="3"/>
      <c r="N434" s="3"/>
      <c r="O434" s="3"/>
      <c r="P434" s="3"/>
      <c r="Q434" s="8"/>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row>
    <row r="435" spans="2:41" ht="16" x14ac:dyDescent="0.2">
      <c r="B435" s="24"/>
      <c r="C435" s="25"/>
      <c r="D435" s="12"/>
      <c r="E435" s="13"/>
      <c r="F435" s="3"/>
      <c r="G435" s="8"/>
      <c r="H435" s="8"/>
      <c r="I435" s="28"/>
      <c r="J435" s="28"/>
      <c r="K435" s="3"/>
      <c r="L435" s="3"/>
      <c r="M435" s="3"/>
      <c r="N435" s="3"/>
      <c r="O435" s="3"/>
      <c r="P435" s="3"/>
      <c r="Q435" s="8"/>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row>
    <row r="436" spans="2:41" ht="16" x14ac:dyDescent="0.2">
      <c r="B436" s="24"/>
      <c r="C436" s="25"/>
      <c r="D436" s="12"/>
      <c r="E436" s="13"/>
      <c r="F436" s="3"/>
      <c r="G436" s="8"/>
      <c r="H436" s="8"/>
      <c r="I436" s="28"/>
      <c r="J436" s="28"/>
      <c r="K436" s="3"/>
      <c r="L436" s="3"/>
      <c r="M436" s="3"/>
      <c r="N436" s="3"/>
      <c r="O436" s="3"/>
      <c r="P436" s="3"/>
      <c r="Q436" s="8"/>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row>
    <row r="437" spans="2:41" ht="16" x14ac:dyDescent="0.2">
      <c r="B437" s="24"/>
      <c r="C437" s="25"/>
      <c r="D437" s="12"/>
      <c r="E437" s="13"/>
      <c r="F437" s="3"/>
      <c r="G437" s="8"/>
      <c r="H437" s="8"/>
      <c r="I437" s="28"/>
      <c r="J437" s="28"/>
      <c r="K437" s="3"/>
      <c r="L437" s="3"/>
      <c r="M437" s="3"/>
      <c r="N437" s="3"/>
      <c r="O437" s="3"/>
      <c r="P437" s="3"/>
      <c r="Q437" s="8"/>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row>
    <row r="438" spans="2:41" ht="16" x14ac:dyDescent="0.2">
      <c r="B438" s="24"/>
      <c r="C438" s="25"/>
      <c r="D438" s="12"/>
      <c r="E438" s="13"/>
      <c r="F438" s="3"/>
      <c r="G438" s="8"/>
      <c r="H438" s="8"/>
      <c r="I438" s="28"/>
      <c r="J438" s="28"/>
      <c r="K438" s="3"/>
      <c r="L438" s="3"/>
      <c r="M438" s="3"/>
      <c r="N438" s="3"/>
      <c r="O438" s="3"/>
      <c r="P438" s="3"/>
      <c r="Q438" s="8"/>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row>
    <row r="439" spans="2:41" ht="16" x14ac:dyDescent="0.2">
      <c r="B439" s="24"/>
      <c r="C439" s="25"/>
      <c r="D439" s="12"/>
      <c r="E439" s="13"/>
      <c r="F439" s="3"/>
      <c r="G439" s="8"/>
      <c r="H439" s="8"/>
      <c r="I439" s="28"/>
      <c r="J439" s="28"/>
      <c r="K439" s="3"/>
      <c r="L439" s="3"/>
      <c r="M439" s="3"/>
      <c r="N439" s="3"/>
      <c r="O439" s="3"/>
      <c r="P439" s="3"/>
      <c r="Q439" s="8"/>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row>
    <row r="440" spans="2:41" ht="16" x14ac:dyDescent="0.2">
      <c r="B440" s="24"/>
      <c r="C440" s="25"/>
      <c r="D440" s="12"/>
      <c r="E440" s="13"/>
      <c r="F440" s="3"/>
      <c r="G440" s="8"/>
      <c r="H440" s="8"/>
      <c r="I440" s="28"/>
      <c r="J440" s="28"/>
      <c r="K440" s="3"/>
      <c r="L440" s="3"/>
      <c r="M440" s="3"/>
      <c r="N440" s="3"/>
      <c r="O440" s="3"/>
      <c r="P440" s="3"/>
      <c r="Q440" s="8"/>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row>
    <row r="441" spans="2:41" ht="16" x14ac:dyDescent="0.2">
      <c r="B441" s="24"/>
      <c r="C441" s="25"/>
      <c r="D441" s="12"/>
      <c r="E441" s="13"/>
      <c r="F441" s="3"/>
      <c r="G441" s="8"/>
      <c r="H441" s="8"/>
      <c r="I441" s="28"/>
      <c r="J441" s="28"/>
      <c r="K441" s="3"/>
      <c r="L441" s="3"/>
      <c r="M441" s="3"/>
      <c r="N441" s="3"/>
      <c r="O441" s="3"/>
      <c r="P441" s="3"/>
      <c r="Q441" s="8"/>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row>
    <row r="442" spans="2:41" ht="16" x14ac:dyDescent="0.2">
      <c r="B442" s="24"/>
      <c r="C442" s="25"/>
      <c r="D442" s="12"/>
      <c r="E442" s="13"/>
      <c r="F442" s="3"/>
      <c r="G442" s="8"/>
      <c r="H442" s="8"/>
      <c r="I442" s="28"/>
      <c r="J442" s="28"/>
      <c r="K442" s="3"/>
      <c r="L442" s="3"/>
      <c r="M442" s="3"/>
      <c r="N442" s="3"/>
      <c r="O442" s="3"/>
      <c r="P442" s="3"/>
      <c r="Q442" s="8"/>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row>
    <row r="443" spans="2:41" ht="16" x14ac:dyDescent="0.2">
      <c r="B443" s="24"/>
      <c r="C443" s="25"/>
      <c r="D443" s="12"/>
      <c r="E443" s="13"/>
      <c r="F443" s="3"/>
      <c r="G443" s="8"/>
      <c r="H443" s="8"/>
      <c r="I443" s="28"/>
      <c r="J443" s="28"/>
      <c r="K443" s="3"/>
      <c r="L443" s="3"/>
      <c r="M443" s="3"/>
      <c r="N443" s="3"/>
      <c r="O443" s="3"/>
      <c r="P443" s="3"/>
      <c r="Q443" s="8"/>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row>
    <row r="444" spans="2:41" ht="16" x14ac:dyDescent="0.2">
      <c r="B444" s="24"/>
      <c r="C444" s="25"/>
      <c r="D444" s="12"/>
      <c r="E444" s="13"/>
      <c r="F444" s="3"/>
      <c r="G444" s="8"/>
      <c r="H444" s="8"/>
      <c r="I444" s="28"/>
      <c r="J444" s="28"/>
      <c r="K444" s="3"/>
      <c r="L444" s="3"/>
      <c r="M444" s="3"/>
      <c r="N444" s="3"/>
      <c r="O444" s="3"/>
      <c r="P444" s="3"/>
      <c r="Q444" s="8"/>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row>
    <row r="445" spans="2:41" ht="16" x14ac:dyDescent="0.2">
      <c r="B445" s="24"/>
      <c r="C445" s="25"/>
      <c r="D445" s="12"/>
      <c r="E445" s="13"/>
      <c r="F445" s="3"/>
      <c r="G445" s="8"/>
      <c r="H445" s="8"/>
      <c r="I445" s="28"/>
      <c r="J445" s="28"/>
      <c r="K445" s="3"/>
      <c r="L445" s="3"/>
      <c r="M445" s="3"/>
      <c r="N445" s="3"/>
      <c r="O445" s="3"/>
      <c r="P445" s="3"/>
      <c r="Q445" s="8"/>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row>
    <row r="446" spans="2:41" ht="16" x14ac:dyDescent="0.2">
      <c r="B446" s="24"/>
      <c r="C446" s="25"/>
      <c r="D446" s="12"/>
      <c r="E446" s="13"/>
      <c r="F446" s="3"/>
      <c r="G446" s="8"/>
      <c r="H446" s="8"/>
      <c r="I446" s="28"/>
      <c r="J446" s="28"/>
      <c r="K446" s="3"/>
      <c r="L446" s="3"/>
      <c r="M446" s="3"/>
      <c r="N446" s="3"/>
      <c r="O446" s="3"/>
      <c r="P446" s="3"/>
      <c r="Q446" s="8"/>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row>
    <row r="447" spans="2:41" ht="16" x14ac:dyDescent="0.2">
      <c r="B447" s="24"/>
      <c r="C447" s="25"/>
      <c r="D447" s="12"/>
      <c r="E447" s="13"/>
      <c r="F447" s="3"/>
      <c r="G447" s="8"/>
      <c r="H447" s="8"/>
      <c r="I447" s="28"/>
      <c r="J447" s="28"/>
      <c r="K447" s="3"/>
      <c r="L447" s="3"/>
      <c r="M447" s="3"/>
      <c r="N447" s="3"/>
      <c r="O447" s="3"/>
      <c r="P447" s="3"/>
      <c r="Q447" s="8"/>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row>
    <row r="448" spans="2:41" ht="16" x14ac:dyDescent="0.2">
      <c r="B448" s="24"/>
      <c r="C448" s="25"/>
      <c r="D448" s="12"/>
      <c r="E448" s="13"/>
      <c r="F448" s="3"/>
      <c r="G448" s="8"/>
      <c r="H448" s="8"/>
      <c r="I448" s="28"/>
      <c r="J448" s="28"/>
      <c r="K448" s="3"/>
      <c r="L448" s="3"/>
      <c r="M448" s="3"/>
      <c r="N448" s="3"/>
      <c r="O448" s="3"/>
      <c r="P448" s="3"/>
      <c r="Q448" s="8"/>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row>
    <row r="449" spans="2:41" ht="16" x14ac:dyDescent="0.2">
      <c r="B449" s="24"/>
      <c r="C449" s="25"/>
      <c r="D449" s="12"/>
      <c r="E449" s="13"/>
      <c r="F449" s="3"/>
      <c r="G449" s="8"/>
      <c r="H449" s="8"/>
      <c r="I449" s="28"/>
      <c r="J449" s="28"/>
      <c r="K449" s="3"/>
      <c r="L449" s="3"/>
      <c r="M449" s="3"/>
      <c r="N449" s="3"/>
      <c r="O449" s="3"/>
      <c r="P449" s="3"/>
      <c r="Q449" s="8"/>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row>
    <row r="450" spans="2:41" ht="16" x14ac:dyDescent="0.2">
      <c r="B450" s="24"/>
      <c r="C450" s="25"/>
      <c r="D450" s="12"/>
      <c r="E450" s="13"/>
      <c r="F450" s="3"/>
      <c r="G450" s="8"/>
      <c r="H450" s="8"/>
      <c r="I450" s="28"/>
      <c r="J450" s="28"/>
      <c r="K450" s="3"/>
      <c r="L450" s="3"/>
      <c r="M450" s="3"/>
      <c r="N450" s="3"/>
      <c r="O450" s="3"/>
      <c r="P450" s="3"/>
      <c r="Q450" s="8"/>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row>
    <row r="451" spans="2:41" ht="16" x14ac:dyDescent="0.2">
      <c r="B451" s="24"/>
      <c r="C451" s="25"/>
      <c r="D451" s="12"/>
      <c r="E451" s="13"/>
      <c r="F451" s="3"/>
      <c r="G451" s="8"/>
      <c r="H451" s="8"/>
      <c r="I451" s="28"/>
      <c r="J451" s="28"/>
      <c r="K451" s="3"/>
      <c r="L451" s="3"/>
      <c r="M451" s="3"/>
      <c r="N451" s="3"/>
      <c r="O451" s="3"/>
      <c r="P451" s="3"/>
      <c r="Q451" s="8"/>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row>
    <row r="452" spans="2:41" ht="16" x14ac:dyDescent="0.2">
      <c r="B452" s="24"/>
      <c r="C452" s="25"/>
      <c r="D452" s="12"/>
      <c r="E452" s="13"/>
      <c r="F452" s="3"/>
      <c r="G452" s="8"/>
      <c r="H452" s="8"/>
      <c r="I452" s="28"/>
      <c r="J452" s="28"/>
      <c r="K452" s="3"/>
      <c r="L452" s="3"/>
      <c r="M452" s="3"/>
      <c r="N452" s="3"/>
      <c r="O452" s="3"/>
      <c r="P452" s="3"/>
      <c r="Q452" s="8"/>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row>
    <row r="453" spans="2:41" ht="16" x14ac:dyDescent="0.2">
      <c r="B453" s="24"/>
      <c r="C453" s="25"/>
      <c r="D453" s="12"/>
      <c r="E453" s="13"/>
      <c r="F453" s="3"/>
      <c r="G453" s="8"/>
      <c r="H453" s="8"/>
      <c r="I453" s="28"/>
      <c r="J453" s="28"/>
      <c r="K453" s="3"/>
      <c r="L453" s="3"/>
      <c r="M453" s="3"/>
      <c r="N453" s="3"/>
      <c r="O453" s="3"/>
      <c r="P453" s="3"/>
      <c r="Q453" s="8"/>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row>
    <row r="454" spans="2:41" ht="16" x14ac:dyDescent="0.2">
      <c r="B454" s="24"/>
      <c r="C454" s="25"/>
      <c r="D454" s="12"/>
      <c r="E454" s="13"/>
      <c r="F454" s="3"/>
      <c r="G454" s="8"/>
      <c r="H454" s="8"/>
      <c r="I454" s="28"/>
      <c r="J454" s="28"/>
      <c r="K454" s="3"/>
      <c r="L454" s="3"/>
      <c r="M454" s="3"/>
      <c r="N454" s="3"/>
      <c r="O454" s="3"/>
      <c r="P454" s="3"/>
      <c r="Q454" s="8"/>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row>
    <row r="455" spans="2:41" ht="16" x14ac:dyDescent="0.2">
      <c r="B455" s="24"/>
      <c r="C455" s="25"/>
      <c r="D455" s="12"/>
      <c r="E455" s="13"/>
      <c r="F455" s="3"/>
      <c r="G455" s="8"/>
      <c r="H455" s="8"/>
      <c r="I455" s="28"/>
      <c r="J455" s="28"/>
      <c r="K455" s="3"/>
      <c r="L455" s="3"/>
      <c r="M455" s="3"/>
      <c r="N455" s="3"/>
      <c r="O455" s="3"/>
      <c r="P455" s="3"/>
      <c r="Q455" s="8"/>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row>
    <row r="456" spans="2:41" ht="16" x14ac:dyDescent="0.2">
      <c r="B456" s="24"/>
      <c r="C456" s="25"/>
      <c r="D456" s="12"/>
      <c r="E456" s="13"/>
      <c r="F456" s="3"/>
      <c r="G456" s="8"/>
      <c r="H456" s="8"/>
      <c r="I456" s="28"/>
      <c r="J456" s="28"/>
      <c r="K456" s="3"/>
      <c r="L456" s="3"/>
      <c r="M456" s="3"/>
      <c r="N456" s="3"/>
      <c r="O456" s="3"/>
      <c r="P456" s="3"/>
      <c r="Q456" s="8"/>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row>
    <row r="457" spans="2:41" ht="16" x14ac:dyDescent="0.2">
      <c r="B457" s="24"/>
      <c r="C457" s="25"/>
      <c r="D457" s="12"/>
      <c r="E457" s="13"/>
      <c r="F457" s="3"/>
      <c r="G457" s="8"/>
      <c r="H457" s="8"/>
      <c r="I457" s="28"/>
      <c r="J457" s="28"/>
      <c r="K457" s="3"/>
      <c r="L457" s="3"/>
      <c r="M457" s="3"/>
      <c r="N457" s="3"/>
      <c r="O457" s="3"/>
      <c r="P457" s="3"/>
      <c r="Q457" s="8"/>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row>
    <row r="458" spans="2:41" ht="16" x14ac:dyDescent="0.2">
      <c r="B458" s="24"/>
      <c r="C458" s="25"/>
      <c r="D458" s="12"/>
      <c r="E458" s="13"/>
      <c r="F458" s="3"/>
      <c r="G458" s="8"/>
      <c r="H458" s="8"/>
      <c r="I458" s="28"/>
      <c r="J458" s="28"/>
      <c r="K458" s="3"/>
      <c r="L458" s="3"/>
      <c r="M458" s="3"/>
      <c r="N458" s="3"/>
      <c r="O458" s="3"/>
      <c r="P458" s="3"/>
      <c r="Q458" s="8"/>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row>
    <row r="459" spans="2:41" ht="16" x14ac:dyDescent="0.2">
      <c r="B459" s="24"/>
      <c r="C459" s="25"/>
      <c r="D459" s="12"/>
      <c r="E459" s="13"/>
      <c r="F459" s="3"/>
      <c r="G459" s="8"/>
      <c r="H459" s="8"/>
      <c r="I459" s="28"/>
      <c r="J459" s="28"/>
      <c r="K459" s="3"/>
      <c r="L459" s="3"/>
      <c r="M459" s="3"/>
      <c r="N459" s="3"/>
      <c r="O459" s="3"/>
      <c r="P459" s="3"/>
      <c r="Q459" s="8"/>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row>
    <row r="460" spans="2:41" ht="16" x14ac:dyDescent="0.2">
      <c r="B460" s="24"/>
      <c r="C460" s="25"/>
      <c r="D460" s="12"/>
      <c r="E460" s="13"/>
      <c r="F460" s="3"/>
      <c r="G460" s="8"/>
      <c r="H460" s="8"/>
      <c r="I460" s="28"/>
      <c r="J460" s="28"/>
      <c r="K460" s="3"/>
      <c r="L460" s="3"/>
      <c r="M460" s="3"/>
      <c r="N460" s="3"/>
      <c r="O460" s="3"/>
      <c r="P460" s="3"/>
      <c r="Q460" s="8"/>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row>
    <row r="461" spans="2:41" ht="16" x14ac:dyDescent="0.2">
      <c r="B461" s="24"/>
      <c r="C461" s="25"/>
      <c r="D461" s="12"/>
      <c r="E461" s="13"/>
      <c r="F461" s="3"/>
      <c r="G461" s="8"/>
      <c r="H461" s="8"/>
      <c r="I461" s="28"/>
      <c r="J461" s="28"/>
      <c r="K461" s="3"/>
      <c r="L461" s="3"/>
      <c r="M461" s="3"/>
      <c r="N461" s="3"/>
      <c r="O461" s="3"/>
      <c r="P461" s="3"/>
      <c r="Q461" s="8"/>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row>
    <row r="462" spans="2:41" ht="16" x14ac:dyDescent="0.2">
      <c r="B462" s="24"/>
      <c r="C462" s="25"/>
      <c r="D462" s="12"/>
      <c r="E462" s="13"/>
      <c r="F462" s="3"/>
      <c r="G462" s="8"/>
      <c r="H462" s="8"/>
      <c r="I462" s="28"/>
      <c r="J462" s="28"/>
      <c r="K462" s="3"/>
      <c r="L462" s="3"/>
      <c r="M462" s="3"/>
      <c r="N462" s="3"/>
      <c r="O462" s="3"/>
      <c r="P462" s="3"/>
      <c r="Q462" s="8"/>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row>
    <row r="463" spans="2:41" ht="16" x14ac:dyDescent="0.2">
      <c r="B463" s="24"/>
      <c r="C463" s="25"/>
      <c r="D463" s="12"/>
      <c r="E463" s="13"/>
      <c r="F463" s="3"/>
      <c r="G463" s="8"/>
      <c r="H463" s="8"/>
      <c r="I463" s="28"/>
      <c r="J463" s="28"/>
      <c r="K463" s="3"/>
      <c r="L463" s="3"/>
      <c r="M463" s="3"/>
      <c r="N463" s="3"/>
      <c r="O463" s="3"/>
      <c r="P463" s="3"/>
      <c r="Q463" s="8"/>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row>
    <row r="464" spans="2:41" ht="16" x14ac:dyDescent="0.2">
      <c r="B464" s="24"/>
      <c r="C464" s="25"/>
      <c r="D464" s="12"/>
      <c r="E464" s="13"/>
      <c r="F464" s="3"/>
      <c r="G464" s="8"/>
      <c r="H464" s="8"/>
      <c r="I464" s="28"/>
      <c r="J464" s="28"/>
      <c r="K464" s="3"/>
      <c r="L464" s="3"/>
      <c r="M464" s="3"/>
      <c r="N464" s="3"/>
      <c r="O464" s="3"/>
      <c r="P464" s="3"/>
      <c r="Q464" s="8"/>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row>
    <row r="465" spans="2:41" ht="16" x14ac:dyDescent="0.2">
      <c r="B465" s="24"/>
      <c r="C465" s="25"/>
      <c r="D465" s="12"/>
      <c r="E465" s="13"/>
      <c r="F465" s="3"/>
      <c r="G465" s="8"/>
      <c r="H465" s="8"/>
      <c r="I465" s="28"/>
      <c r="J465" s="28"/>
      <c r="K465" s="3"/>
      <c r="L465" s="3"/>
      <c r="M465" s="3"/>
      <c r="N465" s="3"/>
      <c r="O465" s="3"/>
      <c r="P465" s="3"/>
      <c r="Q465" s="8"/>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row>
    <row r="466" spans="2:41" ht="16" x14ac:dyDescent="0.2">
      <c r="B466" s="24"/>
      <c r="C466" s="25"/>
      <c r="D466" s="12"/>
      <c r="E466" s="13"/>
      <c r="F466" s="3"/>
      <c r="G466" s="8"/>
      <c r="H466" s="8"/>
      <c r="I466" s="28"/>
      <c r="J466" s="28"/>
      <c r="K466" s="3"/>
      <c r="L466" s="3"/>
      <c r="M466" s="3"/>
      <c r="N466" s="3"/>
      <c r="O466" s="3"/>
      <c r="P466" s="3"/>
      <c r="Q466" s="8"/>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row>
    <row r="467" spans="2:41" ht="16" x14ac:dyDescent="0.2">
      <c r="B467" s="24"/>
      <c r="C467" s="25"/>
      <c r="D467" s="12"/>
      <c r="E467" s="13"/>
      <c r="F467" s="3"/>
      <c r="G467" s="8"/>
      <c r="H467" s="8"/>
      <c r="I467" s="28"/>
      <c r="J467" s="28"/>
      <c r="K467" s="3"/>
      <c r="L467" s="3"/>
      <c r="M467" s="3"/>
      <c r="N467" s="3"/>
      <c r="O467" s="3"/>
      <c r="P467" s="3"/>
      <c r="Q467" s="8"/>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row>
    <row r="468" spans="2:41" ht="16" x14ac:dyDescent="0.2">
      <c r="B468" s="24"/>
      <c r="C468" s="25"/>
      <c r="D468" s="12"/>
      <c r="E468" s="13"/>
      <c r="F468" s="3"/>
      <c r="G468" s="8"/>
      <c r="H468" s="8"/>
      <c r="I468" s="28"/>
      <c r="J468" s="28"/>
      <c r="K468" s="3"/>
      <c r="L468" s="3"/>
      <c r="M468" s="3"/>
      <c r="N468" s="3"/>
      <c r="O468" s="3"/>
      <c r="P468" s="3"/>
      <c r="Q468" s="8"/>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row>
    <row r="469" spans="2:41" ht="16" x14ac:dyDescent="0.2">
      <c r="B469" s="24"/>
      <c r="C469" s="25"/>
      <c r="D469" s="12"/>
      <c r="E469" s="13"/>
      <c r="F469" s="3"/>
      <c r="G469" s="8"/>
      <c r="H469" s="8"/>
      <c r="I469" s="28"/>
      <c r="J469" s="28"/>
      <c r="K469" s="3"/>
      <c r="L469" s="3"/>
      <c r="M469" s="3"/>
      <c r="N469" s="3"/>
      <c r="O469" s="3"/>
      <c r="P469" s="3"/>
      <c r="Q469" s="8"/>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row>
    <row r="470" spans="2:41" ht="16" x14ac:dyDescent="0.2">
      <c r="B470" s="24"/>
      <c r="C470" s="25"/>
      <c r="D470" s="12"/>
      <c r="E470" s="13"/>
      <c r="F470" s="3"/>
      <c r="G470" s="8"/>
      <c r="H470" s="8"/>
      <c r="I470" s="28"/>
      <c r="J470" s="28"/>
      <c r="K470" s="3"/>
      <c r="L470" s="3"/>
      <c r="M470" s="3"/>
      <c r="N470" s="3"/>
      <c r="O470" s="3"/>
      <c r="P470" s="3"/>
      <c r="Q470" s="8"/>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row>
    <row r="471" spans="2:41" ht="16" x14ac:dyDescent="0.2">
      <c r="B471" s="24"/>
      <c r="C471" s="25"/>
      <c r="D471" s="12"/>
      <c r="E471" s="13"/>
      <c r="F471" s="3"/>
      <c r="G471" s="8"/>
      <c r="H471" s="8"/>
      <c r="I471" s="28"/>
      <c r="J471" s="28"/>
      <c r="K471" s="3"/>
      <c r="L471" s="3"/>
      <c r="M471" s="3"/>
      <c r="N471" s="3"/>
      <c r="O471" s="3"/>
      <c r="P471" s="3"/>
      <c r="Q471" s="8"/>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row>
    <row r="472" spans="2:41" ht="16" x14ac:dyDescent="0.2">
      <c r="B472" s="24"/>
      <c r="C472" s="25"/>
      <c r="D472" s="12"/>
      <c r="E472" s="13"/>
      <c r="F472" s="3"/>
      <c r="G472" s="8"/>
      <c r="H472" s="8"/>
      <c r="I472" s="28"/>
      <c r="J472" s="28"/>
      <c r="K472" s="3"/>
      <c r="L472" s="3"/>
      <c r="M472" s="3"/>
      <c r="N472" s="3"/>
      <c r="O472" s="3"/>
      <c r="P472" s="3"/>
      <c r="Q472" s="8"/>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row>
    <row r="473" spans="2:41" ht="16" x14ac:dyDescent="0.2">
      <c r="B473" s="24"/>
      <c r="C473" s="25"/>
      <c r="D473" s="12"/>
      <c r="E473" s="13"/>
      <c r="F473" s="3"/>
      <c r="G473" s="8"/>
      <c r="H473" s="8"/>
      <c r="I473" s="28"/>
      <c r="J473" s="28"/>
      <c r="K473" s="3"/>
      <c r="L473" s="3"/>
      <c r="M473" s="3"/>
      <c r="N473" s="3"/>
      <c r="O473" s="3"/>
      <c r="P473" s="3"/>
      <c r="Q473" s="8"/>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row>
    <row r="474" spans="2:41" ht="16" x14ac:dyDescent="0.2">
      <c r="B474" s="24"/>
      <c r="C474" s="25"/>
      <c r="D474" s="12"/>
      <c r="E474" s="13"/>
      <c r="F474" s="3"/>
      <c r="G474" s="8"/>
      <c r="H474" s="8"/>
      <c r="I474" s="28"/>
      <c r="J474" s="28"/>
      <c r="K474" s="3"/>
      <c r="L474" s="3"/>
      <c r="M474" s="3"/>
      <c r="N474" s="3"/>
      <c r="O474" s="3"/>
      <c r="P474" s="3"/>
      <c r="Q474" s="8"/>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row>
    <row r="475" spans="2:41" ht="16" x14ac:dyDescent="0.2">
      <c r="B475" s="24"/>
      <c r="C475" s="25"/>
      <c r="D475" s="12"/>
      <c r="E475" s="13"/>
      <c r="F475" s="3"/>
      <c r="G475" s="8"/>
      <c r="H475" s="8"/>
      <c r="I475" s="28"/>
      <c r="J475" s="28"/>
      <c r="K475" s="3"/>
      <c r="L475" s="3"/>
      <c r="M475" s="3"/>
      <c r="N475" s="3"/>
      <c r="O475" s="3"/>
      <c r="P475" s="3"/>
      <c r="Q475" s="8"/>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row>
    <row r="476" spans="2:41" ht="16" x14ac:dyDescent="0.2">
      <c r="B476" s="24"/>
      <c r="C476" s="25"/>
      <c r="D476" s="12"/>
      <c r="E476" s="13"/>
      <c r="F476" s="3"/>
      <c r="G476" s="8"/>
      <c r="H476" s="8"/>
      <c r="I476" s="28"/>
      <c r="J476" s="28"/>
      <c r="K476" s="3"/>
      <c r="L476" s="3"/>
      <c r="M476" s="3"/>
      <c r="N476" s="3"/>
      <c r="O476" s="3"/>
      <c r="P476" s="3"/>
      <c r="Q476" s="8"/>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row>
    <row r="477" spans="2:41" ht="16" x14ac:dyDescent="0.2">
      <c r="B477" s="24"/>
      <c r="C477" s="25"/>
      <c r="D477" s="12"/>
      <c r="E477" s="13"/>
      <c r="F477" s="3"/>
      <c r="G477" s="8"/>
      <c r="H477" s="8"/>
      <c r="I477" s="28"/>
      <c r="J477" s="28"/>
      <c r="K477" s="3"/>
      <c r="L477" s="3"/>
      <c r="M477" s="3"/>
      <c r="N477" s="3"/>
      <c r="O477" s="3"/>
      <c r="P477" s="3"/>
      <c r="Q477" s="8"/>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row>
    <row r="478" spans="2:41" ht="16" x14ac:dyDescent="0.2">
      <c r="B478" s="24"/>
      <c r="C478" s="25"/>
      <c r="D478" s="12"/>
      <c r="E478" s="13"/>
      <c r="F478" s="3"/>
      <c r="G478" s="8"/>
      <c r="H478" s="8"/>
      <c r="I478" s="28"/>
      <c r="J478" s="28"/>
      <c r="K478" s="3"/>
      <c r="L478" s="3"/>
      <c r="M478" s="3"/>
      <c r="N478" s="3"/>
      <c r="O478" s="3"/>
      <c r="P478" s="3"/>
      <c r="Q478" s="8"/>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row>
    <row r="479" spans="2:41" ht="16" x14ac:dyDescent="0.2">
      <c r="B479" s="24"/>
      <c r="C479" s="25"/>
      <c r="D479" s="12"/>
      <c r="E479" s="13"/>
      <c r="F479" s="3"/>
      <c r="G479" s="8"/>
      <c r="H479" s="8"/>
      <c r="I479" s="28"/>
      <c r="J479" s="28"/>
      <c r="K479" s="3"/>
      <c r="L479" s="3"/>
      <c r="M479" s="3"/>
      <c r="N479" s="3"/>
      <c r="O479" s="3"/>
      <c r="P479" s="3"/>
      <c r="Q479" s="8"/>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row>
    <row r="480" spans="2:41" ht="16" x14ac:dyDescent="0.2">
      <c r="B480" s="24"/>
      <c r="C480" s="25"/>
      <c r="D480" s="12"/>
      <c r="E480" s="13"/>
      <c r="F480" s="3"/>
      <c r="G480" s="8"/>
      <c r="H480" s="8"/>
      <c r="I480" s="28"/>
      <c r="J480" s="28"/>
      <c r="K480" s="3"/>
      <c r="L480" s="3"/>
      <c r="M480" s="3"/>
      <c r="N480" s="3"/>
      <c r="O480" s="3"/>
      <c r="P480" s="3"/>
      <c r="Q480" s="8"/>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row>
    <row r="481" spans="2:41" ht="16" x14ac:dyDescent="0.2">
      <c r="B481" s="24"/>
      <c r="C481" s="25"/>
      <c r="D481" s="12"/>
      <c r="E481" s="13"/>
      <c r="F481" s="3"/>
      <c r="G481" s="8"/>
      <c r="H481" s="8"/>
      <c r="I481" s="28"/>
      <c r="J481" s="28"/>
      <c r="K481" s="3"/>
      <c r="L481" s="3"/>
      <c r="M481" s="3"/>
      <c r="N481" s="3"/>
      <c r="O481" s="3"/>
      <c r="P481" s="3"/>
      <c r="Q481" s="8"/>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row>
    <row r="482" spans="2:41" ht="16" x14ac:dyDescent="0.2">
      <c r="B482" s="24"/>
      <c r="C482" s="25"/>
      <c r="D482" s="12"/>
      <c r="E482" s="13"/>
      <c r="F482" s="3"/>
      <c r="G482" s="8"/>
      <c r="H482" s="8"/>
      <c r="I482" s="28"/>
      <c r="J482" s="28"/>
      <c r="K482" s="3"/>
      <c r="L482" s="3"/>
      <c r="M482" s="3"/>
      <c r="N482" s="3"/>
      <c r="O482" s="3"/>
      <c r="P482" s="3"/>
      <c r="Q482" s="8"/>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row>
    <row r="483" spans="2:41" ht="16" x14ac:dyDescent="0.2">
      <c r="B483" s="24"/>
      <c r="C483" s="25"/>
      <c r="D483" s="12"/>
      <c r="E483" s="13"/>
      <c r="F483" s="3"/>
      <c r="G483" s="8"/>
      <c r="H483" s="8"/>
      <c r="I483" s="28"/>
      <c r="J483" s="28"/>
      <c r="K483" s="3"/>
      <c r="L483" s="3"/>
      <c r="M483" s="3"/>
      <c r="N483" s="3"/>
      <c r="O483" s="3"/>
      <c r="P483" s="3"/>
      <c r="Q483" s="8"/>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row>
    <row r="484" spans="2:41" ht="16" x14ac:dyDescent="0.2">
      <c r="B484" s="24"/>
      <c r="C484" s="25"/>
      <c r="D484" s="12"/>
      <c r="E484" s="13"/>
      <c r="F484" s="3"/>
      <c r="G484" s="8"/>
      <c r="H484" s="8"/>
      <c r="I484" s="28"/>
      <c r="J484" s="28"/>
      <c r="K484" s="3"/>
      <c r="L484" s="3"/>
      <c r="M484" s="3"/>
      <c r="N484" s="3"/>
      <c r="O484" s="3"/>
      <c r="P484" s="3"/>
      <c r="Q484" s="8"/>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row>
    <row r="485" spans="2:41" ht="16" x14ac:dyDescent="0.2">
      <c r="B485" s="24"/>
      <c r="C485" s="25"/>
      <c r="D485" s="12"/>
      <c r="E485" s="13"/>
      <c r="F485" s="3"/>
      <c r="G485" s="8"/>
      <c r="H485" s="8"/>
      <c r="I485" s="28"/>
      <c r="J485" s="28"/>
      <c r="K485" s="3"/>
      <c r="L485" s="3"/>
      <c r="M485" s="3"/>
      <c r="N485" s="3"/>
      <c r="O485" s="3"/>
      <c r="P485" s="3"/>
      <c r="Q485" s="8"/>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row>
    <row r="486" spans="2:41" ht="16" x14ac:dyDescent="0.2">
      <c r="B486" s="24"/>
      <c r="C486" s="25"/>
      <c r="D486" s="12"/>
      <c r="E486" s="13"/>
      <c r="F486" s="3"/>
      <c r="G486" s="8"/>
      <c r="H486" s="8"/>
      <c r="I486" s="28"/>
      <c r="J486" s="28"/>
      <c r="K486" s="3"/>
      <c r="L486" s="3"/>
      <c r="M486" s="3"/>
      <c r="N486" s="3"/>
      <c r="O486" s="3"/>
      <c r="P486" s="3"/>
      <c r="Q486" s="8"/>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row>
    <row r="487" spans="2:41" ht="16" x14ac:dyDescent="0.2">
      <c r="B487" s="24"/>
      <c r="C487" s="25"/>
      <c r="D487" s="12"/>
      <c r="E487" s="13"/>
      <c r="F487" s="3"/>
      <c r="G487" s="8"/>
      <c r="H487" s="8"/>
      <c r="I487" s="28"/>
      <c r="J487" s="28"/>
      <c r="K487" s="3"/>
      <c r="L487" s="3"/>
      <c r="M487" s="3"/>
      <c r="N487" s="3"/>
      <c r="O487" s="3"/>
      <c r="P487" s="3"/>
      <c r="Q487" s="8"/>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row>
    <row r="488" spans="2:41" ht="16" x14ac:dyDescent="0.2">
      <c r="B488" s="24"/>
      <c r="C488" s="25"/>
      <c r="D488" s="12"/>
      <c r="E488" s="13"/>
      <c r="F488" s="3"/>
      <c r="G488" s="8"/>
      <c r="H488" s="8"/>
      <c r="I488" s="28"/>
      <c r="J488" s="28"/>
      <c r="K488" s="3"/>
      <c r="L488" s="3"/>
      <c r="M488" s="3"/>
      <c r="N488" s="3"/>
      <c r="O488" s="3"/>
      <c r="P488" s="3"/>
      <c r="Q488" s="8"/>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row>
    <row r="489" spans="2:41" ht="16" x14ac:dyDescent="0.2">
      <c r="B489" s="24"/>
      <c r="C489" s="25"/>
      <c r="D489" s="12"/>
      <c r="E489" s="13"/>
      <c r="F489" s="3"/>
      <c r="G489" s="8"/>
      <c r="H489" s="8"/>
      <c r="I489" s="28"/>
      <c r="J489" s="28"/>
      <c r="K489" s="3"/>
      <c r="L489" s="3"/>
      <c r="M489" s="3"/>
      <c r="N489" s="3"/>
      <c r="O489" s="3"/>
      <c r="P489" s="3"/>
      <c r="Q489" s="8"/>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row>
    <row r="490" spans="2:41" ht="16" x14ac:dyDescent="0.2">
      <c r="B490" s="24"/>
      <c r="C490" s="25"/>
      <c r="D490" s="12"/>
      <c r="E490" s="13"/>
      <c r="F490" s="3"/>
      <c r="G490" s="8"/>
      <c r="H490" s="8"/>
      <c r="I490" s="28"/>
      <c r="J490" s="28"/>
      <c r="K490" s="3"/>
      <c r="L490" s="3"/>
      <c r="M490" s="3"/>
      <c r="N490" s="3"/>
      <c r="O490" s="3"/>
      <c r="P490" s="3"/>
      <c r="Q490" s="8"/>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row>
    <row r="491" spans="2:41" ht="16" x14ac:dyDescent="0.2">
      <c r="B491" s="24"/>
      <c r="C491" s="25"/>
      <c r="D491" s="12"/>
      <c r="E491" s="13"/>
      <c r="F491" s="3"/>
      <c r="G491" s="8"/>
      <c r="H491" s="8"/>
      <c r="I491" s="28"/>
      <c r="J491" s="28"/>
      <c r="K491" s="3"/>
      <c r="L491" s="3"/>
      <c r="M491" s="3"/>
      <c r="N491" s="3"/>
      <c r="O491" s="3"/>
      <c r="P491" s="3"/>
      <c r="Q491" s="8"/>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row>
    <row r="492" spans="2:41" ht="16" x14ac:dyDescent="0.2">
      <c r="B492" s="24"/>
      <c r="C492" s="25"/>
      <c r="D492" s="12"/>
      <c r="E492" s="13"/>
      <c r="F492" s="3"/>
      <c r="G492" s="8"/>
      <c r="H492" s="8"/>
      <c r="I492" s="28"/>
      <c r="J492" s="28"/>
      <c r="K492" s="3"/>
      <c r="L492" s="3"/>
      <c r="M492" s="3"/>
      <c r="N492" s="3"/>
      <c r="O492" s="3"/>
      <c r="P492" s="3"/>
      <c r="Q492" s="8"/>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row>
    <row r="493" spans="2:41" ht="16" x14ac:dyDescent="0.2">
      <c r="B493" s="24"/>
      <c r="C493" s="25"/>
      <c r="D493" s="12"/>
      <c r="E493" s="13"/>
      <c r="F493" s="3"/>
      <c r="G493" s="8"/>
      <c r="H493" s="8"/>
      <c r="I493" s="28"/>
      <c r="J493" s="28"/>
      <c r="K493" s="3"/>
      <c r="L493" s="3"/>
      <c r="M493" s="3"/>
      <c r="N493" s="3"/>
      <c r="O493" s="3"/>
      <c r="P493" s="3"/>
      <c r="Q493" s="8"/>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row>
    <row r="494" spans="2:41" ht="16" x14ac:dyDescent="0.2">
      <c r="B494" s="24"/>
      <c r="C494" s="25"/>
      <c r="D494" s="12"/>
      <c r="E494" s="13"/>
      <c r="F494" s="3"/>
      <c r="G494" s="8"/>
      <c r="H494" s="8"/>
      <c r="I494" s="28"/>
      <c r="J494" s="28"/>
      <c r="K494" s="3"/>
      <c r="L494" s="3"/>
      <c r="M494" s="3"/>
      <c r="N494" s="3"/>
      <c r="O494" s="3"/>
      <c r="P494" s="3"/>
      <c r="Q494" s="8"/>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row>
    <row r="495" spans="2:41" ht="16" x14ac:dyDescent="0.2">
      <c r="B495" s="24"/>
      <c r="C495" s="25"/>
      <c r="D495" s="12"/>
      <c r="E495" s="13"/>
      <c r="F495" s="3"/>
      <c r="G495" s="8"/>
      <c r="H495" s="8"/>
      <c r="I495" s="28"/>
      <c r="J495" s="28"/>
      <c r="K495" s="3"/>
      <c r="L495" s="3"/>
      <c r="M495" s="3"/>
      <c r="N495" s="3"/>
      <c r="O495" s="3"/>
      <c r="P495" s="3"/>
      <c r="Q495" s="8"/>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row>
    <row r="496" spans="2:41" ht="16" x14ac:dyDescent="0.2">
      <c r="B496" s="24"/>
      <c r="C496" s="25"/>
      <c r="D496" s="12"/>
      <c r="E496" s="13"/>
      <c r="F496" s="3"/>
      <c r="G496" s="8"/>
      <c r="H496" s="8"/>
      <c r="I496" s="28"/>
      <c r="J496" s="28"/>
      <c r="K496" s="3"/>
      <c r="L496" s="3"/>
      <c r="M496" s="3"/>
      <c r="N496" s="3"/>
      <c r="O496" s="3"/>
      <c r="P496" s="3"/>
      <c r="Q496" s="8"/>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row>
    <row r="497" spans="2:41" ht="16" x14ac:dyDescent="0.2">
      <c r="B497" s="24"/>
      <c r="C497" s="25"/>
      <c r="D497" s="12"/>
      <c r="E497" s="13"/>
      <c r="F497" s="3"/>
      <c r="G497" s="8"/>
      <c r="H497" s="8"/>
      <c r="I497" s="28"/>
      <c r="J497" s="28"/>
      <c r="K497" s="3"/>
      <c r="L497" s="3"/>
      <c r="M497" s="3"/>
      <c r="N497" s="3"/>
      <c r="O497" s="3"/>
      <c r="P497" s="3"/>
      <c r="Q497" s="8"/>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row>
    <row r="498" spans="2:41" ht="16" x14ac:dyDescent="0.2">
      <c r="B498" s="24"/>
      <c r="C498" s="25"/>
      <c r="D498" s="12"/>
      <c r="E498" s="13"/>
      <c r="F498" s="3"/>
      <c r="G498" s="8"/>
      <c r="H498" s="8"/>
      <c r="I498" s="28"/>
      <c r="J498" s="28"/>
      <c r="K498" s="3"/>
      <c r="L498" s="3"/>
      <c r="M498" s="3"/>
      <c r="N498" s="3"/>
      <c r="O498" s="3"/>
      <c r="P498" s="3"/>
      <c r="Q498" s="8"/>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row>
    <row r="499" spans="2:41" ht="16" x14ac:dyDescent="0.2">
      <c r="B499" s="24"/>
      <c r="C499" s="25"/>
      <c r="D499" s="12"/>
      <c r="E499" s="13"/>
      <c r="F499" s="3"/>
      <c r="G499" s="8"/>
      <c r="H499" s="8"/>
      <c r="I499" s="28"/>
      <c r="J499" s="28"/>
      <c r="K499" s="3"/>
      <c r="L499" s="3"/>
      <c r="M499" s="3"/>
      <c r="N499" s="3"/>
      <c r="O499" s="3"/>
      <c r="P499" s="3"/>
      <c r="Q499" s="8"/>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row>
    <row r="500" spans="2:41" ht="16" x14ac:dyDescent="0.2">
      <c r="B500" s="24"/>
      <c r="C500" s="25"/>
      <c r="D500" s="12"/>
      <c r="E500" s="13"/>
      <c r="F500" s="3"/>
      <c r="G500" s="8"/>
      <c r="H500" s="8"/>
      <c r="I500" s="28"/>
      <c r="J500" s="28"/>
      <c r="K500" s="3"/>
      <c r="L500" s="3"/>
      <c r="M500" s="3"/>
      <c r="N500" s="3"/>
      <c r="O500" s="3"/>
      <c r="P500" s="3"/>
      <c r="Q500" s="8"/>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row>
    <row r="501" spans="2:41" ht="16" x14ac:dyDescent="0.2">
      <c r="B501" s="24"/>
      <c r="C501" s="25"/>
      <c r="D501" s="12"/>
      <c r="E501" s="13"/>
      <c r="F501" s="3"/>
      <c r="G501" s="8"/>
      <c r="H501" s="8"/>
      <c r="I501" s="28"/>
      <c r="J501" s="28"/>
      <c r="K501" s="3"/>
      <c r="L501" s="3"/>
      <c r="M501" s="3"/>
      <c r="N501" s="3"/>
      <c r="O501" s="3"/>
      <c r="P501" s="3"/>
      <c r="Q501" s="8"/>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row>
    <row r="502" spans="2:41" ht="16" x14ac:dyDescent="0.2">
      <c r="B502" s="24"/>
      <c r="C502" s="25"/>
      <c r="D502" s="12"/>
      <c r="E502" s="13"/>
      <c r="F502" s="3"/>
      <c r="G502" s="8"/>
      <c r="H502" s="8"/>
      <c r="I502" s="28"/>
      <c r="J502" s="28"/>
      <c r="K502" s="3"/>
      <c r="L502" s="3"/>
      <c r="M502" s="3"/>
      <c r="N502" s="3"/>
      <c r="O502" s="3"/>
      <c r="P502" s="3"/>
      <c r="Q502" s="8"/>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row>
    <row r="503" spans="2:41" ht="16" x14ac:dyDescent="0.2">
      <c r="B503" s="24"/>
      <c r="C503" s="25"/>
      <c r="D503" s="12"/>
      <c r="E503" s="13"/>
      <c r="F503" s="3"/>
      <c r="G503" s="8"/>
      <c r="H503" s="8"/>
      <c r="I503" s="28"/>
      <c r="J503" s="28"/>
      <c r="K503" s="3"/>
      <c r="L503" s="3"/>
      <c r="M503" s="3"/>
      <c r="N503" s="3"/>
      <c r="O503" s="3"/>
      <c r="P503" s="3"/>
      <c r="Q503" s="8"/>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row>
    <row r="504" spans="2:41" ht="16" x14ac:dyDescent="0.2">
      <c r="B504" s="24"/>
      <c r="C504" s="25"/>
      <c r="D504" s="12"/>
      <c r="E504" s="13"/>
      <c r="F504" s="3"/>
      <c r="G504" s="8"/>
      <c r="H504" s="8"/>
      <c r="I504" s="28"/>
      <c r="J504" s="28"/>
      <c r="K504" s="3"/>
      <c r="L504" s="3"/>
      <c r="M504" s="3"/>
      <c r="N504" s="3"/>
      <c r="O504" s="3"/>
      <c r="P504" s="3"/>
      <c r="Q504" s="8"/>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row>
    <row r="505" spans="2:41" ht="16" x14ac:dyDescent="0.2">
      <c r="B505" s="24"/>
      <c r="C505" s="25"/>
      <c r="D505" s="12"/>
      <c r="E505" s="13"/>
      <c r="F505" s="3"/>
      <c r="G505" s="8"/>
      <c r="H505" s="8"/>
      <c r="I505" s="28"/>
      <c r="J505" s="28"/>
      <c r="K505" s="3"/>
      <c r="L505" s="3"/>
      <c r="M505" s="3"/>
      <c r="N505" s="3"/>
      <c r="O505" s="3"/>
      <c r="P505" s="3"/>
      <c r="Q505" s="8"/>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row>
    <row r="506" spans="2:41" ht="16" x14ac:dyDescent="0.2">
      <c r="B506" s="24"/>
      <c r="C506" s="25"/>
      <c r="D506" s="12"/>
      <c r="E506" s="13"/>
      <c r="F506" s="3"/>
      <c r="G506" s="8"/>
      <c r="H506" s="8"/>
      <c r="I506" s="28"/>
      <c r="J506" s="28"/>
      <c r="K506" s="3"/>
      <c r="L506" s="3"/>
      <c r="M506" s="3"/>
      <c r="N506" s="3"/>
      <c r="O506" s="3"/>
      <c r="P506" s="3"/>
      <c r="Q506" s="8"/>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row>
    <row r="507" spans="2:41" ht="16" x14ac:dyDescent="0.2">
      <c r="B507" s="24"/>
      <c r="C507" s="25"/>
      <c r="D507" s="12"/>
      <c r="E507" s="13"/>
      <c r="F507" s="3"/>
      <c r="G507" s="8"/>
      <c r="H507" s="8"/>
      <c r="I507" s="28"/>
      <c r="J507" s="28"/>
      <c r="K507" s="3"/>
      <c r="L507" s="3"/>
      <c r="M507" s="3"/>
      <c r="N507" s="3"/>
      <c r="O507" s="3"/>
      <c r="P507" s="3"/>
      <c r="Q507" s="8"/>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row>
    <row r="508" spans="2:41" ht="16" x14ac:dyDescent="0.2">
      <c r="B508" s="24"/>
      <c r="C508" s="25"/>
      <c r="D508" s="12"/>
      <c r="E508" s="13"/>
      <c r="F508" s="3"/>
      <c r="G508" s="8"/>
      <c r="H508" s="8"/>
      <c r="I508" s="28"/>
      <c r="J508" s="28"/>
      <c r="K508" s="3"/>
      <c r="L508" s="3"/>
      <c r="M508" s="3"/>
      <c r="N508" s="3"/>
      <c r="O508" s="3"/>
      <c r="P508" s="3"/>
      <c r="Q508" s="8"/>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row>
    <row r="509" spans="2:41" ht="16" x14ac:dyDescent="0.2">
      <c r="B509" s="24"/>
      <c r="C509" s="25"/>
      <c r="D509" s="12"/>
      <c r="E509" s="13"/>
      <c r="F509" s="3"/>
      <c r="G509" s="8"/>
      <c r="H509" s="8"/>
      <c r="I509" s="28"/>
      <c r="J509" s="28"/>
      <c r="K509" s="3"/>
      <c r="L509" s="3"/>
      <c r="M509" s="3"/>
      <c r="N509" s="3"/>
      <c r="O509" s="3"/>
      <c r="P509" s="3"/>
      <c r="Q509" s="8"/>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row>
    <row r="510" spans="2:41" ht="16" x14ac:dyDescent="0.2">
      <c r="B510" s="24"/>
      <c r="C510" s="25"/>
      <c r="D510" s="12"/>
      <c r="E510" s="13"/>
      <c r="F510" s="3"/>
      <c r="G510" s="8"/>
      <c r="H510" s="8"/>
      <c r="I510" s="28"/>
      <c r="J510" s="28"/>
      <c r="K510" s="3"/>
      <c r="L510" s="3"/>
      <c r="M510" s="3"/>
      <c r="N510" s="3"/>
      <c r="O510" s="3"/>
      <c r="P510" s="3"/>
      <c r="Q510" s="8"/>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row>
    <row r="511" spans="2:41" ht="16" x14ac:dyDescent="0.2">
      <c r="B511" s="24"/>
      <c r="C511" s="25"/>
      <c r="D511" s="12"/>
      <c r="E511" s="13"/>
      <c r="F511" s="3"/>
      <c r="G511" s="8"/>
      <c r="H511" s="8"/>
      <c r="I511" s="28"/>
      <c r="J511" s="28"/>
      <c r="K511" s="3"/>
      <c r="L511" s="3"/>
      <c r="M511" s="3"/>
      <c r="N511" s="3"/>
      <c r="O511" s="3"/>
      <c r="P511" s="3"/>
      <c r="Q511" s="8"/>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row>
    <row r="512" spans="2:41" ht="16" x14ac:dyDescent="0.2">
      <c r="B512" s="24"/>
      <c r="C512" s="25"/>
      <c r="D512" s="12"/>
      <c r="E512" s="13"/>
      <c r="F512" s="3"/>
      <c r="G512" s="8"/>
      <c r="H512" s="8"/>
      <c r="I512" s="28"/>
      <c r="J512" s="28"/>
      <c r="K512" s="3"/>
      <c r="L512" s="3"/>
      <c r="M512" s="3"/>
      <c r="N512" s="3"/>
      <c r="O512" s="3"/>
      <c r="P512" s="3"/>
      <c r="Q512" s="8"/>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row>
    <row r="513" spans="2:41" ht="16" x14ac:dyDescent="0.2">
      <c r="B513" s="24"/>
      <c r="C513" s="25"/>
      <c r="D513" s="12"/>
      <c r="E513" s="13"/>
      <c r="F513" s="3"/>
      <c r="G513" s="8"/>
      <c r="H513" s="8"/>
      <c r="I513" s="28"/>
      <c r="J513" s="28"/>
      <c r="K513" s="3"/>
      <c r="L513" s="3"/>
      <c r="M513" s="3"/>
      <c r="N513" s="3"/>
      <c r="O513" s="3"/>
      <c r="P513" s="3"/>
      <c r="Q513" s="8"/>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row>
    <row r="514" spans="2:41" ht="16" x14ac:dyDescent="0.2">
      <c r="B514" s="24"/>
      <c r="C514" s="25"/>
      <c r="D514" s="12"/>
      <c r="E514" s="13"/>
      <c r="F514" s="3"/>
      <c r="G514" s="8"/>
      <c r="H514" s="8"/>
      <c r="I514" s="28"/>
      <c r="J514" s="28"/>
      <c r="K514" s="3"/>
      <c r="L514" s="3"/>
      <c r="M514" s="3"/>
      <c r="N514" s="3"/>
      <c r="O514" s="3"/>
      <c r="P514" s="3"/>
      <c r="Q514" s="8"/>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row>
    <row r="515" spans="2:41" ht="16" x14ac:dyDescent="0.2">
      <c r="B515" s="24"/>
      <c r="C515" s="25"/>
      <c r="D515" s="12"/>
      <c r="E515" s="13"/>
      <c r="F515" s="3"/>
      <c r="G515" s="8"/>
      <c r="H515" s="8"/>
      <c r="I515" s="28"/>
      <c r="J515" s="28"/>
      <c r="K515" s="3"/>
      <c r="L515" s="3"/>
      <c r="M515" s="3"/>
      <c r="N515" s="3"/>
      <c r="O515" s="3"/>
      <c r="P515" s="3"/>
      <c r="Q515" s="8"/>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row>
    <row r="516" spans="2:41" ht="16" x14ac:dyDescent="0.2">
      <c r="B516" s="24"/>
      <c r="C516" s="25"/>
      <c r="D516" s="12"/>
      <c r="E516" s="13"/>
      <c r="F516" s="3"/>
      <c r="G516" s="8"/>
      <c r="H516" s="8"/>
      <c r="I516" s="28"/>
      <c r="J516" s="28"/>
      <c r="K516" s="3"/>
      <c r="L516" s="3"/>
      <c r="M516" s="3"/>
      <c r="N516" s="3"/>
      <c r="O516" s="3"/>
      <c r="P516" s="3"/>
      <c r="Q516" s="8"/>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row>
    <row r="517" spans="2:41" ht="16" x14ac:dyDescent="0.2">
      <c r="B517" s="24"/>
      <c r="C517" s="25"/>
      <c r="D517" s="12"/>
      <c r="E517" s="13"/>
      <c r="F517" s="3"/>
      <c r="G517" s="8"/>
      <c r="H517" s="8"/>
      <c r="I517" s="28"/>
      <c r="J517" s="28"/>
      <c r="K517" s="3"/>
      <c r="L517" s="3"/>
      <c r="M517" s="3"/>
      <c r="N517" s="3"/>
      <c r="O517" s="3"/>
      <c r="P517" s="3"/>
      <c r="Q517" s="8"/>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row>
    <row r="518" spans="2:41" ht="16" x14ac:dyDescent="0.2">
      <c r="B518" s="24"/>
      <c r="C518" s="25"/>
      <c r="D518" s="12"/>
      <c r="E518" s="13"/>
      <c r="F518" s="3"/>
      <c r="G518" s="8"/>
      <c r="H518" s="8"/>
      <c r="I518" s="28"/>
      <c r="J518" s="28"/>
      <c r="K518" s="3"/>
      <c r="L518" s="3"/>
      <c r="M518" s="3"/>
      <c r="N518" s="3"/>
      <c r="O518" s="3"/>
      <c r="P518" s="3"/>
      <c r="Q518" s="8"/>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row>
    <row r="519" spans="2:41" ht="16" x14ac:dyDescent="0.2">
      <c r="B519" s="24"/>
      <c r="C519" s="25"/>
      <c r="D519" s="12"/>
      <c r="E519" s="13"/>
      <c r="F519" s="3"/>
      <c r="G519" s="8"/>
      <c r="H519" s="8"/>
      <c r="I519" s="28"/>
      <c r="J519" s="28"/>
      <c r="K519" s="3"/>
      <c r="L519" s="3"/>
      <c r="M519" s="3"/>
      <c r="N519" s="3"/>
      <c r="O519" s="3"/>
      <c r="P519" s="3"/>
      <c r="Q519" s="8"/>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row>
    <row r="520" spans="2:41" ht="16" x14ac:dyDescent="0.2">
      <c r="B520" s="24"/>
      <c r="C520" s="25"/>
      <c r="D520" s="12"/>
      <c r="E520" s="13"/>
      <c r="F520" s="3"/>
      <c r="G520" s="8"/>
      <c r="H520" s="8"/>
      <c r="I520" s="28"/>
      <c r="J520" s="28"/>
      <c r="K520" s="3"/>
      <c r="L520" s="3"/>
      <c r="M520" s="3"/>
      <c r="N520" s="3"/>
      <c r="O520" s="3"/>
      <c r="P520" s="3"/>
      <c r="Q520" s="8"/>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row>
    <row r="521" spans="2:41" ht="16" x14ac:dyDescent="0.2">
      <c r="B521" s="24"/>
      <c r="C521" s="25"/>
      <c r="D521" s="12"/>
      <c r="E521" s="13"/>
      <c r="F521" s="3"/>
      <c r="G521" s="8"/>
      <c r="H521" s="8"/>
      <c r="I521" s="28"/>
      <c r="J521" s="28"/>
      <c r="K521" s="3"/>
      <c r="L521" s="3"/>
      <c r="M521" s="3"/>
      <c r="N521" s="3"/>
      <c r="O521" s="3"/>
      <c r="P521" s="3"/>
      <c r="Q521" s="8"/>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row>
    <row r="522" spans="2:41" ht="16" x14ac:dyDescent="0.2">
      <c r="B522" s="24"/>
      <c r="C522" s="25"/>
      <c r="D522" s="12"/>
      <c r="E522" s="13"/>
      <c r="F522" s="3"/>
      <c r="G522" s="8"/>
      <c r="H522" s="8"/>
      <c r="I522" s="28"/>
      <c r="J522" s="28"/>
      <c r="K522" s="3"/>
      <c r="L522" s="3"/>
      <c r="M522" s="3"/>
      <c r="N522" s="3"/>
      <c r="O522" s="3"/>
      <c r="P522" s="3"/>
      <c r="Q522" s="8"/>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row>
    <row r="523" spans="2:41" ht="16" x14ac:dyDescent="0.2">
      <c r="B523" s="24"/>
      <c r="C523" s="25"/>
      <c r="D523" s="12"/>
      <c r="E523" s="13"/>
      <c r="F523" s="3"/>
      <c r="G523" s="8"/>
      <c r="H523" s="8"/>
      <c r="I523" s="28"/>
      <c r="J523" s="28"/>
      <c r="K523" s="3"/>
      <c r="L523" s="3"/>
      <c r="M523" s="3"/>
      <c r="N523" s="3"/>
      <c r="O523" s="3"/>
      <c r="P523" s="3"/>
      <c r="Q523" s="8"/>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row>
    <row r="524" spans="2:41" ht="16" x14ac:dyDescent="0.2">
      <c r="B524" s="24"/>
      <c r="C524" s="25"/>
      <c r="D524" s="12"/>
      <c r="E524" s="13"/>
      <c r="F524" s="3"/>
      <c r="G524" s="8"/>
      <c r="H524" s="8"/>
      <c r="I524" s="28"/>
      <c r="J524" s="28"/>
      <c r="K524" s="3"/>
      <c r="L524" s="3"/>
      <c r="M524" s="3"/>
      <c r="N524" s="3"/>
      <c r="O524" s="3"/>
      <c r="P524" s="3"/>
      <c r="Q524" s="8"/>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row>
    <row r="525" spans="2:41" ht="16" x14ac:dyDescent="0.2">
      <c r="B525" s="24"/>
      <c r="C525" s="25"/>
      <c r="D525" s="12"/>
      <c r="E525" s="13"/>
      <c r="F525" s="3"/>
      <c r="G525" s="8"/>
      <c r="H525" s="8"/>
      <c r="I525" s="28"/>
      <c r="J525" s="28"/>
      <c r="K525" s="3"/>
      <c r="L525" s="3"/>
      <c r="M525" s="3"/>
      <c r="N525" s="3"/>
      <c r="O525" s="3"/>
      <c r="P525" s="3"/>
      <c r="Q525" s="8"/>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row>
    <row r="526" spans="2:41" ht="16" x14ac:dyDescent="0.2">
      <c r="B526" s="24"/>
      <c r="C526" s="25"/>
      <c r="D526" s="12"/>
      <c r="E526" s="13"/>
      <c r="F526" s="3"/>
      <c r="G526" s="8"/>
      <c r="H526" s="8"/>
      <c r="I526" s="28"/>
      <c r="J526" s="28"/>
      <c r="K526" s="3"/>
      <c r="L526" s="3"/>
      <c r="M526" s="3"/>
      <c r="N526" s="3"/>
      <c r="O526" s="3"/>
      <c r="P526" s="3"/>
      <c r="Q526" s="8"/>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row>
    <row r="527" spans="2:41" ht="16" x14ac:dyDescent="0.2">
      <c r="B527" s="24"/>
      <c r="C527" s="25"/>
      <c r="D527" s="12"/>
      <c r="E527" s="13"/>
      <c r="F527" s="3"/>
      <c r="G527" s="8"/>
      <c r="H527" s="8"/>
      <c r="I527" s="28"/>
      <c r="J527" s="28"/>
      <c r="K527" s="3"/>
      <c r="L527" s="3"/>
      <c r="M527" s="3"/>
      <c r="N527" s="3"/>
      <c r="O527" s="3"/>
      <c r="P527" s="3"/>
      <c r="Q527" s="8"/>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row>
    <row r="528" spans="2:41" ht="16" x14ac:dyDescent="0.2">
      <c r="B528" s="24"/>
      <c r="C528" s="25"/>
      <c r="D528" s="12"/>
      <c r="E528" s="13"/>
      <c r="F528" s="3"/>
      <c r="G528" s="8"/>
      <c r="H528" s="8"/>
      <c r="I528" s="28"/>
      <c r="J528" s="28"/>
      <c r="K528" s="3"/>
      <c r="L528" s="3"/>
      <c r="M528" s="3"/>
      <c r="N528" s="3"/>
      <c r="O528" s="3"/>
      <c r="P528" s="3"/>
      <c r="Q528" s="8"/>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row>
    <row r="529" spans="2:41" ht="16" x14ac:dyDescent="0.2">
      <c r="B529" s="24"/>
      <c r="C529" s="25"/>
      <c r="D529" s="12"/>
      <c r="E529" s="13"/>
      <c r="F529" s="3"/>
      <c r="G529" s="8"/>
      <c r="H529" s="8"/>
      <c r="I529" s="28"/>
      <c r="J529" s="28"/>
      <c r="K529" s="3"/>
      <c r="L529" s="3"/>
      <c r="M529" s="3"/>
      <c r="N529" s="3"/>
      <c r="O529" s="3"/>
      <c r="P529" s="3"/>
      <c r="Q529" s="8"/>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row>
    <row r="530" spans="2:41" ht="16" x14ac:dyDescent="0.2">
      <c r="B530" s="24"/>
      <c r="C530" s="25"/>
      <c r="D530" s="12"/>
      <c r="E530" s="13"/>
      <c r="F530" s="3"/>
      <c r="G530" s="8"/>
      <c r="H530" s="8"/>
      <c r="I530" s="28"/>
      <c r="J530" s="28"/>
      <c r="K530" s="3"/>
      <c r="L530" s="3"/>
      <c r="M530" s="3"/>
      <c r="N530" s="3"/>
      <c r="O530" s="3"/>
      <c r="P530" s="3"/>
      <c r="Q530" s="8"/>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row>
    <row r="531" spans="2:41" ht="16" x14ac:dyDescent="0.2">
      <c r="B531" s="24"/>
      <c r="C531" s="25"/>
      <c r="D531" s="12"/>
      <c r="E531" s="13"/>
      <c r="F531" s="3"/>
      <c r="G531" s="8"/>
      <c r="H531" s="8"/>
      <c r="I531" s="28"/>
      <c r="J531" s="28"/>
      <c r="K531" s="3"/>
      <c r="L531" s="3"/>
      <c r="M531" s="3"/>
      <c r="N531" s="3"/>
      <c r="O531" s="3"/>
      <c r="P531" s="3"/>
      <c r="Q531" s="8"/>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row>
    <row r="532" spans="2:41" ht="16" x14ac:dyDescent="0.2">
      <c r="B532" s="24"/>
      <c r="C532" s="25"/>
      <c r="D532" s="12"/>
      <c r="E532" s="13"/>
      <c r="F532" s="3"/>
      <c r="G532" s="8"/>
      <c r="H532" s="8"/>
      <c r="I532" s="28"/>
      <c r="J532" s="28"/>
      <c r="K532" s="3"/>
      <c r="L532" s="3"/>
      <c r="M532" s="3"/>
      <c r="N532" s="3"/>
      <c r="O532" s="3"/>
      <c r="P532" s="3"/>
      <c r="Q532" s="8"/>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row>
    <row r="533" spans="2:41" ht="16" x14ac:dyDescent="0.2">
      <c r="B533" s="24"/>
      <c r="C533" s="25"/>
      <c r="D533" s="12"/>
      <c r="E533" s="13"/>
      <c r="F533" s="3"/>
      <c r="G533" s="8"/>
      <c r="H533" s="8"/>
      <c r="I533" s="28"/>
      <c r="J533" s="28"/>
      <c r="K533" s="3"/>
      <c r="L533" s="3"/>
      <c r="M533" s="3"/>
      <c r="N533" s="3"/>
      <c r="O533" s="3"/>
      <c r="P533" s="3"/>
      <c r="Q533" s="8"/>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row>
    <row r="534" spans="2:41" ht="16" x14ac:dyDescent="0.2">
      <c r="B534" s="24"/>
      <c r="C534" s="25"/>
      <c r="D534" s="12"/>
      <c r="E534" s="13"/>
      <c r="F534" s="3"/>
      <c r="G534" s="8"/>
      <c r="H534" s="8"/>
      <c r="I534" s="28"/>
      <c r="J534" s="28"/>
      <c r="K534" s="3"/>
      <c r="L534" s="3"/>
      <c r="M534" s="3"/>
      <c r="N534" s="3"/>
      <c r="O534" s="3"/>
      <c r="P534" s="3"/>
      <c r="Q534" s="8"/>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row>
    <row r="535" spans="2:41" ht="16" x14ac:dyDescent="0.2">
      <c r="B535" s="24"/>
      <c r="C535" s="25"/>
      <c r="D535" s="12"/>
      <c r="E535" s="13"/>
      <c r="F535" s="3"/>
      <c r="G535" s="8"/>
      <c r="H535" s="8"/>
      <c r="I535" s="28"/>
      <c r="J535" s="28"/>
      <c r="K535" s="3"/>
      <c r="L535" s="3"/>
      <c r="M535" s="3"/>
      <c r="N535" s="3"/>
      <c r="O535" s="3"/>
      <c r="P535" s="3"/>
      <c r="Q535" s="8"/>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row>
    <row r="536" spans="2:41" ht="16" x14ac:dyDescent="0.2">
      <c r="B536" s="24"/>
      <c r="C536" s="25"/>
      <c r="D536" s="12"/>
      <c r="E536" s="13"/>
      <c r="F536" s="3"/>
      <c r="G536" s="8"/>
      <c r="H536" s="8"/>
      <c r="I536" s="28"/>
      <c r="J536" s="28"/>
      <c r="K536" s="3"/>
      <c r="L536" s="3"/>
      <c r="M536" s="3"/>
      <c r="N536" s="3"/>
      <c r="O536" s="3"/>
      <c r="P536" s="3"/>
      <c r="Q536" s="8"/>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row>
    <row r="537" spans="2:41" ht="16" x14ac:dyDescent="0.2">
      <c r="B537" s="24"/>
      <c r="C537" s="25"/>
      <c r="D537" s="12"/>
      <c r="E537" s="13"/>
      <c r="F537" s="3"/>
      <c r="G537" s="8"/>
      <c r="H537" s="8"/>
      <c r="I537" s="28"/>
      <c r="J537" s="28"/>
      <c r="K537" s="3"/>
      <c r="L537" s="3"/>
      <c r="M537" s="3"/>
      <c r="N537" s="3"/>
      <c r="O537" s="3"/>
      <c r="P537" s="3"/>
      <c r="Q537" s="8"/>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row>
    <row r="538" spans="2:41" ht="16" x14ac:dyDescent="0.2">
      <c r="B538" s="24"/>
      <c r="C538" s="25"/>
      <c r="D538" s="12"/>
      <c r="E538" s="13"/>
      <c r="F538" s="3"/>
      <c r="G538" s="8"/>
      <c r="H538" s="8"/>
      <c r="I538" s="28"/>
      <c r="J538" s="28"/>
      <c r="K538" s="3"/>
      <c r="L538" s="3"/>
      <c r="M538" s="3"/>
      <c r="N538" s="3"/>
      <c r="O538" s="3"/>
      <c r="P538" s="3"/>
      <c r="Q538" s="8"/>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row>
    <row r="539" spans="2:41" ht="16" x14ac:dyDescent="0.2">
      <c r="B539" s="24"/>
      <c r="C539" s="25"/>
      <c r="D539" s="12"/>
      <c r="E539" s="13"/>
      <c r="F539" s="3"/>
      <c r="G539" s="8"/>
      <c r="H539" s="8"/>
      <c r="I539" s="28"/>
      <c r="J539" s="28"/>
      <c r="K539" s="3"/>
      <c r="L539" s="3"/>
      <c r="M539" s="3"/>
      <c r="N539" s="3"/>
      <c r="O539" s="3"/>
      <c r="P539" s="3"/>
      <c r="Q539" s="8"/>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row>
    <row r="540" spans="2:41" ht="16" x14ac:dyDescent="0.2">
      <c r="B540" s="24"/>
      <c r="C540" s="25"/>
      <c r="D540" s="12"/>
      <c r="E540" s="13"/>
      <c r="F540" s="3"/>
      <c r="G540" s="8"/>
      <c r="H540" s="8"/>
      <c r="I540" s="28"/>
      <c r="J540" s="28"/>
      <c r="K540" s="3"/>
      <c r="L540" s="3"/>
      <c r="M540" s="3"/>
      <c r="N540" s="3"/>
      <c r="O540" s="3"/>
      <c r="P540" s="3"/>
      <c r="Q540" s="8"/>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row>
    <row r="541" spans="2:41" ht="16" x14ac:dyDescent="0.2">
      <c r="B541" s="24"/>
      <c r="C541" s="25"/>
      <c r="D541" s="12"/>
      <c r="E541" s="13"/>
      <c r="F541" s="3"/>
      <c r="G541" s="8"/>
      <c r="H541" s="8"/>
      <c r="I541" s="28"/>
      <c r="J541" s="28"/>
      <c r="K541" s="3"/>
      <c r="L541" s="3"/>
      <c r="M541" s="3"/>
      <c r="N541" s="3"/>
      <c r="O541" s="3"/>
      <c r="P541" s="3"/>
      <c r="Q541" s="8"/>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row>
    <row r="542" spans="2:41" ht="16" x14ac:dyDescent="0.2">
      <c r="B542" s="24"/>
      <c r="C542" s="25"/>
      <c r="D542" s="12"/>
      <c r="E542" s="13"/>
      <c r="F542" s="3"/>
      <c r="G542" s="8"/>
      <c r="H542" s="8"/>
      <c r="I542" s="28"/>
      <c r="J542" s="28"/>
      <c r="K542" s="3"/>
      <c r="L542" s="3"/>
      <c r="M542" s="3"/>
      <c r="N542" s="3"/>
      <c r="O542" s="3"/>
      <c r="P542" s="3"/>
      <c r="Q542" s="8"/>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row>
    <row r="543" spans="2:41" ht="16" x14ac:dyDescent="0.2">
      <c r="B543" s="24"/>
      <c r="C543" s="25"/>
      <c r="D543" s="12"/>
      <c r="E543" s="13"/>
      <c r="F543" s="3"/>
      <c r="G543" s="8"/>
      <c r="H543" s="8"/>
      <c r="I543" s="28"/>
      <c r="J543" s="28"/>
      <c r="K543" s="3"/>
      <c r="L543" s="3"/>
      <c r="M543" s="3"/>
      <c r="N543" s="3"/>
      <c r="O543" s="3"/>
      <c r="P543" s="3"/>
      <c r="Q543" s="8"/>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row>
    <row r="544" spans="2:41" ht="16" x14ac:dyDescent="0.2">
      <c r="B544" s="24"/>
      <c r="C544" s="25"/>
      <c r="D544" s="12"/>
      <c r="E544" s="13"/>
      <c r="F544" s="3"/>
      <c r="G544" s="8"/>
      <c r="H544" s="8"/>
      <c r="I544" s="28"/>
      <c r="J544" s="28"/>
      <c r="K544" s="3"/>
      <c r="L544" s="3"/>
      <c r="M544" s="3"/>
      <c r="N544" s="3"/>
      <c r="O544" s="3"/>
      <c r="P544" s="3"/>
      <c r="Q544" s="8"/>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row>
    <row r="545" spans="2:41" ht="16" x14ac:dyDescent="0.2">
      <c r="B545" s="24"/>
      <c r="C545" s="25"/>
      <c r="D545" s="12"/>
      <c r="E545" s="13"/>
      <c r="F545" s="3"/>
      <c r="G545" s="8"/>
      <c r="H545" s="8"/>
      <c r="I545" s="28"/>
      <c r="J545" s="28"/>
      <c r="K545" s="3"/>
      <c r="L545" s="3"/>
      <c r="M545" s="3"/>
      <c r="N545" s="3"/>
      <c r="O545" s="3"/>
      <c r="P545" s="3"/>
      <c r="Q545" s="8"/>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row>
    <row r="546" spans="2:41" ht="16" x14ac:dyDescent="0.2">
      <c r="B546" s="24"/>
      <c r="C546" s="25"/>
      <c r="D546" s="12"/>
      <c r="E546" s="13"/>
      <c r="F546" s="3"/>
      <c r="G546" s="8"/>
      <c r="H546" s="8"/>
      <c r="I546" s="28"/>
      <c r="J546" s="28"/>
      <c r="K546" s="3"/>
      <c r="L546" s="3"/>
      <c r="M546" s="3"/>
      <c r="N546" s="3"/>
      <c r="O546" s="3"/>
      <c r="P546" s="3"/>
      <c r="Q546" s="8"/>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row>
    <row r="547" spans="2:41" ht="16" x14ac:dyDescent="0.2">
      <c r="B547" s="24"/>
      <c r="C547" s="25"/>
      <c r="D547" s="12"/>
      <c r="E547" s="13"/>
      <c r="F547" s="3"/>
      <c r="G547" s="8"/>
      <c r="H547" s="8"/>
      <c r="I547" s="28"/>
      <c r="J547" s="28"/>
      <c r="K547" s="3"/>
      <c r="L547" s="3"/>
      <c r="M547" s="3"/>
      <c r="N547" s="3"/>
      <c r="O547" s="3"/>
      <c r="P547" s="3"/>
      <c r="Q547" s="8"/>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row>
    <row r="548" spans="2:41" ht="16" x14ac:dyDescent="0.2">
      <c r="B548" s="24"/>
      <c r="C548" s="25"/>
      <c r="D548" s="12"/>
      <c r="E548" s="13"/>
      <c r="F548" s="3"/>
      <c r="G548" s="8"/>
      <c r="H548" s="8"/>
      <c r="I548" s="28"/>
      <c r="J548" s="28"/>
      <c r="K548" s="3"/>
      <c r="L548" s="3"/>
      <c r="M548" s="3"/>
      <c r="N548" s="3"/>
      <c r="O548" s="3"/>
      <c r="P548" s="3"/>
      <c r="Q548" s="8"/>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row>
    <row r="549" spans="2:41" ht="16" x14ac:dyDescent="0.2">
      <c r="B549" s="24"/>
      <c r="C549" s="25"/>
      <c r="D549" s="12"/>
      <c r="E549" s="13"/>
      <c r="F549" s="3"/>
      <c r="G549" s="8"/>
      <c r="H549" s="8"/>
      <c r="I549" s="28"/>
      <c r="J549" s="28"/>
      <c r="K549" s="3"/>
      <c r="L549" s="3"/>
      <c r="M549" s="3"/>
      <c r="N549" s="3"/>
      <c r="O549" s="3"/>
      <c r="P549" s="3"/>
      <c r="Q549" s="8"/>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row>
    <row r="550" spans="2:41" ht="16" x14ac:dyDescent="0.2">
      <c r="B550" s="24"/>
      <c r="C550" s="25"/>
      <c r="D550" s="12"/>
      <c r="E550" s="13"/>
      <c r="F550" s="3"/>
      <c r="G550" s="8"/>
      <c r="H550" s="8"/>
      <c r="I550" s="28"/>
      <c r="J550" s="28"/>
      <c r="K550" s="3"/>
      <c r="L550" s="3"/>
      <c r="M550" s="3"/>
      <c r="N550" s="3"/>
      <c r="O550" s="3"/>
      <c r="P550" s="3"/>
      <c r="Q550" s="8"/>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row>
    <row r="551" spans="2:41" ht="16" x14ac:dyDescent="0.2">
      <c r="B551" s="24"/>
      <c r="C551" s="25"/>
      <c r="D551" s="12"/>
      <c r="E551" s="13"/>
      <c r="F551" s="3"/>
      <c r="G551" s="8"/>
      <c r="H551" s="8"/>
      <c r="I551" s="28"/>
      <c r="J551" s="28"/>
      <c r="K551" s="3"/>
      <c r="L551" s="3"/>
      <c r="M551" s="3"/>
      <c r="N551" s="3"/>
      <c r="O551" s="3"/>
      <c r="P551" s="3"/>
      <c r="Q551" s="8"/>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row>
    <row r="552" spans="2:41" ht="16" x14ac:dyDescent="0.2">
      <c r="B552" s="24"/>
      <c r="C552" s="25"/>
      <c r="D552" s="12"/>
      <c r="E552" s="13"/>
      <c r="F552" s="3"/>
      <c r="G552" s="8"/>
      <c r="H552" s="8"/>
      <c r="I552" s="28"/>
      <c r="J552" s="28"/>
      <c r="K552" s="3"/>
      <c r="L552" s="3"/>
      <c r="M552" s="3"/>
      <c r="N552" s="3"/>
      <c r="O552" s="3"/>
      <c r="P552" s="3"/>
      <c r="Q552" s="8"/>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row>
    <row r="553" spans="2:41" ht="16" x14ac:dyDescent="0.2">
      <c r="B553" s="24"/>
      <c r="C553" s="25"/>
      <c r="D553" s="12"/>
      <c r="E553" s="13"/>
      <c r="F553" s="3"/>
      <c r="G553" s="8"/>
      <c r="H553" s="8"/>
      <c r="I553" s="28"/>
      <c r="J553" s="28"/>
      <c r="K553" s="3"/>
      <c r="L553" s="3"/>
      <c r="M553" s="3"/>
      <c r="N553" s="3"/>
      <c r="O553" s="3"/>
      <c r="P553" s="3"/>
      <c r="Q553" s="8"/>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row>
    <row r="554" spans="2:41" ht="16" x14ac:dyDescent="0.2">
      <c r="B554" s="24"/>
      <c r="C554" s="25"/>
      <c r="D554" s="12"/>
      <c r="E554" s="13"/>
      <c r="F554" s="3"/>
      <c r="G554" s="8"/>
      <c r="H554" s="8"/>
      <c r="I554" s="28"/>
      <c r="J554" s="28"/>
      <c r="K554" s="3"/>
      <c r="L554" s="3"/>
      <c r="M554" s="3"/>
      <c r="N554" s="3"/>
      <c r="O554" s="3"/>
      <c r="P554" s="3"/>
      <c r="Q554" s="8"/>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row>
    <row r="555" spans="2:41" ht="16" x14ac:dyDescent="0.2">
      <c r="B555" s="24"/>
      <c r="C555" s="25"/>
      <c r="D555" s="12"/>
      <c r="E555" s="13"/>
      <c r="F555" s="3"/>
      <c r="G555" s="8"/>
      <c r="H555" s="8"/>
      <c r="I555" s="28"/>
      <c r="J555" s="28"/>
      <c r="K555" s="3"/>
      <c r="L555" s="3"/>
      <c r="M555" s="3"/>
      <c r="N555" s="3"/>
      <c r="O555" s="3"/>
      <c r="P555" s="3"/>
      <c r="Q555" s="8"/>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row>
    <row r="556" spans="2:41" ht="16" x14ac:dyDescent="0.2">
      <c r="B556" s="24"/>
      <c r="C556" s="25"/>
      <c r="D556" s="12"/>
      <c r="E556" s="13"/>
      <c r="F556" s="3"/>
      <c r="G556" s="8"/>
      <c r="H556" s="8"/>
      <c r="I556" s="28"/>
      <c r="J556" s="28"/>
      <c r="K556" s="3"/>
      <c r="L556" s="3"/>
      <c r="M556" s="3"/>
      <c r="N556" s="3"/>
      <c r="O556" s="3"/>
      <c r="P556" s="3"/>
      <c r="Q556" s="8"/>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row>
    <row r="557" spans="2:41" ht="16" x14ac:dyDescent="0.2">
      <c r="B557" s="24"/>
      <c r="C557" s="25"/>
      <c r="D557" s="12"/>
      <c r="E557" s="13"/>
      <c r="F557" s="3"/>
      <c r="G557" s="8"/>
      <c r="H557" s="8"/>
      <c r="I557" s="28"/>
      <c r="J557" s="28"/>
      <c r="K557" s="3"/>
      <c r="L557" s="3"/>
      <c r="M557" s="3"/>
      <c r="N557" s="3"/>
      <c r="O557" s="3"/>
      <c r="P557" s="3"/>
      <c r="Q557" s="8"/>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row>
    <row r="558" spans="2:41" ht="16" x14ac:dyDescent="0.2">
      <c r="B558" s="24"/>
      <c r="C558" s="25"/>
      <c r="D558" s="12"/>
      <c r="E558" s="13"/>
      <c r="F558" s="3"/>
      <c r="G558" s="8"/>
      <c r="H558" s="8"/>
      <c r="I558" s="28"/>
      <c r="J558" s="28"/>
      <c r="K558" s="3"/>
      <c r="L558" s="3"/>
      <c r="M558" s="3"/>
      <c r="N558" s="3"/>
      <c r="O558" s="3"/>
      <c r="P558" s="3"/>
      <c r="Q558" s="8"/>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row>
    <row r="559" spans="2:41" ht="16" x14ac:dyDescent="0.2">
      <c r="B559" s="24"/>
      <c r="C559" s="25"/>
      <c r="D559" s="12"/>
      <c r="E559" s="13"/>
      <c r="F559" s="3"/>
      <c r="G559" s="8"/>
      <c r="H559" s="8"/>
      <c r="I559" s="28"/>
      <c r="J559" s="28"/>
      <c r="K559" s="3"/>
      <c r="L559" s="3"/>
      <c r="M559" s="3"/>
      <c r="N559" s="3"/>
      <c r="O559" s="3"/>
      <c r="P559" s="3"/>
      <c r="Q559" s="8"/>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row>
    <row r="560" spans="2:41" ht="16" x14ac:dyDescent="0.2">
      <c r="B560" s="24"/>
      <c r="C560" s="25"/>
      <c r="D560" s="12"/>
      <c r="E560" s="13"/>
      <c r="F560" s="3"/>
      <c r="G560" s="8"/>
      <c r="H560" s="8"/>
      <c r="I560" s="28"/>
      <c r="J560" s="28"/>
      <c r="K560" s="3"/>
      <c r="L560" s="3"/>
      <c r="M560" s="3"/>
      <c r="N560" s="3"/>
      <c r="O560" s="3"/>
      <c r="P560" s="3"/>
      <c r="Q560" s="8"/>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row>
    <row r="561" spans="2:41" ht="16" x14ac:dyDescent="0.2">
      <c r="B561" s="24"/>
      <c r="C561" s="25"/>
      <c r="D561" s="12"/>
      <c r="E561" s="13"/>
      <c r="F561" s="3"/>
      <c r="G561" s="8"/>
      <c r="H561" s="8"/>
      <c r="I561" s="28"/>
      <c r="J561" s="28"/>
      <c r="K561" s="3"/>
      <c r="L561" s="3"/>
      <c r="M561" s="3"/>
      <c r="N561" s="3"/>
      <c r="O561" s="3"/>
      <c r="P561" s="3"/>
      <c r="Q561" s="8"/>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row>
    <row r="562" spans="2:41" ht="16" x14ac:dyDescent="0.2">
      <c r="B562" s="24"/>
      <c r="C562" s="25"/>
      <c r="D562" s="12"/>
      <c r="E562" s="13"/>
      <c r="F562" s="3"/>
      <c r="G562" s="8"/>
      <c r="H562" s="8"/>
      <c r="I562" s="28"/>
      <c r="J562" s="28"/>
      <c r="K562" s="3"/>
      <c r="L562" s="3"/>
      <c r="M562" s="3"/>
      <c r="N562" s="3"/>
      <c r="O562" s="3"/>
      <c r="P562" s="3"/>
      <c r="Q562" s="8"/>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row>
    <row r="563" spans="2:41" ht="16" x14ac:dyDescent="0.2">
      <c r="B563" s="24"/>
      <c r="C563" s="25"/>
      <c r="D563" s="12"/>
      <c r="E563" s="13"/>
      <c r="F563" s="3"/>
      <c r="G563" s="8"/>
      <c r="H563" s="8"/>
      <c r="I563" s="28"/>
      <c r="J563" s="28"/>
      <c r="K563" s="3"/>
      <c r="L563" s="3"/>
      <c r="M563" s="3"/>
      <c r="N563" s="3"/>
      <c r="O563" s="3"/>
      <c r="P563" s="3"/>
      <c r="Q563" s="8"/>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row>
    <row r="564" spans="2:41" ht="16" x14ac:dyDescent="0.2">
      <c r="B564" s="24"/>
      <c r="C564" s="25"/>
      <c r="D564" s="12"/>
      <c r="E564" s="13"/>
      <c r="F564" s="3"/>
      <c r="G564" s="8"/>
      <c r="H564" s="8"/>
      <c r="I564" s="28"/>
      <c r="J564" s="28"/>
      <c r="K564" s="3"/>
      <c r="L564" s="3"/>
      <c r="M564" s="3"/>
      <c r="N564" s="3"/>
      <c r="O564" s="3"/>
      <c r="P564" s="3"/>
      <c r="Q564" s="8"/>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row>
    <row r="565" spans="2:41" ht="16" x14ac:dyDescent="0.2">
      <c r="B565" s="24"/>
      <c r="C565" s="25"/>
      <c r="D565" s="12"/>
      <c r="E565" s="13"/>
      <c r="F565" s="3"/>
      <c r="G565" s="8"/>
      <c r="H565" s="8"/>
      <c r="I565" s="28"/>
      <c r="J565" s="28"/>
      <c r="K565" s="3"/>
      <c r="L565" s="3"/>
      <c r="M565" s="3"/>
      <c r="N565" s="3"/>
      <c r="O565" s="3"/>
      <c r="P565" s="3"/>
      <c r="Q565" s="8"/>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row>
    <row r="566" spans="2:41" ht="16" x14ac:dyDescent="0.2">
      <c r="B566" s="24"/>
      <c r="C566" s="25"/>
      <c r="D566" s="12"/>
      <c r="E566" s="13"/>
      <c r="F566" s="3"/>
      <c r="G566" s="8"/>
      <c r="H566" s="8"/>
      <c r="I566" s="28"/>
      <c r="J566" s="28"/>
      <c r="K566" s="3"/>
      <c r="L566" s="3"/>
      <c r="M566" s="3"/>
      <c r="N566" s="3"/>
      <c r="O566" s="3"/>
      <c r="P566" s="3"/>
      <c r="Q566" s="8"/>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row>
    <row r="567" spans="2:41" ht="16" x14ac:dyDescent="0.2">
      <c r="B567" s="24"/>
      <c r="C567" s="25"/>
      <c r="D567" s="12"/>
      <c r="E567" s="13"/>
      <c r="F567" s="3"/>
      <c r="G567" s="8"/>
      <c r="H567" s="8"/>
      <c r="I567" s="28"/>
      <c r="J567" s="28"/>
      <c r="K567" s="3"/>
      <c r="L567" s="3"/>
      <c r="M567" s="3"/>
      <c r="N567" s="3"/>
      <c r="O567" s="3"/>
      <c r="P567" s="3"/>
      <c r="Q567" s="8"/>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row>
    <row r="568" spans="2:41" ht="16" x14ac:dyDescent="0.2">
      <c r="B568" s="24"/>
      <c r="C568" s="25"/>
      <c r="D568" s="12"/>
      <c r="E568" s="13"/>
      <c r="F568" s="3"/>
      <c r="G568" s="8"/>
      <c r="H568" s="8"/>
      <c r="I568" s="28"/>
      <c r="J568" s="28"/>
      <c r="K568" s="3"/>
      <c r="L568" s="3"/>
      <c r="M568" s="3"/>
      <c r="N568" s="3"/>
      <c r="O568" s="3"/>
      <c r="P568" s="3"/>
      <c r="Q568" s="8"/>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row>
    <row r="569" spans="2:41" ht="16" x14ac:dyDescent="0.2">
      <c r="B569" s="24"/>
      <c r="C569" s="25"/>
      <c r="D569" s="12"/>
      <c r="E569" s="13"/>
      <c r="F569" s="3"/>
      <c r="G569" s="8"/>
      <c r="H569" s="8"/>
      <c r="I569" s="28"/>
      <c r="J569" s="28"/>
      <c r="K569" s="3"/>
      <c r="L569" s="3"/>
      <c r="M569" s="3"/>
      <c r="N569" s="3"/>
      <c r="O569" s="3"/>
      <c r="P569" s="3"/>
      <c r="Q569" s="8"/>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row>
    <row r="570" spans="2:41" ht="16" x14ac:dyDescent="0.2">
      <c r="B570" s="24"/>
      <c r="C570" s="25"/>
      <c r="D570" s="12"/>
      <c r="E570" s="13"/>
      <c r="F570" s="3"/>
      <c r="G570" s="8"/>
      <c r="H570" s="8"/>
      <c r="I570" s="28"/>
      <c r="J570" s="28"/>
      <c r="K570" s="3"/>
      <c r="L570" s="3"/>
      <c r="M570" s="3"/>
      <c r="N570" s="3"/>
      <c r="O570" s="3"/>
      <c r="P570" s="3"/>
      <c r="Q570" s="8"/>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row>
    <row r="571" spans="2:41" ht="16" x14ac:dyDescent="0.2">
      <c r="B571" s="24"/>
      <c r="C571" s="25"/>
      <c r="D571" s="12"/>
      <c r="E571" s="13"/>
      <c r="F571" s="3"/>
      <c r="G571" s="8"/>
      <c r="H571" s="8"/>
      <c r="I571" s="28"/>
      <c r="J571" s="28"/>
      <c r="K571" s="3"/>
      <c r="L571" s="3"/>
      <c r="M571" s="3"/>
      <c r="N571" s="3"/>
      <c r="O571" s="3"/>
      <c r="P571" s="3"/>
      <c r="Q571" s="8"/>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row>
    <row r="572" spans="2:41" ht="16" x14ac:dyDescent="0.2">
      <c r="B572" s="24"/>
      <c r="C572" s="25"/>
      <c r="D572" s="12"/>
      <c r="E572" s="13"/>
      <c r="F572" s="3"/>
      <c r="G572" s="8"/>
      <c r="H572" s="8"/>
      <c r="I572" s="28"/>
      <c r="J572" s="28"/>
      <c r="K572" s="3"/>
      <c r="L572" s="3"/>
      <c r="M572" s="3"/>
      <c r="N572" s="3"/>
      <c r="O572" s="3"/>
      <c r="P572" s="3"/>
      <c r="Q572" s="8"/>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row>
    <row r="573" spans="2:41" ht="16" x14ac:dyDescent="0.2">
      <c r="B573" s="24"/>
      <c r="C573" s="25"/>
      <c r="D573" s="12"/>
      <c r="E573" s="13"/>
      <c r="F573" s="3"/>
      <c r="G573" s="8"/>
      <c r="H573" s="8"/>
      <c r="I573" s="28"/>
      <c r="J573" s="28"/>
      <c r="K573" s="3"/>
      <c r="L573" s="3"/>
      <c r="M573" s="3"/>
      <c r="N573" s="3"/>
      <c r="O573" s="3"/>
      <c r="P573" s="3"/>
      <c r="Q573" s="8"/>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row>
    <row r="574" spans="2:41" ht="16" x14ac:dyDescent="0.2">
      <c r="B574" s="24"/>
      <c r="C574" s="25"/>
      <c r="D574" s="12"/>
      <c r="E574" s="13"/>
      <c r="F574" s="3"/>
      <c r="G574" s="8"/>
      <c r="H574" s="8"/>
      <c r="I574" s="28"/>
      <c r="J574" s="28"/>
      <c r="K574" s="3"/>
      <c r="L574" s="3"/>
      <c r="M574" s="3"/>
      <c r="N574" s="3"/>
      <c r="O574" s="3"/>
      <c r="P574" s="3"/>
      <c r="Q574" s="8"/>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row>
    <row r="575" spans="2:41" ht="16" x14ac:dyDescent="0.2">
      <c r="B575" s="24"/>
      <c r="C575" s="25"/>
      <c r="D575" s="12"/>
      <c r="E575" s="13"/>
      <c r="F575" s="3"/>
      <c r="G575" s="8"/>
      <c r="H575" s="8"/>
      <c r="I575" s="28"/>
      <c r="J575" s="28"/>
      <c r="K575" s="3"/>
      <c r="L575" s="3"/>
      <c r="M575" s="3"/>
      <c r="N575" s="3"/>
      <c r="O575" s="3"/>
      <c r="P575" s="3"/>
      <c r="Q575" s="8"/>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row>
    <row r="576" spans="2:41" ht="16" x14ac:dyDescent="0.2">
      <c r="B576" s="24"/>
      <c r="C576" s="25"/>
      <c r="D576" s="12"/>
      <c r="E576" s="13"/>
      <c r="F576" s="3"/>
      <c r="G576" s="8"/>
      <c r="H576" s="8"/>
      <c r="I576" s="28"/>
      <c r="J576" s="28"/>
      <c r="K576" s="3"/>
      <c r="L576" s="3"/>
      <c r="M576" s="3"/>
      <c r="N576" s="3"/>
      <c r="O576" s="3"/>
      <c r="P576" s="3"/>
      <c r="Q576" s="8"/>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row>
    <row r="577" spans="2:41" ht="16" x14ac:dyDescent="0.2">
      <c r="B577" s="24"/>
      <c r="C577" s="25"/>
      <c r="D577" s="12"/>
      <c r="E577" s="13"/>
      <c r="F577" s="3"/>
      <c r="G577" s="8"/>
      <c r="H577" s="8"/>
      <c r="I577" s="28"/>
      <c r="J577" s="28"/>
      <c r="K577" s="3"/>
      <c r="L577" s="3"/>
      <c r="M577" s="3"/>
      <c r="N577" s="3"/>
      <c r="O577" s="3"/>
      <c r="P577" s="3"/>
      <c r="Q577" s="8"/>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row>
    <row r="578" spans="2:41" ht="16" x14ac:dyDescent="0.2">
      <c r="B578" s="24"/>
      <c r="C578" s="25"/>
      <c r="D578" s="12"/>
      <c r="E578" s="13"/>
      <c r="F578" s="3"/>
      <c r="G578" s="8"/>
      <c r="H578" s="8"/>
      <c r="I578" s="28"/>
      <c r="J578" s="28"/>
      <c r="K578" s="3"/>
      <c r="L578" s="3"/>
      <c r="M578" s="3"/>
      <c r="N578" s="3"/>
      <c r="O578" s="3"/>
      <c r="P578" s="3"/>
      <c r="Q578" s="8"/>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row>
    <row r="579" spans="2:41" ht="16" x14ac:dyDescent="0.2">
      <c r="B579" s="24"/>
      <c r="C579" s="25"/>
      <c r="D579" s="12"/>
      <c r="E579" s="13"/>
      <c r="F579" s="3"/>
      <c r="G579" s="8"/>
      <c r="H579" s="8"/>
      <c r="I579" s="28"/>
      <c r="J579" s="28"/>
      <c r="K579" s="3"/>
      <c r="L579" s="3"/>
      <c r="M579" s="3"/>
      <c r="N579" s="3"/>
      <c r="O579" s="3"/>
      <c r="P579" s="3"/>
      <c r="Q579" s="8"/>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row>
    <row r="580" spans="2:41" ht="16" x14ac:dyDescent="0.2">
      <c r="B580" s="24"/>
      <c r="C580" s="25"/>
      <c r="D580" s="12"/>
      <c r="E580" s="13"/>
      <c r="F580" s="3"/>
      <c r="G580" s="8"/>
      <c r="H580" s="8"/>
      <c r="I580" s="28"/>
      <c r="J580" s="28"/>
      <c r="K580" s="3"/>
      <c r="L580" s="3"/>
      <c r="M580" s="3"/>
      <c r="N580" s="3"/>
      <c r="O580" s="3"/>
      <c r="P580" s="3"/>
      <c r="Q580" s="8"/>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row>
    <row r="581" spans="2:41" ht="16" x14ac:dyDescent="0.2">
      <c r="B581" s="24"/>
      <c r="C581" s="25"/>
      <c r="D581" s="12"/>
      <c r="E581" s="13"/>
      <c r="F581" s="3"/>
      <c r="G581" s="8"/>
      <c r="H581" s="8"/>
      <c r="I581" s="28"/>
      <c r="J581" s="28"/>
      <c r="K581" s="3"/>
      <c r="L581" s="3"/>
      <c r="M581" s="3"/>
      <c r="N581" s="3"/>
      <c r="O581" s="3"/>
      <c r="P581" s="3"/>
      <c r="Q581" s="8"/>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row>
    <row r="582" spans="2:41" ht="16" x14ac:dyDescent="0.2">
      <c r="B582" s="24"/>
      <c r="C582" s="25"/>
      <c r="D582" s="12"/>
      <c r="E582" s="13"/>
      <c r="F582" s="3"/>
      <c r="G582" s="8"/>
      <c r="H582" s="8"/>
      <c r="I582" s="28"/>
      <c r="J582" s="28"/>
      <c r="K582" s="3"/>
      <c r="L582" s="3"/>
      <c r="M582" s="3"/>
      <c r="N582" s="3"/>
      <c r="O582" s="3"/>
      <c r="P582" s="3"/>
      <c r="Q582" s="8"/>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row>
    <row r="583" spans="2:41" ht="16" x14ac:dyDescent="0.2">
      <c r="B583" s="24"/>
      <c r="C583" s="25"/>
      <c r="D583" s="12"/>
      <c r="E583" s="13"/>
      <c r="F583" s="3"/>
      <c r="G583" s="8"/>
      <c r="H583" s="8"/>
      <c r="I583" s="28"/>
      <c r="J583" s="28"/>
      <c r="K583" s="3"/>
      <c r="L583" s="3"/>
      <c r="M583" s="3"/>
      <c r="N583" s="3"/>
      <c r="O583" s="3"/>
      <c r="P583" s="3"/>
      <c r="Q583" s="8"/>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row>
    <row r="584" spans="2:41" ht="16" x14ac:dyDescent="0.2">
      <c r="B584" s="24"/>
      <c r="C584" s="25"/>
      <c r="D584" s="12"/>
      <c r="E584" s="13"/>
      <c r="F584" s="3"/>
      <c r="G584" s="8"/>
      <c r="H584" s="8"/>
      <c r="I584" s="28"/>
      <c r="J584" s="28"/>
      <c r="K584" s="3"/>
      <c r="L584" s="3"/>
      <c r="M584" s="3"/>
      <c r="N584" s="3"/>
      <c r="O584" s="3"/>
      <c r="P584" s="3"/>
      <c r="Q584" s="8"/>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row>
    <row r="585" spans="2:41" ht="16" x14ac:dyDescent="0.2">
      <c r="B585" s="24"/>
      <c r="C585" s="25"/>
      <c r="D585" s="12"/>
      <c r="E585" s="13"/>
      <c r="F585" s="3"/>
      <c r="G585" s="8"/>
      <c r="H585" s="8"/>
      <c r="I585" s="28"/>
      <c r="J585" s="28"/>
      <c r="K585" s="3"/>
      <c r="L585" s="3"/>
      <c r="M585" s="3"/>
      <c r="N585" s="3"/>
      <c r="O585" s="3"/>
      <c r="P585" s="3"/>
      <c r="Q585" s="8"/>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row>
    <row r="586" spans="2:41" ht="16" x14ac:dyDescent="0.2">
      <c r="B586" s="24"/>
      <c r="C586" s="25"/>
      <c r="D586" s="12"/>
      <c r="E586" s="13"/>
      <c r="F586" s="3"/>
      <c r="G586" s="8"/>
      <c r="H586" s="8"/>
      <c r="I586" s="28"/>
      <c r="J586" s="28"/>
      <c r="K586" s="3"/>
      <c r="L586" s="3"/>
      <c r="M586" s="3"/>
      <c r="N586" s="3"/>
      <c r="O586" s="3"/>
      <c r="P586" s="3"/>
      <c r="Q586" s="8"/>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row>
    <row r="587" spans="2:41" ht="16" x14ac:dyDescent="0.2">
      <c r="B587" s="24"/>
      <c r="C587" s="25"/>
      <c r="D587" s="12"/>
      <c r="E587" s="13"/>
      <c r="F587" s="3"/>
      <c r="G587" s="8"/>
      <c r="H587" s="8"/>
      <c r="I587" s="28"/>
      <c r="J587" s="28"/>
      <c r="K587" s="3"/>
      <c r="L587" s="3"/>
      <c r="M587" s="3"/>
      <c r="N587" s="3"/>
      <c r="O587" s="3"/>
      <c r="P587" s="3"/>
      <c r="Q587" s="8"/>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row>
    <row r="588" spans="2:41" ht="16" x14ac:dyDescent="0.2">
      <c r="B588" s="24"/>
      <c r="C588" s="25"/>
      <c r="D588" s="12"/>
      <c r="E588" s="13"/>
      <c r="F588" s="3"/>
      <c r="G588" s="8"/>
      <c r="H588" s="8"/>
      <c r="I588" s="28"/>
      <c r="J588" s="28"/>
      <c r="K588" s="3"/>
      <c r="L588" s="3"/>
      <c r="M588" s="3"/>
      <c r="N588" s="3"/>
      <c r="O588" s="3"/>
      <c r="P588" s="3"/>
      <c r="Q588" s="8"/>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row>
    <row r="589" spans="2:41" ht="16" x14ac:dyDescent="0.2">
      <c r="B589" s="24"/>
      <c r="C589" s="25"/>
      <c r="D589" s="12"/>
      <c r="E589" s="13"/>
      <c r="F589" s="3"/>
      <c r="G589" s="8"/>
      <c r="H589" s="8"/>
      <c r="I589" s="28"/>
      <c r="J589" s="28"/>
      <c r="K589" s="3"/>
      <c r="L589" s="3"/>
      <c r="M589" s="3"/>
      <c r="N589" s="3"/>
      <c r="O589" s="3"/>
      <c r="P589" s="3"/>
      <c r="Q589" s="8"/>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row>
    <row r="590" spans="2:41" ht="16" x14ac:dyDescent="0.2">
      <c r="B590" s="24"/>
      <c r="C590" s="25"/>
      <c r="D590" s="12"/>
      <c r="E590" s="13"/>
      <c r="F590" s="3"/>
      <c r="G590" s="8"/>
      <c r="H590" s="8"/>
      <c r="I590" s="28"/>
      <c r="J590" s="28"/>
      <c r="K590" s="3"/>
      <c r="L590" s="3"/>
      <c r="M590" s="3"/>
      <c r="N590" s="3"/>
      <c r="O590" s="3"/>
      <c r="P590" s="3"/>
      <c r="Q590" s="8"/>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row>
    <row r="591" spans="2:41" ht="16" x14ac:dyDescent="0.2">
      <c r="B591" s="24"/>
      <c r="C591" s="25"/>
      <c r="D591" s="12"/>
      <c r="E591" s="13"/>
      <c r="F591" s="3"/>
      <c r="G591" s="8"/>
      <c r="H591" s="8"/>
      <c r="I591" s="28"/>
      <c r="J591" s="28"/>
      <c r="K591" s="3"/>
      <c r="L591" s="3"/>
      <c r="M591" s="3"/>
      <c r="N591" s="3"/>
      <c r="O591" s="3"/>
      <c r="P591" s="3"/>
      <c r="Q591" s="8"/>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row>
    <row r="592" spans="2:41" ht="16" x14ac:dyDescent="0.2">
      <c r="B592" s="24"/>
      <c r="C592" s="25"/>
      <c r="D592" s="12"/>
      <c r="E592" s="13"/>
      <c r="F592" s="3"/>
      <c r="G592" s="8"/>
      <c r="H592" s="8"/>
      <c r="I592" s="28"/>
      <c r="J592" s="28"/>
      <c r="K592" s="3"/>
      <c r="L592" s="3"/>
      <c r="M592" s="3"/>
      <c r="N592" s="3"/>
      <c r="O592" s="3"/>
      <c r="P592" s="3"/>
      <c r="Q592" s="8"/>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row>
    <row r="593" spans="2:41" ht="16" x14ac:dyDescent="0.2">
      <c r="B593" s="24"/>
      <c r="C593" s="25"/>
      <c r="D593" s="12"/>
      <c r="E593" s="13"/>
      <c r="F593" s="3"/>
      <c r="G593" s="8"/>
      <c r="H593" s="8"/>
      <c r="I593" s="28"/>
      <c r="J593" s="28"/>
      <c r="K593" s="3"/>
      <c r="L593" s="3"/>
      <c r="M593" s="3"/>
      <c r="N593" s="3"/>
      <c r="O593" s="3"/>
      <c r="P593" s="3"/>
      <c r="Q593" s="8"/>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row>
    <row r="594" spans="2:41" ht="16" x14ac:dyDescent="0.2">
      <c r="B594" s="24"/>
      <c r="C594" s="25"/>
      <c r="D594" s="12"/>
      <c r="E594" s="13"/>
      <c r="F594" s="3"/>
      <c r="G594" s="8"/>
      <c r="H594" s="8"/>
      <c r="I594" s="28"/>
      <c r="J594" s="28"/>
      <c r="K594" s="3"/>
      <c r="L594" s="3"/>
      <c r="M594" s="3"/>
      <c r="N594" s="3"/>
      <c r="O594" s="3"/>
      <c r="P594" s="3"/>
      <c r="Q594" s="8"/>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row>
    <row r="595" spans="2:41" ht="16" x14ac:dyDescent="0.2">
      <c r="B595" s="24"/>
      <c r="C595" s="25"/>
      <c r="D595" s="12"/>
      <c r="E595" s="13"/>
      <c r="F595" s="3"/>
      <c r="G595" s="8"/>
      <c r="H595" s="8"/>
      <c r="I595" s="28"/>
      <c r="J595" s="28"/>
      <c r="K595" s="3"/>
      <c r="L595" s="3"/>
      <c r="M595" s="3"/>
      <c r="N595" s="3"/>
      <c r="O595" s="3"/>
      <c r="P595" s="3"/>
      <c r="Q595" s="8"/>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row>
    <row r="596" spans="2:41" ht="16" x14ac:dyDescent="0.2">
      <c r="B596" s="24"/>
      <c r="C596" s="25"/>
      <c r="D596" s="12"/>
      <c r="E596" s="13"/>
      <c r="F596" s="3"/>
      <c r="G596" s="8"/>
      <c r="H596" s="8"/>
      <c r="I596" s="28"/>
      <c r="J596" s="28"/>
      <c r="K596" s="3"/>
      <c r="L596" s="3"/>
      <c r="M596" s="3"/>
      <c r="N596" s="3"/>
      <c r="O596" s="3"/>
      <c r="P596" s="3"/>
      <c r="Q596" s="8"/>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row>
    <row r="597" spans="2:41" ht="16" x14ac:dyDescent="0.2">
      <c r="B597" s="24"/>
      <c r="C597" s="25"/>
      <c r="D597" s="12"/>
      <c r="E597" s="13"/>
      <c r="F597" s="3"/>
      <c r="G597" s="8"/>
      <c r="H597" s="8"/>
      <c r="I597" s="28"/>
      <c r="J597" s="28"/>
      <c r="K597" s="3"/>
      <c r="L597" s="3"/>
      <c r="M597" s="3"/>
      <c r="N597" s="3"/>
      <c r="O597" s="3"/>
      <c r="P597" s="3"/>
      <c r="Q597" s="8"/>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row>
    <row r="598" spans="2:41" ht="16" x14ac:dyDescent="0.2">
      <c r="B598" s="24"/>
      <c r="C598" s="25"/>
      <c r="D598" s="12"/>
      <c r="E598" s="13"/>
      <c r="F598" s="3"/>
      <c r="G598" s="8"/>
      <c r="H598" s="8"/>
      <c r="I598" s="28"/>
      <c r="J598" s="28"/>
      <c r="K598" s="3"/>
      <c r="L598" s="3"/>
      <c r="M598" s="3"/>
      <c r="N598" s="3"/>
      <c r="O598" s="3"/>
      <c r="P598" s="3"/>
      <c r="Q598" s="8"/>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row>
    <row r="599" spans="2:41" ht="16" x14ac:dyDescent="0.2">
      <c r="B599" s="24"/>
      <c r="C599" s="25"/>
      <c r="D599" s="12"/>
      <c r="E599" s="13"/>
      <c r="F599" s="3"/>
      <c r="G599" s="8"/>
      <c r="H599" s="8"/>
      <c r="I599" s="28"/>
      <c r="J599" s="28"/>
      <c r="K599" s="3"/>
      <c r="L599" s="3"/>
      <c r="M599" s="3"/>
      <c r="N599" s="3"/>
      <c r="O599" s="3"/>
      <c r="P599" s="3"/>
      <c r="Q599" s="8"/>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row>
    <row r="600" spans="2:41" ht="16" x14ac:dyDescent="0.2">
      <c r="B600" s="24"/>
      <c r="C600" s="25"/>
      <c r="D600" s="12"/>
      <c r="E600" s="13"/>
      <c r="F600" s="3"/>
      <c r="G600" s="8"/>
      <c r="H600" s="8"/>
      <c r="I600" s="28"/>
      <c r="J600" s="28"/>
      <c r="K600" s="3"/>
      <c r="L600" s="3"/>
      <c r="M600" s="3"/>
      <c r="N600" s="3"/>
      <c r="O600" s="3"/>
      <c r="P600" s="3"/>
      <c r="Q600" s="8"/>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row>
    <row r="601" spans="2:41" ht="16" x14ac:dyDescent="0.2">
      <c r="B601" s="24"/>
      <c r="C601" s="25"/>
      <c r="D601" s="12"/>
      <c r="E601" s="13"/>
      <c r="F601" s="3"/>
      <c r="G601" s="8"/>
      <c r="H601" s="8"/>
      <c r="I601" s="28"/>
      <c r="J601" s="28"/>
      <c r="K601" s="3"/>
      <c r="L601" s="3"/>
      <c r="M601" s="3"/>
      <c r="N601" s="3"/>
      <c r="O601" s="3"/>
      <c r="P601" s="3"/>
      <c r="Q601" s="8"/>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row>
    <row r="602" spans="2:41" ht="16" x14ac:dyDescent="0.2">
      <c r="B602" s="24"/>
      <c r="C602" s="25"/>
      <c r="D602" s="12"/>
      <c r="E602" s="13"/>
      <c r="F602" s="3"/>
      <c r="G602" s="8"/>
      <c r="H602" s="8"/>
      <c r="I602" s="28"/>
      <c r="J602" s="28"/>
      <c r="K602" s="3"/>
      <c r="L602" s="3"/>
      <c r="M602" s="3"/>
      <c r="N602" s="3"/>
      <c r="O602" s="3"/>
      <c r="P602" s="3"/>
      <c r="Q602" s="8"/>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row>
    <row r="603" spans="2:41" ht="16" x14ac:dyDescent="0.2">
      <c r="B603" s="24"/>
      <c r="C603" s="25"/>
      <c r="D603" s="12"/>
      <c r="E603" s="13"/>
      <c r="F603" s="3"/>
      <c r="G603" s="8"/>
      <c r="H603" s="8"/>
      <c r="I603" s="28"/>
      <c r="J603" s="28"/>
      <c r="K603" s="3"/>
      <c r="L603" s="3"/>
      <c r="M603" s="3"/>
      <c r="N603" s="3"/>
      <c r="O603" s="3"/>
      <c r="P603" s="3"/>
      <c r="Q603" s="8"/>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row>
    <row r="604" spans="2:41" ht="16" x14ac:dyDescent="0.2">
      <c r="B604" s="24"/>
      <c r="C604" s="25"/>
      <c r="D604" s="12"/>
      <c r="E604" s="13"/>
      <c r="F604" s="3"/>
      <c r="G604" s="8"/>
      <c r="H604" s="8"/>
      <c r="I604" s="28"/>
      <c r="J604" s="28"/>
      <c r="K604" s="3"/>
      <c r="L604" s="3"/>
      <c r="M604" s="3"/>
      <c r="N604" s="3"/>
      <c r="O604" s="3"/>
      <c r="P604" s="3"/>
      <c r="Q604" s="8"/>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row>
    <row r="605" spans="2:41" ht="16" x14ac:dyDescent="0.2">
      <c r="B605" s="24"/>
      <c r="C605" s="25"/>
      <c r="D605" s="12"/>
      <c r="E605" s="13"/>
      <c r="F605" s="3"/>
      <c r="G605" s="8"/>
      <c r="H605" s="8"/>
      <c r="I605" s="28"/>
      <c r="J605" s="28"/>
      <c r="K605" s="3"/>
      <c r="L605" s="3"/>
      <c r="M605" s="3"/>
      <c r="N605" s="3"/>
      <c r="O605" s="3"/>
      <c r="P605" s="3"/>
      <c r="Q605" s="8"/>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row>
    <row r="606" spans="2:41" ht="16" x14ac:dyDescent="0.2">
      <c r="B606" s="24"/>
      <c r="C606" s="25"/>
      <c r="D606" s="12"/>
      <c r="E606" s="13"/>
      <c r="F606" s="3"/>
      <c r="G606" s="8"/>
      <c r="H606" s="8"/>
      <c r="I606" s="28"/>
      <c r="J606" s="28"/>
      <c r="K606" s="3"/>
      <c r="L606" s="3"/>
      <c r="M606" s="3"/>
      <c r="N606" s="3"/>
      <c r="O606" s="3"/>
      <c r="P606" s="3"/>
      <c r="Q606" s="8"/>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row>
    <row r="607" spans="2:41" ht="16" x14ac:dyDescent="0.2">
      <c r="B607" s="24"/>
      <c r="C607" s="25"/>
      <c r="D607" s="12"/>
      <c r="E607" s="13"/>
      <c r="F607" s="3"/>
      <c r="G607" s="8"/>
      <c r="H607" s="8"/>
      <c r="I607" s="28"/>
      <c r="J607" s="28"/>
      <c r="K607" s="3"/>
      <c r="L607" s="3"/>
      <c r="M607" s="3"/>
      <c r="N607" s="3"/>
      <c r="O607" s="3"/>
      <c r="P607" s="3"/>
      <c r="Q607" s="8"/>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row>
    <row r="608" spans="2:41" ht="16" x14ac:dyDescent="0.2">
      <c r="B608" s="24"/>
      <c r="C608" s="25"/>
      <c r="D608" s="12"/>
      <c r="E608" s="13"/>
      <c r="F608" s="3"/>
      <c r="G608" s="8"/>
      <c r="H608" s="8"/>
      <c r="I608" s="28"/>
      <c r="J608" s="28"/>
      <c r="K608" s="3"/>
      <c r="L608" s="3"/>
      <c r="M608" s="3"/>
      <c r="N608" s="3"/>
      <c r="O608" s="3"/>
      <c r="P608" s="3"/>
      <c r="Q608" s="8"/>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row>
    <row r="609" spans="2:41" ht="16" x14ac:dyDescent="0.2">
      <c r="B609" s="24"/>
      <c r="C609" s="25"/>
      <c r="D609" s="12"/>
      <c r="E609" s="13"/>
      <c r="F609" s="3"/>
      <c r="G609" s="8"/>
      <c r="H609" s="8"/>
      <c r="I609" s="28"/>
      <c r="J609" s="28"/>
      <c r="K609" s="3"/>
      <c r="L609" s="3"/>
      <c r="M609" s="3"/>
      <c r="N609" s="3"/>
      <c r="O609" s="3"/>
      <c r="P609" s="3"/>
      <c r="Q609" s="8"/>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row>
    <row r="610" spans="2:41" ht="16" x14ac:dyDescent="0.2">
      <c r="B610" s="24"/>
      <c r="C610" s="25"/>
      <c r="D610" s="12"/>
      <c r="E610" s="13"/>
      <c r="F610" s="3"/>
      <c r="G610" s="8"/>
      <c r="H610" s="8"/>
      <c r="I610" s="28"/>
      <c r="J610" s="28"/>
      <c r="K610" s="3"/>
      <c r="L610" s="3"/>
      <c r="M610" s="3"/>
      <c r="N610" s="3"/>
      <c r="O610" s="3"/>
      <c r="P610" s="3"/>
      <c r="Q610" s="8"/>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row>
    <row r="611" spans="2:41" ht="16" x14ac:dyDescent="0.2">
      <c r="B611" s="24"/>
      <c r="C611" s="25"/>
      <c r="D611" s="12"/>
      <c r="E611" s="13"/>
      <c r="F611" s="3"/>
      <c r="G611" s="8"/>
      <c r="H611" s="8"/>
      <c r="I611" s="28"/>
      <c r="J611" s="28"/>
      <c r="K611" s="3"/>
      <c r="L611" s="3"/>
      <c r="M611" s="3"/>
      <c r="N611" s="3"/>
      <c r="O611" s="3"/>
      <c r="P611" s="3"/>
      <c r="Q611" s="8"/>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row>
    <row r="612" spans="2:41" ht="16" x14ac:dyDescent="0.2">
      <c r="B612" s="24"/>
      <c r="C612" s="25"/>
      <c r="D612" s="12"/>
      <c r="E612" s="13"/>
      <c r="F612" s="3"/>
      <c r="G612" s="8"/>
      <c r="H612" s="8"/>
      <c r="I612" s="28"/>
      <c r="J612" s="28"/>
      <c r="K612" s="3"/>
      <c r="L612" s="3"/>
      <c r="M612" s="3"/>
      <c r="N612" s="3"/>
      <c r="O612" s="3"/>
      <c r="P612" s="3"/>
      <c r="Q612" s="8"/>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row>
    <row r="613" spans="2:41" ht="16" x14ac:dyDescent="0.2">
      <c r="B613" s="24"/>
      <c r="C613" s="25"/>
      <c r="D613" s="12"/>
      <c r="E613" s="13"/>
      <c r="F613" s="3"/>
      <c r="G613" s="8"/>
      <c r="H613" s="8"/>
      <c r="I613" s="28"/>
      <c r="J613" s="28"/>
      <c r="K613" s="3"/>
      <c r="L613" s="3"/>
      <c r="M613" s="3"/>
      <c r="N613" s="3"/>
      <c r="O613" s="3"/>
      <c r="P613" s="3"/>
      <c r="Q613" s="8"/>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row>
    <row r="614" spans="2:41" ht="16" x14ac:dyDescent="0.2">
      <c r="B614" s="24"/>
      <c r="C614" s="25"/>
      <c r="D614" s="12"/>
      <c r="E614" s="13"/>
      <c r="F614" s="3"/>
      <c r="G614" s="8"/>
      <c r="H614" s="8"/>
      <c r="I614" s="28"/>
      <c r="J614" s="28"/>
      <c r="K614" s="3"/>
      <c r="L614" s="3"/>
      <c r="M614" s="3"/>
      <c r="N614" s="3"/>
      <c r="O614" s="3"/>
      <c r="P614" s="3"/>
      <c r="Q614" s="8"/>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row>
    <row r="615" spans="2:41" ht="16" x14ac:dyDescent="0.2">
      <c r="B615" s="24"/>
      <c r="C615" s="25"/>
      <c r="D615" s="12"/>
      <c r="E615" s="13"/>
      <c r="F615" s="3"/>
      <c r="G615" s="8"/>
      <c r="H615" s="8"/>
      <c r="I615" s="28"/>
      <c r="J615" s="28"/>
      <c r="K615" s="3"/>
      <c r="L615" s="3"/>
      <c r="M615" s="3"/>
      <c r="N615" s="3"/>
      <c r="O615" s="3"/>
      <c r="P615" s="3"/>
      <c r="Q615" s="8"/>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row>
    <row r="616" spans="2:41" ht="16" x14ac:dyDescent="0.2">
      <c r="B616" s="24"/>
      <c r="C616" s="25"/>
      <c r="D616" s="12"/>
      <c r="E616" s="13"/>
      <c r="F616" s="3"/>
      <c r="G616" s="8"/>
      <c r="H616" s="8"/>
      <c r="I616" s="28"/>
      <c r="J616" s="28"/>
      <c r="K616" s="3"/>
      <c r="L616" s="3"/>
      <c r="M616" s="3"/>
      <c r="N616" s="3"/>
      <c r="O616" s="3"/>
      <c r="P616" s="3"/>
      <c r="Q616" s="8"/>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row>
    <row r="617" spans="2:41" ht="16" x14ac:dyDescent="0.2">
      <c r="B617" s="24"/>
      <c r="C617" s="25"/>
      <c r="D617" s="12"/>
      <c r="E617" s="13"/>
      <c r="F617" s="3"/>
      <c r="G617" s="8"/>
      <c r="H617" s="8"/>
      <c r="I617" s="28"/>
      <c r="J617" s="28"/>
      <c r="K617" s="3"/>
      <c r="L617" s="3"/>
      <c r="M617" s="3"/>
      <c r="N617" s="3"/>
      <c r="O617" s="3"/>
      <c r="P617" s="3"/>
      <c r="Q617" s="8"/>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row>
    <row r="618" spans="2:41" ht="16" x14ac:dyDescent="0.2">
      <c r="B618" s="24"/>
      <c r="C618" s="25"/>
      <c r="D618" s="12"/>
      <c r="E618" s="13"/>
      <c r="F618" s="3"/>
      <c r="G618" s="8"/>
      <c r="H618" s="8"/>
      <c r="I618" s="28"/>
      <c r="J618" s="28"/>
      <c r="K618" s="3"/>
      <c r="L618" s="3"/>
      <c r="M618" s="3"/>
      <c r="N618" s="3"/>
      <c r="O618" s="3"/>
      <c r="P618" s="3"/>
      <c r="Q618" s="8"/>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row>
    <row r="619" spans="2:41" ht="16" x14ac:dyDescent="0.2">
      <c r="B619" s="24"/>
      <c r="C619" s="25"/>
      <c r="D619" s="12"/>
      <c r="E619" s="13"/>
      <c r="F619" s="3"/>
      <c r="G619" s="8"/>
      <c r="H619" s="8"/>
      <c r="I619" s="28"/>
      <c r="J619" s="28"/>
      <c r="K619" s="3"/>
      <c r="L619" s="3"/>
      <c r="M619" s="3"/>
      <c r="N619" s="3"/>
      <c r="O619" s="3"/>
      <c r="P619" s="3"/>
      <c r="Q619" s="8"/>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row>
    <row r="620" spans="2:41" ht="16" x14ac:dyDescent="0.2">
      <c r="B620" s="24"/>
      <c r="C620" s="25"/>
      <c r="D620" s="12"/>
      <c r="E620" s="13"/>
      <c r="F620" s="3"/>
      <c r="G620" s="8"/>
      <c r="H620" s="8"/>
      <c r="I620" s="28"/>
      <c r="J620" s="28"/>
      <c r="K620" s="3"/>
      <c r="L620" s="3"/>
      <c r="M620" s="3"/>
      <c r="N620" s="3"/>
      <c r="O620" s="3"/>
      <c r="P620" s="3"/>
      <c r="Q620" s="8"/>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row>
    <row r="621" spans="2:41" ht="16" x14ac:dyDescent="0.2">
      <c r="B621" s="24"/>
      <c r="C621" s="25"/>
      <c r="D621" s="12"/>
      <c r="E621" s="13"/>
      <c r="F621" s="3"/>
      <c r="G621" s="8"/>
      <c r="H621" s="8"/>
      <c r="I621" s="28"/>
      <c r="J621" s="28"/>
      <c r="K621" s="3"/>
      <c r="L621" s="3"/>
      <c r="M621" s="3"/>
      <c r="N621" s="3"/>
      <c r="O621" s="3"/>
      <c r="P621" s="3"/>
      <c r="Q621" s="8"/>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row>
    <row r="622" spans="2:41" ht="16" x14ac:dyDescent="0.2">
      <c r="B622" s="24"/>
      <c r="C622" s="25"/>
      <c r="D622" s="12"/>
      <c r="E622" s="13"/>
      <c r="F622" s="3"/>
      <c r="G622" s="8"/>
      <c r="H622" s="8"/>
      <c r="I622" s="28"/>
      <c r="J622" s="28"/>
      <c r="K622" s="3"/>
      <c r="L622" s="3"/>
      <c r="M622" s="3"/>
      <c r="N622" s="3"/>
      <c r="O622" s="3"/>
      <c r="P622" s="3"/>
      <c r="Q622" s="8"/>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row>
    <row r="623" spans="2:41" ht="16" x14ac:dyDescent="0.2">
      <c r="B623" s="24"/>
      <c r="C623" s="25"/>
      <c r="D623" s="12"/>
      <c r="E623" s="13"/>
      <c r="F623" s="3"/>
      <c r="G623" s="8"/>
      <c r="H623" s="8"/>
      <c r="I623" s="28"/>
      <c r="J623" s="28"/>
      <c r="K623" s="3"/>
      <c r="L623" s="3"/>
      <c r="M623" s="3"/>
      <c r="N623" s="3"/>
      <c r="O623" s="3"/>
      <c r="P623" s="3"/>
      <c r="Q623" s="8"/>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row>
    <row r="624" spans="2:41" ht="16" x14ac:dyDescent="0.2">
      <c r="B624" s="24"/>
      <c r="C624" s="25"/>
      <c r="D624" s="12"/>
      <c r="E624" s="13"/>
      <c r="F624" s="3"/>
      <c r="G624" s="8"/>
      <c r="H624" s="8"/>
      <c r="I624" s="28"/>
      <c r="J624" s="28"/>
      <c r="K624" s="3"/>
      <c r="L624" s="3"/>
      <c r="M624" s="3"/>
      <c r="N624" s="3"/>
      <c r="O624" s="3"/>
      <c r="P624" s="3"/>
      <c r="Q624" s="8"/>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row>
    <row r="625" spans="2:41" ht="16" x14ac:dyDescent="0.2">
      <c r="B625" s="24"/>
      <c r="C625" s="25"/>
      <c r="D625" s="12"/>
      <c r="E625" s="13"/>
      <c r="F625" s="3"/>
      <c r="G625" s="8"/>
      <c r="H625" s="8"/>
      <c r="I625" s="28"/>
      <c r="J625" s="28"/>
      <c r="K625" s="3"/>
      <c r="L625" s="3"/>
      <c r="M625" s="3"/>
      <c r="N625" s="3"/>
      <c r="O625" s="3"/>
      <c r="P625" s="3"/>
      <c r="Q625" s="8"/>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row>
    <row r="626" spans="2:41" ht="16" x14ac:dyDescent="0.2">
      <c r="B626" s="24"/>
      <c r="C626" s="25"/>
      <c r="D626" s="12"/>
      <c r="E626" s="13"/>
      <c r="F626" s="3"/>
      <c r="G626" s="8"/>
      <c r="H626" s="8"/>
      <c r="I626" s="28"/>
      <c r="J626" s="28"/>
      <c r="K626" s="3"/>
      <c r="L626" s="3"/>
      <c r="M626" s="3"/>
      <c r="N626" s="3"/>
      <c r="O626" s="3"/>
      <c r="P626" s="3"/>
      <c r="Q626" s="8"/>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row>
    <row r="627" spans="2:41" ht="16" x14ac:dyDescent="0.2">
      <c r="B627" s="24"/>
      <c r="C627" s="25"/>
      <c r="D627" s="12"/>
      <c r="E627" s="13"/>
      <c r="F627" s="3"/>
      <c r="G627" s="8"/>
      <c r="H627" s="8"/>
      <c r="I627" s="28"/>
      <c r="J627" s="28"/>
      <c r="K627" s="3"/>
      <c r="L627" s="3"/>
      <c r="M627" s="3"/>
      <c r="N627" s="3"/>
      <c r="O627" s="3"/>
      <c r="P627" s="3"/>
      <c r="Q627" s="8"/>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row>
    <row r="628" spans="2:41" ht="16" x14ac:dyDescent="0.2">
      <c r="B628" s="24"/>
      <c r="C628" s="25"/>
      <c r="D628" s="12"/>
      <c r="E628" s="13"/>
      <c r="F628" s="3"/>
      <c r="G628" s="8"/>
      <c r="H628" s="8"/>
      <c r="I628" s="28"/>
      <c r="J628" s="28"/>
      <c r="K628" s="3"/>
      <c r="L628" s="3"/>
      <c r="M628" s="3"/>
      <c r="N628" s="3"/>
      <c r="O628" s="3"/>
      <c r="P628" s="3"/>
      <c r="Q628" s="8"/>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row>
    <row r="629" spans="2:41" ht="16" x14ac:dyDescent="0.2">
      <c r="B629" s="24"/>
      <c r="C629" s="25"/>
      <c r="D629" s="12"/>
      <c r="E629" s="13"/>
      <c r="F629" s="3"/>
      <c r="G629" s="8"/>
      <c r="H629" s="8"/>
      <c r="I629" s="28"/>
      <c r="J629" s="28"/>
      <c r="K629" s="3"/>
      <c r="L629" s="3"/>
      <c r="M629" s="3"/>
      <c r="N629" s="3"/>
      <c r="O629" s="3"/>
      <c r="P629" s="3"/>
      <c r="Q629" s="8"/>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row>
    <row r="630" spans="2:41" ht="16" x14ac:dyDescent="0.2">
      <c r="B630" s="24"/>
      <c r="C630" s="25"/>
      <c r="D630" s="12"/>
      <c r="E630" s="13"/>
      <c r="F630" s="3"/>
      <c r="G630" s="8"/>
      <c r="H630" s="8"/>
      <c r="I630" s="28"/>
      <c r="J630" s="28"/>
      <c r="K630" s="3"/>
      <c r="L630" s="3"/>
      <c r="M630" s="3"/>
      <c r="N630" s="3"/>
      <c r="O630" s="3"/>
      <c r="P630" s="3"/>
      <c r="Q630" s="8"/>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row>
    <row r="631" spans="2:41" ht="16" x14ac:dyDescent="0.2">
      <c r="B631" s="24"/>
      <c r="C631" s="25"/>
      <c r="D631" s="12"/>
      <c r="E631" s="13"/>
      <c r="F631" s="3"/>
      <c r="G631" s="8"/>
      <c r="H631" s="8"/>
      <c r="I631" s="28"/>
      <c r="J631" s="28"/>
      <c r="K631" s="3"/>
      <c r="L631" s="3"/>
      <c r="M631" s="3"/>
      <c r="N631" s="3"/>
      <c r="O631" s="3"/>
      <c r="P631" s="3"/>
      <c r="Q631" s="8"/>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row>
    <row r="632" spans="2:41" ht="16" x14ac:dyDescent="0.2">
      <c r="B632" s="24"/>
      <c r="C632" s="25"/>
      <c r="D632" s="12"/>
      <c r="E632" s="13"/>
      <c r="F632" s="3"/>
      <c r="G632" s="8"/>
      <c r="H632" s="8"/>
      <c r="I632" s="28"/>
      <c r="J632" s="28"/>
      <c r="K632" s="3"/>
      <c r="L632" s="3"/>
      <c r="M632" s="3"/>
      <c r="N632" s="3"/>
      <c r="O632" s="3"/>
      <c r="P632" s="3"/>
      <c r="Q632" s="8"/>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row>
    <row r="633" spans="2:41" ht="16" x14ac:dyDescent="0.2">
      <c r="B633" s="24"/>
      <c r="C633" s="25"/>
      <c r="D633" s="12"/>
      <c r="E633" s="13"/>
      <c r="F633" s="3"/>
      <c r="G633" s="8"/>
      <c r="H633" s="8"/>
      <c r="I633" s="28"/>
      <c r="J633" s="28"/>
      <c r="K633" s="3"/>
      <c r="L633" s="3"/>
      <c r="M633" s="3"/>
      <c r="N633" s="3"/>
      <c r="O633" s="3"/>
      <c r="P633" s="3"/>
      <c r="Q633" s="8"/>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row>
    <row r="634" spans="2:41" ht="16" x14ac:dyDescent="0.2">
      <c r="B634" s="24"/>
      <c r="C634" s="25"/>
      <c r="D634" s="12"/>
      <c r="E634" s="13"/>
      <c r="F634" s="3"/>
      <c r="G634" s="8"/>
      <c r="H634" s="8"/>
      <c r="I634" s="28"/>
      <c r="J634" s="28"/>
      <c r="K634" s="3"/>
      <c r="L634" s="3"/>
      <c r="M634" s="3"/>
      <c r="N634" s="3"/>
      <c r="O634" s="3"/>
      <c r="P634" s="3"/>
      <c r="Q634" s="8"/>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row>
    <row r="635" spans="2:41" ht="16" x14ac:dyDescent="0.2">
      <c r="B635" s="24"/>
      <c r="C635" s="25"/>
      <c r="D635" s="12"/>
      <c r="E635" s="13"/>
      <c r="F635" s="3"/>
      <c r="G635" s="8"/>
      <c r="H635" s="8"/>
      <c r="I635" s="28"/>
      <c r="J635" s="28"/>
      <c r="K635" s="3"/>
      <c r="L635" s="3"/>
      <c r="M635" s="3"/>
      <c r="N635" s="3"/>
      <c r="O635" s="3"/>
      <c r="P635" s="3"/>
      <c r="Q635" s="8"/>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row>
    <row r="636" spans="2:41" ht="16" x14ac:dyDescent="0.2">
      <c r="B636" s="24"/>
      <c r="C636" s="25"/>
      <c r="D636" s="12"/>
      <c r="E636" s="13"/>
      <c r="F636" s="3"/>
      <c r="G636" s="8"/>
      <c r="H636" s="8"/>
      <c r="I636" s="28"/>
      <c r="J636" s="28"/>
      <c r="K636" s="3"/>
      <c r="L636" s="3"/>
      <c r="M636" s="3"/>
      <c r="N636" s="3"/>
      <c r="O636" s="3"/>
      <c r="P636" s="3"/>
      <c r="Q636" s="8"/>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row>
    <row r="637" spans="2:41" ht="16" x14ac:dyDescent="0.2">
      <c r="B637" s="24"/>
      <c r="C637" s="25"/>
      <c r="D637" s="12"/>
      <c r="E637" s="13"/>
      <c r="F637" s="3"/>
      <c r="G637" s="8"/>
      <c r="H637" s="8"/>
      <c r="I637" s="28"/>
      <c r="J637" s="28"/>
      <c r="K637" s="3"/>
      <c r="L637" s="3"/>
      <c r="M637" s="3"/>
      <c r="N637" s="3"/>
      <c r="O637" s="3"/>
      <c r="P637" s="3"/>
      <c r="Q637" s="8"/>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row>
    <row r="638" spans="2:41" ht="16" x14ac:dyDescent="0.2">
      <c r="B638" s="24"/>
      <c r="C638" s="25"/>
      <c r="D638" s="12"/>
      <c r="E638" s="13"/>
      <c r="F638" s="3"/>
      <c r="G638" s="8"/>
      <c r="H638" s="8"/>
      <c r="I638" s="28"/>
      <c r="J638" s="28"/>
      <c r="K638" s="3"/>
      <c r="L638" s="3"/>
      <c r="M638" s="3"/>
      <c r="N638" s="3"/>
      <c r="O638" s="3"/>
      <c r="P638" s="3"/>
      <c r="Q638" s="8"/>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row>
    <row r="639" spans="2:41" ht="16" x14ac:dyDescent="0.2">
      <c r="B639" s="24"/>
      <c r="C639" s="25"/>
      <c r="D639" s="12"/>
      <c r="E639" s="13"/>
      <c r="F639" s="3"/>
      <c r="G639" s="8"/>
      <c r="H639" s="8"/>
      <c r="I639" s="28"/>
      <c r="J639" s="28"/>
      <c r="K639" s="3"/>
      <c r="L639" s="3"/>
      <c r="M639" s="3"/>
      <c r="N639" s="3"/>
      <c r="O639" s="3"/>
      <c r="P639" s="3"/>
      <c r="Q639" s="8"/>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row>
    <row r="640" spans="2:41" ht="16" x14ac:dyDescent="0.2">
      <c r="B640" s="24"/>
      <c r="C640" s="25"/>
      <c r="D640" s="12"/>
      <c r="E640" s="13"/>
      <c r="F640" s="3"/>
      <c r="G640" s="8"/>
      <c r="H640" s="8"/>
      <c r="I640" s="28"/>
      <c r="J640" s="28"/>
      <c r="K640" s="3"/>
      <c r="L640" s="3"/>
      <c r="M640" s="3"/>
      <c r="N640" s="3"/>
      <c r="O640" s="3"/>
      <c r="P640" s="3"/>
      <c r="Q640" s="8"/>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row>
    <row r="641" spans="2:41" ht="16" x14ac:dyDescent="0.2">
      <c r="B641" s="24"/>
      <c r="C641" s="25"/>
      <c r="D641" s="12"/>
      <c r="E641" s="13"/>
      <c r="F641" s="3"/>
      <c r="G641" s="8"/>
      <c r="H641" s="8"/>
      <c r="I641" s="28"/>
      <c r="J641" s="28"/>
      <c r="K641" s="3"/>
      <c r="L641" s="3"/>
      <c r="M641" s="3"/>
      <c r="N641" s="3"/>
      <c r="O641" s="3"/>
      <c r="P641" s="3"/>
      <c r="Q641" s="8"/>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row>
    <row r="642" spans="2:41" ht="16" x14ac:dyDescent="0.2">
      <c r="B642" s="24"/>
      <c r="C642" s="25"/>
      <c r="D642" s="12"/>
      <c r="E642" s="13"/>
      <c r="F642" s="3"/>
      <c r="G642" s="8"/>
      <c r="H642" s="8"/>
      <c r="I642" s="28"/>
      <c r="J642" s="28"/>
      <c r="K642" s="3"/>
      <c r="L642" s="3"/>
      <c r="M642" s="3"/>
      <c r="N642" s="3"/>
      <c r="O642" s="3"/>
      <c r="P642" s="3"/>
      <c r="Q642" s="8"/>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row>
    <row r="643" spans="2:41" ht="16" x14ac:dyDescent="0.2">
      <c r="B643" s="24"/>
      <c r="C643" s="25"/>
      <c r="D643" s="12"/>
      <c r="E643" s="13"/>
      <c r="F643" s="3"/>
      <c r="G643" s="8"/>
      <c r="H643" s="8"/>
      <c r="I643" s="28"/>
      <c r="J643" s="28"/>
      <c r="K643" s="3"/>
      <c r="L643" s="3"/>
      <c r="M643" s="3"/>
      <c r="N643" s="3"/>
      <c r="O643" s="3"/>
      <c r="P643" s="3"/>
      <c r="Q643" s="8"/>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row>
    <row r="644" spans="2:41" ht="16" x14ac:dyDescent="0.2">
      <c r="B644" s="24"/>
      <c r="C644" s="25"/>
      <c r="D644" s="12"/>
      <c r="E644" s="13"/>
      <c r="F644" s="3"/>
      <c r="G644" s="8"/>
      <c r="H644" s="8"/>
      <c r="I644" s="28"/>
      <c r="J644" s="28"/>
      <c r="K644" s="3"/>
      <c r="L644" s="3"/>
      <c r="M644" s="3"/>
      <c r="N644" s="3"/>
      <c r="O644" s="3"/>
      <c r="P644" s="3"/>
      <c r="Q644" s="8"/>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row>
    <row r="645" spans="2:41" ht="16" x14ac:dyDescent="0.2">
      <c r="B645" s="24"/>
      <c r="C645" s="25"/>
      <c r="D645" s="12"/>
      <c r="E645" s="13"/>
      <c r="F645" s="3"/>
      <c r="G645" s="8"/>
      <c r="H645" s="8"/>
      <c r="I645" s="28"/>
      <c r="J645" s="28"/>
      <c r="K645" s="3"/>
      <c r="L645" s="3"/>
      <c r="M645" s="3"/>
      <c r="N645" s="3"/>
      <c r="O645" s="3"/>
      <c r="P645" s="3"/>
      <c r="Q645" s="8"/>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row>
    <row r="646" spans="2:41" ht="16" x14ac:dyDescent="0.2">
      <c r="B646" s="24"/>
      <c r="C646" s="25"/>
      <c r="D646" s="12"/>
      <c r="E646" s="13"/>
      <c r="F646" s="3"/>
      <c r="G646" s="8"/>
      <c r="H646" s="8"/>
      <c r="I646" s="28"/>
      <c r="J646" s="28"/>
      <c r="K646" s="3"/>
      <c r="L646" s="3"/>
      <c r="M646" s="3"/>
      <c r="N646" s="3"/>
      <c r="O646" s="3"/>
      <c r="P646" s="3"/>
      <c r="Q646" s="8"/>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row>
    <row r="647" spans="2:41" ht="16" x14ac:dyDescent="0.2">
      <c r="B647" s="24"/>
      <c r="C647" s="25"/>
      <c r="D647" s="12"/>
      <c r="E647" s="13"/>
      <c r="F647" s="3"/>
      <c r="G647" s="8"/>
      <c r="H647" s="8"/>
      <c r="I647" s="28"/>
      <c r="J647" s="28"/>
      <c r="K647" s="3"/>
      <c r="L647" s="3"/>
      <c r="M647" s="3"/>
      <c r="N647" s="3"/>
      <c r="O647" s="3"/>
      <c r="P647" s="3"/>
      <c r="Q647" s="8"/>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row>
    <row r="648" spans="2:41" ht="16" x14ac:dyDescent="0.2">
      <c r="B648" s="24"/>
      <c r="C648" s="25"/>
      <c r="D648" s="12"/>
      <c r="E648" s="13"/>
      <c r="F648" s="3"/>
      <c r="G648" s="8"/>
      <c r="H648" s="8"/>
      <c r="I648" s="28"/>
      <c r="J648" s="28"/>
      <c r="K648" s="3"/>
      <c r="L648" s="3"/>
      <c r="M648" s="3"/>
      <c r="N648" s="3"/>
      <c r="O648" s="3"/>
      <c r="P648" s="3"/>
      <c r="Q648" s="8"/>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row>
    <row r="649" spans="2:41" ht="16" x14ac:dyDescent="0.2">
      <c r="B649" s="24"/>
      <c r="C649" s="25"/>
      <c r="D649" s="12"/>
      <c r="E649" s="13"/>
      <c r="F649" s="3"/>
      <c r="G649" s="8"/>
      <c r="H649" s="8"/>
      <c r="I649" s="28"/>
      <c r="J649" s="28"/>
      <c r="K649" s="3"/>
      <c r="L649" s="3"/>
      <c r="M649" s="3"/>
      <c r="N649" s="3"/>
      <c r="O649" s="3"/>
      <c r="P649" s="3"/>
      <c r="Q649" s="8"/>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row>
    <row r="650" spans="2:41" ht="16" x14ac:dyDescent="0.2">
      <c r="B650" s="24"/>
      <c r="C650" s="25"/>
      <c r="D650" s="12"/>
      <c r="E650" s="13"/>
      <c r="F650" s="3"/>
      <c r="G650" s="8"/>
      <c r="H650" s="8"/>
      <c r="I650" s="28"/>
      <c r="J650" s="28"/>
      <c r="K650" s="3"/>
      <c r="L650" s="3"/>
      <c r="M650" s="3"/>
      <c r="N650" s="3"/>
      <c r="O650" s="3"/>
      <c r="P650" s="3"/>
      <c r="Q650" s="8"/>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row>
    <row r="651" spans="2:41" ht="16" x14ac:dyDescent="0.2">
      <c r="B651" s="24"/>
      <c r="C651" s="25"/>
      <c r="D651" s="12"/>
      <c r="E651" s="13"/>
      <c r="F651" s="3"/>
      <c r="G651" s="8"/>
      <c r="H651" s="8"/>
      <c r="I651" s="28"/>
      <c r="J651" s="28"/>
      <c r="K651" s="3"/>
      <c r="L651" s="3"/>
      <c r="M651" s="3"/>
      <c r="N651" s="3"/>
      <c r="O651" s="3"/>
      <c r="P651" s="3"/>
      <c r="Q651" s="8"/>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row>
    <row r="652" spans="2:41" ht="16" x14ac:dyDescent="0.2">
      <c r="B652" s="24"/>
      <c r="C652" s="25"/>
      <c r="D652" s="12"/>
      <c r="E652" s="13"/>
      <c r="F652" s="3"/>
      <c r="G652" s="8"/>
      <c r="H652" s="8"/>
      <c r="I652" s="28"/>
      <c r="J652" s="28"/>
      <c r="K652" s="3"/>
      <c r="L652" s="3"/>
      <c r="M652" s="3"/>
      <c r="N652" s="3"/>
      <c r="O652" s="3"/>
      <c r="P652" s="3"/>
      <c r="Q652" s="8"/>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row>
    <row r="653" spans="2:41" ht="16" x14ac:dyDescent="0.2">
      <c r="B653" s="24"/>
      <c r="C653" s="25"/>
      <c r="D653" s="12"/>
      <c r="E653" s="13"/>
      <c r="F653" s="3"/>
      <c r="G653" s="8"/>
      <c r="H653" s="8"/>
      <c r="I653" s="28"/>
      <c r="J653" s="28"/>
      <c r="K653" s="3"/>
      <c r="L653" s="3"/>
      <c r="M653" s="3"/>
      <c r="N653" s="3"/>
      <c r="O653" s="3"/>
      <c r="P653" s="3"/>
      <c r="Q653" s="8"/>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row>
    <row r="654" spans="2:41" ht="16" x14ac:dyDescent="0.2">
      <c r="B654" s="24"/>
      <c r="C654" s="25"/>
      <c r="D654" s="12"/>
      <c r="E654" s="13"/>
      <c r="F654" s="3"/>
      <c r="G654" s="8"/>
      <c r="H654" s="8"/>
      <c r="I654" s="28"/>
      <c r="J654" s="28"/>
      <c r="K654" s="3"/>
      <c r="L654" s="3"/>
      <c r="M654" s="3"/>
      <c r="N654" s="3"/>
      <c r="O654" s="3"/>
      <c r="P654" s="3"/>
      <c r="Q654" s="8"/>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row>
    <row r="655" spans="2:41" ht="16" x14ac:dyDescent="0.2">
      <c r="B655" s="24"/>
      <c r="C655" s="25"/>
      <c r="D655" s="12"/>
      <c r="E655" s="13"/>
      <c r="F655" s="3"/>
      <c r="G655" s="8"/>
      <c r="H655" s="8"/>
      <c r="I655" s="28"/>
      <c r="J655" s="28"/>
      <c r="K655" s="3"/>
      <c r="L655" s="3"/>
      <c r="M655" s="3"/>
      <c r="N655" s="3"/>
      <c r="O655" s="3"/>
      <c r="P655" s="3"/>
      <c r="Q655" s="8"/>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row>
    <row r="656" spans="2:41" ht="16" x14ac:dyDescent="0.2">
      <c r="B656" s="24"/>
      <c r="C656" s="25"/>
      <c r="D656" s="12"/>
      <c r="E656" s="13"/>
      <c r="F656" s="3"/>
      <c r="G656" s="8"/>
      <c r="H656" s="8"/>
      <c r="I656" s="28"/>
      <c r="J656" s="28"/>
      <c r="K656" s="3"/>
      <c r="L656" s="3"/>
      <c r="M656" s="3"/>
      <c r="N656" s="3"/>
      <c r="O656" s="3"/>
      <c r="P656" s="3"/>
      <c r="Q656" s="8"/>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row>
    <row r="657" spans="2:41" ht="16" x14ac:dyDescent="0.2">
      <c r="B657" s="24"/>
      <c r="C657" s="25"/>
      <c r="D657" s="12"/>
      <c r="E657" s="13"/>
      <c r="F657" s="3"/>
      <c r="G657" s="8"/>
      <c r="H657" s="8"/>
      <c r="I657" s="28"/>
      <c r="J657" s="28"/>
      <c r="K657" s="3"/>
      <c r="L657" s="3"/>
      <c r="M657" s="3"/>
      <c r="N657" s="3"/>
      <c r="O657" s="3"/>
      <c r="P657" s="3"/>
      <c r="Q657" s="8"/>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row>
    <row r="658" spans="2:41" ht="16" x14ac:dyDescent="0.2">
      <c r="B658" s="24"/>
      <c r="C658" s="25"/>
      <c r="D658" s="12"/>
      <c r="E658" s="13"/>
      <c r="F658" s="3"/>
      <c r="G658" s="8"/>
      <c r="H658" s="8"/>
      <c r="I658" s="28"/>
      <c r="J658" s="28"/>
      <c r="K658" s="3"/>
      <c r="L658" s="3"/>
      <c r="M658" s="3"/>
      <c r="N658" s="3"/>
      <c r="O658" s="3"/>
      <c r="P658" s="3"/>
      <c r="Q658" s="8"/>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row>
    <row r="659" spans="2:41" ht="16" x14ac:dyDescent="0.2">
      <c r="B659" s="24"/>
      <c r="C659" s="25"/>
      <c r="D659" s="12"/>
      <c r="E659" s="13"/>
      <c r="F659" s="3"/>
      <c r="G659" s="8"/>
      <c r="H659" s="8"/>
      <c r="I659" s="28"/>
      <c r="J659" s="28"/>
      <c r="K659" s="3"/>
      <c r="L659" s="3"/>
      <c r="M659" s="3"/>
      <c r="N659" s="3"/>
      <c r="O659" s="3"/>
      <c r="P659" s="3"/>
      <c r="Q659" s="8"/>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row>
    <row r="660" spans="2:41" ht="16" x14ac:dyDescent="0.2">
      <c r="B660" s="24"/>
      <c r="C660" s="25"/>
      <c r="D660" s="12"/>
      <c r="E660" s="13"/>
      <c r="F660" s="3"/>
      <c r="G660" s="8"/>
      <c r="H660" s="8"/>
      <c r="I660" s="28"/>
      <c r="J660" s="28"/>
      <c r="K660" s="3"/>
      <c r="L660" s="3"/>
      <c r="M660" s="3"/>
      <c r="N660" s="3"/>
      <c r="O660" s="3"/>
      <c r="P660" s="3"/>
      <c r="Q660" s="8"/>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row>
    <row r="661" spans="2:41" ht="16" x14ac:dyDescent="0.2">
      <c r="B661" s="24"/>
      <c r="C661" s="25"/>
      <c r="D661" s="12"/>
      <c r="E661" s="13"/>
      <c r="F661" s="3"/>
      <c r="G661" s="8"/>
      <c r="H661" s="8"/>
      <c r="I661" s="28"/>
      <c r="J661" s="28"/>
      <c r="K661" s="3"/>
      <c r="L661" s="3"/>
      <c r="M661" s="3"/>
      <c r="N661" s="3"/>
      <c r="O661" s="3"/>
      <c r="P661" s="3"/>
      <c r="Q661" s="8"/>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row>
    <row r="662" spans="2:41" ht="16" x14ac:dyDescent="0.2">
      <c r="B662" s="24"/>
      <c r="C662" s="25"/>
      <c r="D662" s="12"/>
      <c r="E662" s="13"/>
      <c r="F662" s="3"/>
      <c r="G662" s="8"/>
      <c r="H662" s="8"/>
      <c r="I662" s="28"/>
      <c r="J662" s="28"/>
      <c r="K662" s="3"/>
      <c r="L662" s="3"/>
      <c r="M662" s="3"/>
      <c r="N662" s="3"/>
      <c r="O662" s="3"/>
      <c r="P662" s="3"/>
      <c r="Q662" s="8"/>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row>
    <row r="663" spans="2:41" ht="16" x14ac:dyDescent="0.2">
      <c r="B663" s="24"/>
      <c r="C663" s="25"/>
      <c r="D663" s="12"/>
      <c r="E663" s="13"/>
      <c r="F663" s="3"/>
      <c r="G663" s="8"/>
      <c r="H663" s="8"/>
      <c r="I663" s="28"/>
      <c r="J663" s="28"/>
      <c r="K663" s="3"/>
      <c r="L663" s="3"/>
      <c r="M663" s="3"/>
      <c r="N663" s="3"/>
      <c r="O663" s="3"/>
      <c r="P663" s="3"/>
      <c r="Q663" s="8"/>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row>
    <row r="664" spans="2:41" ht="16" x14ac:dyDescent="0.2">
      <c r="B664" s="24"/>
      <c r="C664" s="25"/>
      <c r="D664" s="12"/>
      <c r="E664" s="13"/>
      <c r="F664" s="3"/>
      <c r="G664" s="8"/>
      <c r="H664" s="8"/>
      <c r="I664" s="28"/>
      <c r="J664" s="28"/>
      <c r="K664" s="3"/>
      <c r="L664" s="3"/>
      <c r="M664" s="3"/>
      <c r="N664" s="3"/>
      <c r="O664" s="3"/>
      <c r="P664" s="3"/>
      <c r="Q664" s="8"/>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row>
    <row r="665" spans="2:41" ht="16" x14ac:dyDescent="0.2">
      <c r="B665" s="24"/>
      <c r="C665" s="25"/>
      <c r="D665" s="12"/>
      <c r="E665" s="13"/>
      <c r="F665" s="3"/>
      <c r="G665" s="8"/>
      <c r="H665" s="8"/>
      <c r="I665" s="28"/>
      <c r="J665" s="28"/>
      <c r="K665" s="3"/>
      <c r="L665" s="3"/>
      <c r="M665" s="3"/>
      <c r="N665" s="3"/>
      <c r="O665" s="3"/>
      <c r="P665" s="3"/>
      <c r="Q665" s="8"/>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row>
    <row r="666" spans="2:41" ht="16" x14ac:dyDescent="0.2">
      <c r="B666" s="24"/>
      <c r="C666" s="25"/>
      <c r="D666" s="12"/>
      <c r="E666" s="13"/>
      <c r="F666" s="3"/>
      <c r="G666" s="8"/>
      <c r="H666" s="8"/>
      <c r="I666" s="28"/>
      <c r="J666" s="28"/>
      <c r="K666" s="3"/>
      <c r="L666" s="3"/>
      <c r="M666" s="3"/>
      <c r="N666" s="3"/>
      <c r="O666" s="3"/>
      <c r="P666" s="3"/>
      <c r="Q666" s="8"/>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row>
    <row r="667" spans="2:41" ht="16" x14ac:dyDescent="0.2">
      <c r="B667" s="24"/>
      <c r="C667" s="25"/>
      <c r="D667" s="12"/>
      <c r="E667" s="13"/>
      <c r="F667" s="3"/>
      <c r="G667" s="8"/>
      <c r="H667" s="8"/>
      <c r="I667" s="28"/>
      <c r="J667" s="28"/>
      <c r="K667" s="3"/>
      <c r="L667" s="3"/>
      <c r="M667" s="3"/>
      <c r="N667" s="3"/>
      <c r="O667" s="3"/>
      <c r="P667" s="3"/>
      <c r="Q667" s="8"/>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row>
    <row r="668" spans="2:41" ht="16" x14ac:dyDescent="0.2">
      <c r="B668" s="24"/>
      <c r="C668" s="25"/>
      <c r="D668" s="12"/>
      <c r="E668" s="13"/>
      <c r="F668" s="3"/>
      <c r="G668" s="8"/>
      <c r="H668" s="8"/>
      <c r="I668" s="28"/>
      <c r="J668" s="28"/>
      <c r="K668" s="3"/>
      <c r="L668" s="3"/>
      <c r="M668" s="3"/>
      <c r="N668" s="3"/>
      <c r="O668" s="3"/>
      <c r="P668" s="3"/>
      <c r="Q668" s="8"/>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row>
    <row r="669" spans="2:41" ht="16" x14ac:dyDescent="0.2">
      <c r="B669" s="24"/>
      <c r="C669" s="25"/>
      <c r="D669" s="12"/>
      <c r="E669" s="13"/>
      <c r="F669" s="3"/>
      <c r="G669" s="8"/>
      <c r="H669" s="8"/>
      <c r="I669" s="28"/>
      <c r="J669" s="28"/>
      <c r="K669" s="3"/>
      <c r="L669" s="3"/>
      <c r="M669" s="3"/>
      <c r="N669" s="3"/>
      <c r="O669" s="3"/>
      <c r="P669" s="3"/>
      <c r="Q669" s="8"/>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row>
    <row r="670" spans="2:41" ht="16" x14ac:dyDescent="0.2">
      <c r="B670" s="24"/>
      <c r="C670" s="25"/>
      <c r="D670" s="12"/>
      <c r="E670" s="13"/>
      <c r="F670" s="3"/>
      <c r="G670" s="8"/>
      <c r="H670" s="8"/>
      <c r="I670" s="28"/>
      <c r="J670" s="28"/>
      <c r="K670" s="3"/>
      <c r="L670" s="3"/>
      <c r="M670" s="3"/>
      <c r="N670" s="3"/>
      <c r="O670" s="3"/>
      <c r="P670" s="3"/>
      <c r="Q670" s="8"/>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row>
    <row r="671" spans="2:41" ht="16" x14ac:dyDescent="0.2">
      <c r="B671" s="24"/>
      <c r="C671" s="25"/>
      <c r="D671" s="12"/>
      <c r="E671" s="13"/>
      <c r="F671" s="3"/>
      <c r="G671" s="8"/>
      <c r="H671" s="8"/>
      <c r="I671" s="28"/>
      <c r="J671" s="28"/>
      <c r="K671" s="3"/>
      <c r="L671" s="3"/>
      <c r="M671" s="3"/>
      <c r="N671" s="3"/>
      <c r="O671" s="3"/>
      <c r="P671" s="3"/>
      <c r="Q671" s="8"/>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row>
    <row r="672" spans="2:41" ht="16" x14ac:dyDescent="0.2">
      <c r="B672" s="24"/>
      <c r="C672" s="25"/>
      <c r="D672" s="12"/>
      <c r="E672" s="13"/>
      <c r="F672" s="3"/>
      <c r="G672" s="8"/>
      <c r="H672" s="8"/>
      <c r="I672" s="28"/>
      <c r="J672" s="28"/>
      <c r="K672" s="3"/>
      <c r="L672" s="3"/>
      <c r="M672" s="3"/>
      <c r="N672" s="3"/>
      <c r="O672" s="3"/>
      <c r="P672" s="3"/>
      <c r="Q672" s="8"/>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row>
    <row r="673" spans="2:41" ht="16" x14ac:dyDescent="0.2">
      <c r="B673" s="24"/>
      <c r="C673" s="25"/>
      <c r="D673" s="12"/>
      <c r="E673" s="13"/>
      <c r="F673" s="3"/>
      <c r="G673" s="8"/>
      <c r="H673" s="8"/>
      <c r="I673" s="28"/>
      <c r="J673" s="28"/>
      <c r="K673" s="3"/>
      <c r="L673" s="3"/>
      <c r="M673" s="3"/>
      <c r="N673" s="3"/>
      <c r="O673" s="3"/>
      <c r="P673" s="3"/>
      <c r="Q673" s="8"/>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row>
    <row r="674" spans="2:41" ht="16" x14ac:dyDescent="0.2">
      <c r="B674" s="24"/>
      <c r="C674" s="25"/>
      <c r="D674" s="12"/>
      <c r="E674" s="13"/>
      <c r="F674" s="3"/>
      <c r="G674" s="8"/>
      <c r="H674" s="8"/>
      <c r="I674" s="28"/>
      <c r="J674" s="28"/>
      <c r="K674" s="3"/>
      <c r="L674" s="3"/>
      <c r="M674" s="3"/>
      <c r="N674" s="3"/>
      <c r="O674" s="3"/>
      <c r="P674" s="3"/>
      <c r="Q674" s="8"/>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row>
    <row r="675" spans="2:41" ht="16" x14ac:dyDescent="0.2">
      <c r="B675" s="24"/>
      <c r="C675" s="25"/>
      <c r="D675" s="12"/>
      <c r="E675" s="13"/>
      <c r="F675" s="3"/>
      <c r="G675" s="8"/>
      <c r="H675" s="8"/>
      <c r="I675" s="28"/>
      <c r="J675" s="28"/>
      <c r="K675" s="3"/>
      <c r="L675" s="3"/>
      <c r="M675" s="3"/>
      <c r="N675" s="3"/>
      <c r="O675" s="3"/>
      <c r="P675" s="3"/>
      <c r="Q675" s="8"/>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row>
    <row r="676" spans="2:41" ht="16" x14ac:dyDescent="0.2">
      <c r="B676" s="24"/>
      <c r="C676" s="25"/>
      <c r="D676" s="12"/>
      <c r="E676" s="13"/>
      <c r="F676" s="3"/>
      <c r="G676" s="8"/>
      <c r="H676" s="8"/>
      <c r="I676" s="28"/>
      <c r="J676" s="28"/>
      <c r="K676" s="3"/>
      <c r="L676" s="3"/>
      <c r="M676" s="3"/>
      <c r="N676" s="3"/>
      <c r="O676" s="3"/>
      <c r="P676" s="3"/>
      <c r="Q676" s="8"/>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row>
    <row r="677" spans="2:41" ht="16" x14ac:dyDescent="0.2">
      <c r="B677" s="24"/>
      <c r="C677" s="25"/>
      <c r="D677" s="12"/>
      <c r="E677" s="13"/>
      <c r="F677" s="3"/>
      <c r="G677" s="8"/>
      <c r="H677" s="8"/>
      <c r="I677" s="28"/>
      <c r="J677" s="28"/>
      <c r="K677" s="3"/>
      <c r="L677" s="3"/>
      <c r="M677" s="3"/>
      <c r="N677" s="3"/>
      <c r="O677" s="3"/>
      <c r="P677" s="3"/>
      <c r="Q677" s="8"/>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row>
    <row r="678" spans="2:41" ht="16" x14ac:dyDescent="0.2">
      <c r="B678" s="24"/>
      <c r="C678" s="25"/>
      <c r="D678" s="12"/>
      <c r="E678" s="13"/>
      <c r="F678" s="3"/>
      <c r="G678" s="8"/>
      <c r="H678" s="8"/>
      <c r="I678" s="28"/>
      <c r="J678" s="28"/>
      <c r="K678" s="3"/>
      <c r="L678" s="3"/>
      <c r="M678" s="3"/>
      <c r="N678" s="3"/>
      <c r="O678" s="3"/>
      <c r="P678" s="3"/>
      <c r="Q678" s="8"/>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row>
    <row r="679" spans="2:41" ht="16" x14ac:dyDescent="0.2">
      <c r="B679" s="24"/>
      <c r="C679" s="25"/>
      <c r="D679" s="12"/>
      <c r="E679" s="13"/>
      <c r="F679" s="3"/>
      <c r="G679" s="8"/>
      <c r="H679" s="8"/>
      <c r="I679" s="28"/>
      <c r="J679" s="28"/>
      <c r="K679" s="3"/>
      <c r="L679" s="3"/>
      <c r="M679" s="3"/>
      <c r="N679" s="3"/>
      <c r="O679" s="3"/>
      <c r="P679" s="3"/>
      <c r="Q679" s="8"/>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row>
    <row r="680" spans="2:41" ht="16" x14ac:dyDescent="0.2">
      <c r="B680" s="24"/>
      <c r="C680" s="25"/>
      <c r="D680" s="12"/>
      <c r="E680" s="13"/>
      <c r="F680" s="3"/>
      <c r="G680" s="8"/>
      <c r="H680" s="8"/>
      <c r="I680" s="28"/>
      <c r="J680" s="28"/>
      <c r="K680" s="3"/>
      <c r="L680" s="3"/>
      <c r="M680" s="3"/>
      <c r="N680" s="3"/>
      <c r="O680" s="3"/>
      <c r="P680" s="3"/>
      <c r="Q680" s="8"/>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row>
    <row r="681" spans="2:41" ht="16" x14ac:dyDescent="0.2">
      <c r="B681" s="24"/>
      <c r="C681" s="25"/>
      <c r="D681" s="12"/>
      <c r="E681" s="13"/>
      <c r="F681" s="3"/>
      <c r="G681" s="8"/>
      <c r="H681" s="8"/>
      <c r="I681" s="28"/>
      <c r="J681" s="28"/>
      <c r="K681" s="3"/>
      <c r="L681" s="3"/>
      <c r="M681" s="3"/>
      <c r="N681" s="3"/>
      <c r="O681" s="3"/>
      <c r="P681" s="3"/>
      <c r="Q681" s="8"/>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row>
    <row r="682" spans="2:41" ht="16" x14ac:dyDescent="0.2">
      <c r="B682" s="24"/>
      <c r="C682" s="25"/>
      <c r="D682" s="12"/>
      <c r="E682" s="13"/>
      <c r="F682" s="3"/>
      <c r="G682" s="8"/>
      <c r="H682" s="8"/>
      <c r="I682" s="28"/>
      <c r="J682" s="28"/>
      <c r="K682" s="3"/>
      <c r="L682" s="3"/>
      <c r="M682" s="3"/>
      <c r="N682" s="3"/>
      <c r="O682" s="3"/>
      <c r="P682" s="3"/>
      <c r="Q682" s="8"/>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row>
    <row r="683" spans="2:41" ht="16" x14ac:dyDescent="0.2">
      <c r="B683" s="24"/>
      <c r="C683" s="25"/>
      <c r="D683" s="12"/>
      <c r="E683" s="13"/>
      <c r="F683" s="3"/>
      <c r="G683" s="8"/>
      <c r="H683" s="8"/>
      <c r="I683" s="28"/>
      <c r="J683" s="28"/>
      <c r="K683" s="3"/>
      <c r="L683" s="3"/>
      <c r="M683" s="3"/>
      <c r="N683" s="3"/>
      <c r="O683" s="3"/>
      <c r="P683" s="3"/>
      <c r="Q683" s="8"/>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row>
    <row r="684" spans="2:41" ht="16" x14ac:dyDescent="0.2">
      <c r="B684" s="24"/>
      <c r="C684" s="25"/>
      <c r="D684" s="12"/>
      <c r="E684" s="13"/>
      <c r="F684" s="3"/>
      <c r="G684" s="8"/>
      <c r="H684" s="8"/>
      <c r="I684" s="28"/>
      <c r="J684" s="28"/>
      <c r="K684" s="3"/>
      <c r="L684" s="3"/>
      <c r="M684" s="3"/>
      <c r="N684" s="3"/>
      <c r="O684" s="3"/>
      <c r="P684" s="3"/>
      <c r="Q684" s="8"/>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row>
    <row r="685" spans="2:41" ht="16" x14ac:dyDescent="0.2">
      <c r="B685" s="24"/>
      <c r="C685" s="25"/>
      <c r="D685" s="12"/>
      <c r="E685" s="13"/>
      <c r="F685" s="3"/>
      <c r="G685" s="8"/>
      <c r="H685" s="8"/>
      <c r="I685" s="28"/>
      <c r="J685" s="28"/>
      <c r="K685" s="3"/>
      <c r="L685" s="3"/>
      <c r="M685" s="3"/>
      <c r="N685" s="3"/>
      <c r="O685" s="3"/>
      <c r="P685" s="3"/>
      <c r="Q685" s="8"/>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row>
    <row r="686" spans="2:41" ht="16" x14ac:dyDescent="0.2">
      <c r="B686" s="24"/>
      <c r="C686" s="25"/>
      <c r="D686" s="12"/>
      <c r="E686" s="13"/>
      <c r="F686" s="3"/>
      <c r="G686" s="8"/>
      <c r="H686" s="8"/>
      <c r="I686" s="28"/>
      <c r="J686" s="28"/>
      <c r="K686" s="3"/>
      <c r="L686" s="3"/>
      <c r="M686" s="3"/>
      <c r="N686" s="3"/>
      <c r="O686" s="3"/>
      <c r="P686" s="3"/>
      <c r="Q686" s="8"/>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row>
    <row r="687" spans="2:41" ht="16" x14ac:dyDescent="0.2">
      <c r="B687" s="24"/>
      <c r="C687" s="25"/>
      <c r="D687" s="12"/>
      <c r="E687" s="13"/>
      <c r="F687" s="3"/>
      <c r="G687" s="8"/>
      <c r="H687" s="8"/>
      <c r="I687" s="28"/>
      <c r="J687" s="28"/>
      <c r="K687" s="3"/>
      <c r="L687" s="3"/>
      <c r="M687" s="3"/>
      <c r="N687" s="3"/>
      <c r="O687" s="3"/>
      <c r="P687" s="3"/>
      <c r="Q687" s="8"/>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row>
    <row r="688" spans="2:41" ht="16" x14ac:dyDescent="0.2">
      <c r="B688" s="24"/>
      <c r="C688" s="25"/>
      <c r="D688" s="12"/>
      <c r="E688" s="13"/>
      <c r="F688" s="3"/>
      <c r="G688" s="8"/>
      <c r="H688" s="8"/>
      <c r="I688" s="28"/>
      <c r="J688" s="28"/>
      <c r="K688" s="3"/>
      <c r="L688" s="3"/>
      <c r="M688" s="3"/>
      <c r="N688" s="3"/>
      <c r="O688" s="3"/>
      <c r="P688" s="3"/>
      <c r="Q688" s="8"/>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row>
    <row r="689" spans="2:41" ht="16" x14ac:dyDescent="0.2">
      <c r="B689" s="24"/>
      <c r="C689" s="25"/>
      <c r="D689" s="12"/>
      <c r="E689" s="13"/>
      <c r="F689" s="3"/>
      <c r="G689" s="8"/>
      <c r="H689" s="8"/>
      <c r="I689" s="28"/>
      <c r="J689" s="28"/>
      <c r="K689" s="3"/>
      <c r="L689" s="3"/>
      <c r="M689" s="3"/>
      <c r="N689" s="3"/>
      <c r="O689" s="3"/>
      <c r="P689" s="3"/>
      <c r="Q689" s="8"/>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row>
    <row r="690" spans="2:41" ht="16" x14ac:dyDescent="0.2">
      <c r="B690" s="24"/>
      <c r="C690" s="25"/>
      <c r="D690" s="12"/>
      <c r="E690" s="13"/>
      <c r="F690" s="3"/>
      <c r="G690" s="8"/>
      <c r="H690" s="8"/>
      <c r="I690" s="28"/>
      <c r="J690" s="28"/>
      <c r="K690" s="3"/>
      <c r="L690" s="3"/>
      <c r="M690" s="3"/>
      <c r="N690" s="3"/>
      <c r="O690" s="3"/>
      <c r="P690" s="3"/>
      <c r="Q690" s="8"/>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row>
    <row r="691" spans="2:41" ht="16" x14ac:dyDescent="0.2">
      <c r="B691" s="24"/>
      <c r="C691" s="25"/>
      <c r="D691" s="12"/>
      <c r="E691" s="13"/>
      <c r="F691" s="3"/>
      <c r="G691" s="8"/>
      <c r="H691" s="8"/>
      <c r="I691" s="28"/>
      <c r="J691" s="28"/>
      <c r="K691" s="3"/>
      <c r="L691" s="3"/>
      <c r="M691" s="3"/>
      <c r="N691" s="3"/>
      <c r="O691" s="3"/>
      <c r="P691" s="3"/>
      <c r="Q691" s="8"/>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row>
    <row r="692" spans="2:41" ht="16" x14ac:dyDescent="0.2">
      <c r="B692" s="24"/>
      <c r="C692" s="25"/>
      <c r="D692" s="12"/>
      <c r="E692" s="13"/>
      <c r="F692" s="3"/>
      <c r="G692" s="8"/>
      <c r="H692" s="8"/>
      <c r="I692" s="28"/>
      <c r="J692" s="28"/>
      <c r="K692" s="3"/>
      <c r="L692" s="3"/>
      <c r="M692" s="3"/>
      <c r="N692" s="3"/>
      <c r="O692" s="3"/>
      <c r="P692" s="3"/>
      <c r="Q692" s="8"/>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row>
    <row r="693" spans="2:41" ht="16" x14ac:dyDescent="0.2">
      <c r="B693" s="24"/>
      <c r="C693" s="25"/>
      <c r="D693" s="12"/>
      <c r="E693" s="13"/>
      <c r="F693" s="3"/>
      <c r="G693" s="8"/>
      <c r="H693" s="8"/>
      <c r="I693" s="28"/>
      <c r="J693" s="28"/>
      <c r="K693" s="3"/>
      <c r="L693" s="3"/>
      <c r="M693" s="3"/>
      <c r="N693" s="3"/>
      <c r="O693" s="3"/>
      <c r="P693" s="3"/>
      <c r="Q693" s="8"/>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row>
    <row r="694" spans="2:41" ht="16" x14ac:dyDescent="0.2">
      <c r="B694" s="24"/>
      <c r="C694" s="25"/>
      <c r="D694" s="12"/>
      <c r="E694" s="13"/>
      <c r="F694" s="3"/>
      <c r="G694" s="8"/>
      <c r="H694" s="8"/>
      <c r="I694" s="28"/>
      <c r="J694" s="28"/>
      <c r="K694" s="3"/>
      <c r="L694" s="3"/>
      <c r="M694" s="3"/>
      <c r="N694" s="3"/>
      <c r="O694" s="3"/>
      <c r="P694" s="3"/>
      <c r="Q694" s="8"/>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row>
    <row r="695" spans="2:41" ht="16" x14ac:dyDescent="0.2">
      <c r="B695" s="24"/>
      <c r="C695" s="25"/>
      <c r="D695" s="12"/>
      <c r="E695" s="13"/>
      <c r="F695" s="3"/>
      <c r="G695" s="8"/>
      <c r="H695" s="8"/>
      <c r="I695" s="28"/>
      <c r="J695" s="28"/>
      <c r="K695" s="3"/>
      <c r="L695" s="3"/>
      <c r="M695" s="3"/>
      <c r="N695" s="3"/>
      <c r="O695" s="3"/>
      <c r="P695" s="3"/>
      <c r="Q695" s="8"/>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row>
    <row r="696" spans="2:41" ht="16" x14ac:dyDescent="0.2">
      <c r="B696" s="24"/>
      <c r="C696" s="25"/>
      <c r="D696" s="12"/>
      <c r="E696" s="13"/>
      <c r="F696" s="3"/>
      <c r="G696" s="8"/>
      <c r="H696" s="8"/>
      <c r="I696" s="28"/>
      <c r="J696" s="28"/>
      <c r="K696" s="3"/>
      <c r="L696" s="3"/>
      <c r="M696" s="3"/>
      <c r="N696" s="3"/>
      <c r="O696" s="3"/>
      <c r="P696" s="3"/>
      <c r="Q696" s="8"/>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row>
    <row r="697" spans="2:41" ht="16" x14ac:dyDescent="0.2">
      <c r="B697" s="24"/>
      <c r="C697" s="25"/>
      <c r="D697" s="12"/>
      <c r="E697" s="13"/>
      <c r="F697" s="3"/>
      <c r="G697" s="8"/>
      <c r="H697" s="8"/>
      <c r="I697" s="28"/>
      <c r="J697" s="28"/>
      <c r="K697" s="3"/>
      <c r="L697" s="3"/>
      <c r="M697" s="3"/>
      <c r="N697" s="3"/>
      <c r="O697" s="3"/>
      <c r="P697" s="3"/>
      <c r="Q697" s="8"/>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row>
    <row r="698" spans="2:41" ht="16" x14ac:dyDescent="0.2">
      <c r="B698" s="24"/>
      <c r="C698" s="25"/>
      <c r="D698" s="12"/>
      <c r="E698" s="13"/>
      <c r="F698" s="3"/>
      <c r="G698" s="8"/>
      <c r="H698" s="8"/>
      <c r="I698" s="28"/>
      <c r="J698" s="28"/>
      <c r="K698" s="3"/>
      <c r="L698" s="3"/>
      <c r="M698" s="3"/>
      <c r="N698" s="3"/>
      <c r="O698" s="3"/>
      <c r="P698" s="3"/>
      <c r="Q698" s="8"/>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row>
    <row r="699" spans="2:41" ht="16" x14ac:dyDescent="0.2">
      <c r="B699" s="24"/>
      <c r="C699" s="25"/>
      <c r="D699" s="12"/>
      <c r="E699" s="13"/>
      <c r="F699" s="3"/>
      <c r="G699" s="8"/>
      <c r="H699" s="8"/>
      <c r="I699" s="28"/>
      <c r="J699" s="28"/>
      <c r="K699" s="3"/>
      <c r="L699" s="3"/>
      <c r="M699" s="3"/>
      <c r="N699" s="3"/>
      <c r="O699" s="3"/>
      <c r="P699" s="3"/>
      <c r="Q699" s="8"/>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row>
    <row r="700" spans="2:41" ht="16" x14ac:dyDescent="0.2">
      <c r="B700" s="24"/>
      <c r="C700" s="25"/>
      <c r="D700" s="12"/>
      <c r="E700" s="13"/>
      <c r="F700" s="3"/>
      <c r="G700" s="8"/>
      <c r="H700" s="8"/>
      <c r="I700" s="28"/>
      <c r="J700" s="28"/>
      <c r="K700" s="3"/>
      <c r="L700" s="3"/>
      <c r="M700" s="3"/>
      <c r="N700" s="3"/>
      <c r="O700" s="3"/>
      <c r="P700" s="3"/>
      <c r="Q700" s="8"/>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row>
    <row r="701" spans="2:41" ht="16" x14ac:dyDescent="0.2">
      <c r="B701" s="24"/>
      <c r="C701" s="25"/>
      <c r="D701" s="12"/>
      <c r="E701" s="13"/>
      <c r="F701" s="3"/>
      <c r="G701" s="8"/>
      <c r="H701" s="8"/>
      <c r="I701" s="28"/>
      <c r="J701" s="28"/>
      <c r="K701" s="3"/>
      <c r="L701" s="3"/>
      <c r="M701" s="3"/>
      <c r="N701" s="3"/>
      <c r="O701" s="3"/>
      <c r="P701" s="3"/>
      <c r="Q701" s="8"/>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row>
    <row r="702" spans="2:41" ht="16" x14ac:dyDescent="0.2">
      <c r="B702" s="24"/>
      <c r="C702" s="25"/>
      <c r="D702" s="12"/>
      <c r="E702" s="13"/>
      <c r="F702" s="3"/>
      <c r="G702" s="8"/>
      <c r="H702" s="8"/>
      <c r="I702" s="28"/>
      <c r="J702" s="28"/>
      <c r="K702" s="3"/>
      <c r="L702" s="3"/>
      <c r="M702" s="3"/>
      <c r="N702" s="3"/>
      <c r="O702" s="3"/>
      <c r="P702" s="3"/>
      <c r="Q702" s="8"/>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row>
    <row r="703" spans="2:41" ht="16" x14ac:dyDescent="0.2">
      <c r="B703" s="24"/>
      <c r="C703" s="25"/>
      <c r="D703" s="12"/>
      <c r="E703" s="13"/>
      <c r="F703" s="3"/>
      <c r="G703" s="8"/>
      <c r="H703" s="8"/>
      <c r="I703" s="28"/>
      <c r="J703" s="28"/>
      <c r="K703" s="3"/>
      <c r="L703" s="3"/>
      <c r="M703" s="3"/>
      <c r="N703" s="3"/>
      <c r="O703" s="3"/>
      <c r="P703" s="3"/>
      <c r="Q703" s="8"/>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row>
    <row r="704" spans="2:41" ht="16" x14ac:dyDescent="0.2">
      <c r="B704" s="24"/>
      <c r="C704" s="25"/>
      <c r="D704" s="12"/>
      <c r="E704" s="13"/>
      <c r="F704" s="3"/>
      <c r="G704" s="8"/>
      <c r="H704" s="8"/>
      <c r="I704" s="28"/>
      <c r="J704" s="28"/>
      <c r="K704" s="3"/>
      <c r="L704" s="3"/>
      <c r="M704" s="3"/>
      <c r="N704" s="3"/>
      <c r="O704" s="3"/>
      <c r="P704" s="3"/>
      <c r="Q704" s="8"/>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row>
    <row r="705" spans="2:41" ht="16" x14ac:dyDescent="0.2">
      <c r="B705" s="24"/>
      <c r="C705" s="25"/>
      <c r="D705" s="12"/>
      <c r="E705" s="13"/>
      <c r="F705" s="3"/>
      <c r="G705" s="8"/>
      <c r="H705" s="8"/>
      <c r="I705" s="28"/>
      <c r="J705" s="28"/>
      <c r="K705" s="3"/>
      <c r="L705" s="3"/>
      <c r="M705" s="3"/>
      <c r="N705" s="3"/>
      <c r="O705" s="3"/>
      <c r="P705" s="3"/>
      <c r="Q705" s="8"/>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row>
    <row r="706" spans="2:41" ht="16" x14ac:dyDescent="0.2">
      <c r="B706" s="24"/>
      <c r="C706" s="25"/>
      <c r="D706" s="12"/>
      <c r="E706" s="13"/>
      <c r="F706" s="3"/>
      <c r="G706" s="8"/>
      <c r="H706" s="8"/>
      <c r="I706" s="28"/>
      <c r="J706" s="28"/>
      <c r="K706" s="3"/>
      <c r="L706" s="3"/>
      <c r="M706" s="3"/>
      <c r="N706" s="3"/>
      <c r="O706" s="3"/>
      <c r="P706" s="3"/>
      <c r="Q706" s="8"/>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row>
    <row r="707" spans="2:41" ht="16" x14ac:dyDescent="0.2">
      <c r="B707" s="24"/>
      <c r="C707" s="25"/>
      <c r="D707" s="12"/>
      <c r="E707" s="13"/>
      <c r="F707" s="3"/>
      <c r="G707" s="8"/>
      <c r="H707" s="8"/>
      <c r="I707" s="28"/>
      <c r="J707" s="28"/>
      <c r="K707" s="3"/>
      <c r="L707" s="3"/>
      <c r="M707" s="3"/>
      <c r="N707" s="3"/>
      <c r="O707" s="3"/>
      <c r="P707" s="3"/>
      <c r="Q707" s="8"/>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row>
    <row r="708" spans="2:41" ht="16" x14ac:dyDescent="0.2">
      <c r="B708" s="24"/>
      <c r="C708" s="25"/>
      <c r="D708" s="12"/>
      <c r="E708" s="13"/>
      <c r="F708" s="3"/>
      <c r="G708" s="8"/>
      <c r="H708" s="8"/>
      <c r="I708" s="28"/>
      <c r="J708" s="28"/>
      <c r="K708" s="3"/>
      <c r="L708" s="3"/>
      <c r="M708" s="3"/>
      <c r="N708" s="3"/>
      <c r="O708" s="3"/>
      <c r="P708" s="3"/>
      <c r="Q708" s="8"/>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row>
    <row r="709" spans="2:41" ht="16" x14ac:dyDescent="0.2">
      <c r="B709" s="24"/>
      <c r="C709" s="25"/>
      <c r="D709" s="12"/>
      <c r="E709" s="13"/>
      <c r="F709" s="3"/>
      <c r="G709" s="8"/>
      <c r="H709" s="8"/>
      <c r="I709" s="28"/>
      <c r="J709" s="28"/>
      <c r="K709" s="3"/>
      <c r="L709" s="3"/>
      <c r="M709" s="3"/>
      <c r="N709" s="3"/>
      <c r="O709" s="3"/>
      <c r="P709" s="3"/>
      <c r="Q709" s="8"/>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row>
    <row r="710" spans="2:41" ht="16" x14ac:dyDescent="0.2">
      <c r="B710" s="24"/>
      <c r="C710" s="25"/>
      <c r="D710" s="12"/>
      <c r="E710" s="13"/>
      <c r="F710" s="3"/>
      <c r="G710" s="8"/>
      <c r="H710" s="8"/>
      <c r="I710" s="28"/>
      <c r="J710" s="28"/>
      <c r="K710" s="3"/>
      <c r="L710" s="3"/>
      <c r="M710" s="3"/>
      <c r="N710" s="3"/>
      <c r="O710" s="3"/>
      <c r="P710" s="3"/>
      <c r="Q710" s="8"/>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row>
    <row r="711" spans="2:41" ht="16" x14ac:dyDescent="0.2">
      <c r="B711" s="24"/>
      <c r="C711" s="25"/>
      <c r="D711" s="12"/>
      <c r="E711" s="13"/>
      <c r="F711" s="3"/>
      <c r="G711" s="8"/>
      <c r="H711" s="8"/>
      <c r="I711" s="28"/>
      <c r="J711" s="28"/>
      <c r="K711" s="3"/>
      <c r="L711" s="3"/>
      <c r="M711" s="3"/>
      <c r="N711" s="3"/>
      <c r="O711" s="3"/>
      <c r="P711" s="3"/>
      <c r="Q711" s="8"/>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row>
    <row r="712" spans="2:41" ht="16" x14ac:dyDescent="0.2">
      <c r="B712" s="24"/>
      <c r="C712" s="25"/>
      <c r="D712" s="12"/>
      <c r="E712" s="13"/>
      <c r="F712" s="3"/>
      <c r="G712" s="8"/>
      <c r="H712" s="8"/>
      <c r="I712" s="28"/>
      <c r="J712" s="28"/>
      <c r="K712" s="3"/>
      <c r="L712" s="3"/>
      <c r="M712" s="3"/>
      <c r="N712" s="3"/>
      <c r="O712" s="3"/>
      <c r="P712" s="3"/>
      <c r="Q712" s="8"/>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row>
    <row r="713" spans="2:41" ht="16" x14ac:dyDescent="0.2">
      <c r="B713" s="24"/>
      <c r="C713" s="25"/>
      <c r="D713" s="12"/>
      <c r="E713" s="13"/>
      <c r="F713" s="3"/>
      <c r="G713" s="8"/>
      <c r="H713" s="8"/>
      <c r="I713" s="28"/>
      <c r="J713" s="28"/>
      <c r="K713" s="3"/>
      <c r="L713" s="3"/>
      <c r="M713" s="3"/>
      <c r="N713" s="3"/>
      <c r="O713" s="3"/>
      <c r="P713" s="3"/>
      <c r="Q713" s="8"/>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row>
    <row r="714" spans="2:41" ht="16" x14ac:dyDescent="0.2">
      <c r="B714" s="24"/>
      <c r="C714" s="25"/>
      <c r="D714" s="12"/>
      <c r="E714" s="13"/>
      <c r="F714" s="3"/>
      <c r="G714" s="8"/>
      <c r="H714" s="8"/>
      <c r="I714" s="28"/>
      <c r="J714" s="28"/>
      <c r="K714" s="3"/>
      <c r="L714" s="3"/>
      <c r="M714" s="3"/>
      <c r="N714" s="3"/>
      <c r="O714" s="3"/>
      <c r="P714" s="3"/>
      <c r="Q714" s="8"/>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row>
    <row r="715" spans="2:41" ht="16" x14ac:dyDescent="0.2">
      <c r="B715" s="24"/>
      <c r="C715" s="25"/>
      <c r="D715" s="12"/>
      <c r="E715" s="13"/>
      <c r="F715" s="3"/>
      <c r="G715" s="8"/>
      <c r="H715" s="8"/>
      <c r="I715" s="28"/>
      <c r="J715" s="28"/>
      <c r="K715" s="3"/>
      <c r="L715" s="3"/>
      <c r="M715" s="3"/>
      <c r="N715" s="3"/>
      <c r="O715" s="3"/>
      <c r="P715" s="3"/>
      <c r="Q715" s="8"/>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row>
    <row r="716" spans="2:41" ht="16" x14ac:dyDescent="0.2">
      <c r="B716" s="24"/>
      <c r="C716" s="25"/>
      <c r="D716" s="12"/>
      <c r="E716" s="13"/>
      <c r="F716" s="3"/>
      <c r="G716" s="8"/>
      <c r="H716" s="8"/>
      <c r="I716" s="28"/>
      <c r="J716" s="28"/>
      <c r="K716" s="3"/>
      <c r="L716" s="3"/>
      <c r="M716" s="3"/>
      <c r="N716" s="3"/>
      <c r="O716" s="3"/>
      <c r="P716" s="3"/>
      <c r="Q716" s="8"/>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row>
    <row r="717" spans="2:41" ht="16" x14ac:dyDescent="0.2">
      <c r="B717" s="24"/>
      <c r="C717" s="25"/>
      <c r="D717" s="12"/>
      <c r="E717" s="13"/>
      <c r="F717" s="3"/>
      <c r="G717" s="8"/>
      <c r="H717" s="8"/>
      <c r="I717" s="28"/>
      <c r="J717" s="28"/>
      <c r="K717" s="3"/>
      <c r="L717" s="3"/>
      <c r="M717" s="3"/>
      <c r="N717" s="3"/>
      <c r="O717" s="3"/>
      <c r="P717" s="3"/>
      <c r="Q717" s="8"/>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row>
    <row r="718" spans="2:41" ht="16" x14ac:dyDescent="0.2">
      <c r="B718" s="24"/>
      <c r="C718" s="25"/>
      <c r="D718" s="12"/>
      <c r="E718" s="13"/>
      <c r="F718" s="3"/>
      <c r="G718" s="8"/>
      <c r="H718" s="8"/>
      <c r="I718" s="28"/>
      <c r="J718" s="28"/>
      <c r="K718" s="3"/>
      <c r="L718" s="3"/>
      <c r="M718" s="3"/>
      <c r="N718" s="3"/>
      <c r="O718" s="3"/>
      <c r="P718" s="3"/>
      <c r="Q718" s="8"/>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row>
    <row r="719" spans="2:41" ht="16" x14ac:dyDescent="0.2">
      <c r="B719" s="24"/>
      <c r="C719" s="25"/>
      <c r="D719" s="12"/>
      <c r="E719" s="13"/>
      <c r="F719" s="3"/>
      <c r="G719" s="8"/>
      <c r="H719" s="8"/>
      <c r="I719" s="28"/>
      <c r="J719" s="28"/>
      <c r="K719" s="3"/>
      <c r="L719" s="3"/>
      <c r="M719" s="3"/>
      <c r="N719" s="3"/>
      <c r="O719" s="3"/>
      <c r="P719" s="3"/>
      <c r="Q719" s="8"/>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row>
    <row r="720" spans="2:41" ht="16" x14ac:dyDescent="0.2">
      <c r="B720" s="24"/>
      <c r="C720" s="25"/>
      <c r="D720" s="12"/>
      <c r="E720" s="13"/>
      <c r="F720" s="3"/>
      <c r="G720" s="8"/>
      <c r="H720" s="8"/>
      <c r="I720" s="28"/>
      <c r="J720" s="28"/>
      <c r="K720" s="3"/>
      <c r="L720" s="3"/>
      <c r="M720" s="3"/>
      <c r="N720" s="3"/>
      <c r="O720" s="3"/>
      <c r="P720" s="3"/>
      <c r="Q720" s="8"/>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row>
    <row r="721" spans="2:41" ht="16" x14ac:dyDescent="0.2">
      <c r="B721" s="24"/>
      <c r="C721" s="25"/>
      <c r="D721" s="12"/>
      <c r="E721" s="13"/>
      <c r="F721" s="3"/>
      <c r="G721" s="8"/>
      <c r="H721" s="8"/>
      <c r="I721" s="28"/>
      <c r="J721" s="28"/>
      <c r="K721" s="3"/>
      <c r="L721" s="3"/>
      <c r="M721" s="3"/>
      <c r="N721" s="3"/>
      <c r="O721" s="3"/>
      <c r="P721" s="3"/>
      <c r="Q721" s="8"/>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row>
    <row r="722" spans="2:41" ht="16" x14ac:dyDescent="0.2">
      <c r="B722" s="24"/>
      <c r="C722" s="25"/>
      <c r="D722" s="12"/>
      <c r="E722" s="13"/>
      <c r="F722" s="3"/>
      <c r="G722" s="8"/>
      <c r="H722" s="8"/>
      <c r="I722" s="28"/>
      <c r="J722" s="28"/>
      <c r="K722" s="3"/>
      <c r="L722" s="3"/>
      <c r="M722" s="3"/>
      <c r="N722" s="3"/>
      <c r="O722" s="3"/>
      <c r="P722" s="3"/>
      <c r="Q722" s="8"/>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row>
    <row r="723" spans="2:41" ht="16" x14ac:dyDescent="0.2">
      <c r="B723" s="24"/>
      <c r="C723" s="25"/>
      <c r="D723" s="12"/>
      <c r="E723" s="13"/>
      <c r="F723" s="3"/>
      <c r="G723" s="8"/>
      <c r="H723" s="8"/>
      <c r="I723" s="28"/>
      <c r="J723" s="28"/>
      <c r="K723" s="3"/>
      <c r="L723" s="3"/>
      <c r="M723" s="3"/>
      <c r="N723" s="3"/>
      <c r="O723" s="3"/>
      <c r="P723" s="3"/>
      <c r="Q723" s="8"/>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row>
    <row r="724" spans="2:41" ht="16" x14ac:dyDescent="0.2">
      <c r="B724" s="24"/>
      <c r="C724" s="25"/>
      <c r="D724" s="12"/>
      <c r="E724" s="13"/>
      <c r="F724" s="3"/>
      <c r="G724" s="8"/>
      <c r="H724" s="8"/>
      <c r="I724" s="28"/>
      <c r="J724" s="28"/>
      <c r="K724" s="3"/>
      <c r="L724" s="3"/>
      <c r="M724" s="3"/>
      <c r="N724" s="3"/>
      <c r="O724" s="3"/>
      <c r="P724" s="3"/>
      <c r="Q724" s="8"/>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row>
    <row r="725" spans="2:41" ht="16" x14ac:dyDescent="0.2">
      <c r="B725" s="24"/>
      <c r="C725" s="25"/>
      <c r="D725" s="12"/>
      <c r="E725" s="13"/>
      <c r="F725" s="3"/>
      <c r="G725" s="8"/>
      <c r="H725" s="8"/>
      <c r="I725" s="28"/>
      <c r="J725" s="28"/>
      <c r="K725" s="3"/>
      <c r="L725" s="3"/>
      <c r="M725" s="3"/>
      <c r="N725" s="3"/>
      <c r="O725" s="3"/>
      <c r="P725" s="3"/>
      <c r="Q725" s="8"/>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row>
    <row r="726" spans="2:41" ht="16" x14ac:dyDescent="0.2">
      <c r="B726" s="24"/>
      <c r="C726" s="25"/>
      <c r="D726" s="12"/>
      <c r="E726" s="13"/>
      <c r="F726" s="3"/>
      <c r="G726" s="8"/>
      <c r="H726" s="8"/>
      <c r="I726" s="28"/>
      <c r="J726" s="28"/>
      <c r="K726" s="3"/>
      <c r="L726" s="3"/>
      <c r="M726" s="3"/>
      <c r="N726" s="3"/>
      <c r="O726" s="3"/>
      <c r="P726" s="3"/>
      <c r="Q726" s="8"/>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row>
    <row r="727" spans="2:41" ht="16" x14ac:dyDescent="0.2">
      <c r="B727" s="24"/>
      <c r="C727" s="25"/>
      <c r="D727" s="12"/>
      <c r="E727" s="13"/>
      <c r="F727" s="3"/>
      <c r="G727" s="8"/>
      <c r="H727" s="8"/>
      <c r="I727" s="28"/>
      <c r="J727" s="28"/>
      <c r="K727" s="3"/>
      <c r="L727" s="3"/>
      <c r="M727" s="3"/>
      <c r="N727" s="3"/>
      <c r="O727" s="3"/>
      <c r="P727" s="3"/>
      <c r="Q727" s="8"/>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row>
    <row r="728" spans="2:41" ht="16" x14ac:dyDescent="0.2">
      <c r="B728" s="24"/>
      <c r="C728" s="25"/>
      <c r="D728" s="12"/>
      <c r="E728" s="13"/>
      <c r="F728" s="3"/>
      <c r="G728" s="8"/>
      <c r="H728" s="8"/>
      <c r="I728" s="28"/>
      <c r="J728" s="28"/>
      <c r="K728" s="3"/>
      <c r="L728" s="3"/>
      <c r="M728" s="3"/>
      <c r="N728" s="3"/>
      <c r="O728" s="3"/>
      <c r="P728" s="3"/>
      <c r="Q728" s="8"/>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row>
    <row r="729" spans="2:41" ht="16" x14ac:dyDescent="0.2">
      <c r="B729" s="24"/>
      <c r="C729" s="25"/>
      <c r="D729" s="12"/>
      <c r="E729" s="13"/>
      <c r="F729" s="3"/>
      <c r="G729" s="8"/>
      <c r="H729" s="8"/>
      <c r="I729" s="28"/>
      <c r="J729" s="28"/>
      <c r="K729" s="3"/>
      <c r="L729" s="3"/>
      <c r="M729" s="3"/>
      <c r="N729" s="3"/>
      <c r="O729" s="3"/>
      <c r="P729" s="3"/>
      <c r="Q729" s="8"/>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row>
    <row r="730" spans="2:41" ht="16" x14ac:dyDescent="0.2">
      <c r="B730" s="24"/>
      <c r="C730" s="25"/>
      <c r="D730" s="12"/>
      <c r="E730" s="13"/>
      <c r="F730" s="3"/>
      <c r="G730" s="8"/>
      <c r="H730" s="8"/>
      <c r="I730" s="28"/>
      <c r="J730" s="28"/>
      <c r="K730" s="3"/>
      <c r="L730" s="3"/>
      <c r="M730" s="3"/>
      <c r="N730" s="3"/>
      <c r="O730" s="3"/>
      <c r="P730" s="3"/>
      <c r="Q730" s="8"/>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row>
    <row r="731" spans="2:41" ht="16" x14ac:dyDescent="0.2">
      <c r="B731" s="24"/>
      <c r="C731" s="25"/>
      <c r="D731" s="12"/>
      <c r="E731" s="13"/>
      <c r="F731" s="3"/>
      <c r="G731" s="8"/>
      <c r="H731" s="8"/>
      <c r="I731" s="28"/>
      <c r="J731" s="28"/>
      <c r="K731" s="3"/>
      <c r="L731" s="3"/>
      <c r="M731" s="3"/>
      <c r="N731" s="3"/>
      <c r="O731" s="3"/>
      <c r="P731" s="3"/>
      <c r="Q731" s="8"/>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row>
    <row r="732" spans="2:41" ht="16" x14ac:dyDescent="0.2">
      <c r="B732" s="24"/>
      <c r="C732" s="25"/>
      <c r="D732" s="12"/>
      <c r="E732" s="13"/>
      <c r="F732" s="3"/>
      <c r="G732" s="8"/>
      <c r="H732" s="8"/>
      <c r="I732" s="28"/>
      <c r="J732" s="28"/>
      <c r="K732" s="3"/>
      <c r="L732" s="3"/>
      <c r="M732" s="3"/>
      <c r="N732" s="3"/>
      <c r="O732" s="3"/>
      <c r="P732" s="3"/>
      <c r="Q732" s="8"/>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row>
    <row r="733" spans="2:41" ht="16" x14ac:dyDescent="0.2">
      <c r="B733" s="24"/>
      <c r="C733" s="25"/>
      <c r="D733" s="12"/>
      <c r="E733" s="13"/>
      <c r="F733" s="3"/>
      <c r="G733" s="8"/>
      <c r="H733" s="8"/>
      <c r="I733" s="28"/>
      <c r="J733" s="28"/>
      <c r="K733" s="3"/>
      <c r="L733" s="3"/>
      <c r="M733" s="3"/>
      <c r="N733" s="3"/>
      <c r="O733" s="3"/>
      <c r="P733" s="3"/>
      <c r="Q733" s="8"/>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row>
    <row r="734" spans="2:41" ht="16" x14ac:dyDescent="0.2">
      <c r="B734" s="24"/>
      <c r="C734" s="25"/>
      <c r="D734" s="12"/>
      <c r="E734" s="13"/>
      <c r="F734" s="3"/>
      <c r="G734" s="8"/>
      <c r="H734" s="8"/>
      <c r="I734" s="28"/>
      <c r="J734" s="28"/>
      <c r="K734" s="3"/>
      <c r="L734" s="3"/>
      <c r="M734" s="3"/>
      <c r="N734" s="3"/>
      <c r="O734" s="3"/>
      <c r="P734" s="3"/>
      <c r="Q734" s="8"/>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row>
    <row r="735" spans="2:41" ht="16" x14ac:dyDescent="0.2">
      <c r="B735" s="24"/>
      <c r="C735" s="25"/>
      <c r="D735" s="12"/>
      <c r="E735" s="13"/>
      <c r="F735" s="3"/>
      <c r="G735" s="8"/>
      <c r="H735" s="8"/>
      <c r="I735" s="28"/>
      <c r="J735" s="28"/>
      <c r="K735" s="3"/>
      <c r="L735" s="3"/>
      <c r="M735" s="3"/>
      <c r="N735" s="3"/>
      <c r="O735" s="3"/>
      <c r="P735" s="3"/>
      <c r="Q735" s="8"/>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row>
    <row r="736" spans="2:41" ht="16" x14ac:dyDescent="0.2">
      <c r="B736" s="24"/>
      <c r="C736" s="25"/>
      <c r="D736" s="12"/>
      <c r="E736" s="13"/>
      <c r="F736" s="3"/>
      <c r="G736" s="8"/>
      <c r="H736" s="8"/>
      <c r="I736" s="28"/>
      <c r="J736" s="28"/>
      <c r="K736" s="3"/>
      <c r="L736" s="3"/>
      <c r="M736" s="3"/>
      <c r="N736" s="3"/>
      <c r="O736" s="3"/>
      <c r="P736" s="3"/>
      <c r="Q736" s="8"/>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row>
    <row r="737" spans="2:41" ht="16" x14ac:dyDescent="0.2">
      <c r="B737" s="24"/>
      <c r="C737" s="25"/>
      <c r="D737" s="12"/>
      <c r="E737" s="13"/>
      <c r="F737" s="3"/>
      <c r="G737" s="8"/>
      <c r="H737" s="8"/>
      <c r="I737" s="28"/>
      <c r="J737" s="28"/>
      <c r="K737" s="3"/>
      <c r="L737" s="3"/>
      <c r="M737" s="3"/>
      <c r="N737" s="3"/>
      <c r="O737" s="3"/>
      <c r="P737" s="3"/>
      <c r="Q737" s="8"/>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row>
    <row r="738" spans="2:41" ht="16" x14ac:dyDescent="0.2">
      <c r="B738" s="24"/>
      <c r="C738" s="25"/>
      <c r="D738" s="12"/>
      <c r="E738" s="13"/>
      <c r="F738" s="3"/>
      <c r="G738" s="8"/>
      <c r="H738" s="8"/>
      <c r="I738" s="28"/>
      <c r="J738" s="28"/>
      <c r="K738" s="3"/>
      <c r="L738" s="3"/>
      <c r="M738" s="3"/>
      <c r="N738" s="3"/>
      <c r="O738" s="3"/>
      <c r="P738" s="3"/>
      <c r="Q738" s="8"/>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row>
    <row r="739" spans="2:41" ht="16" x14ac:dyDescent="0.2">
      <c r="B739" s="24"/>
      <c r="C739" s="25"/>
      <c r="D739" s="12"/>
      <c r="E739" s="13"/>
      <c r="F739" s="3"/>
      <c r="G739" s="8"/>
      <c r="H739" s="8"/>
      <c r="I739" s="28"/>
      <c r="J739" s="28"/>
      <c r="K739" s="3"/>
      <c r="L739" s="3"/>
      <c r="M739" s="3"/>
      <c r="N739" s="3"/>
      <c r="O739" s="3"/>
      <c r="P739" s="3"/>
      <c r="Q739" s="8"/>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row>
    <row r="740" spans="2:41" ht="16" x14ac:dyDescent="0.2">
      <c r="B740" s="24"/>
      <c r="C740" s="25"/>
      <c r="D740" s="12"/>
      <c r="E740" s="13"/>
      <c r="F740" s="3"/>
      <c r="G740" s="8"/>
      <c r="H740" s="8"/>
      <c r="I740" s="28"/>
      <c r="J740" s="28"/>
      <c r="K740" s="3"/>
      <c r="L740" s="3"/>
      <c r="M740" s="3"/>
      <c r="N740" s="3"/>
      <c r="O740" s="3"/>
      <c r="P740" s="3"/>
      <c r="Q740" s="8"/>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row>
    <row r="741" spans="2:41" ht="16" x14ac:dyDescent="0.2">
      <c r="B741" s="24"/>
      <c r="C741" s="25"/>
      <c r="D741" s="12"/>
      <c r="E741" s="13"/>
      <c r="F741" s="3"/>
      <c r="G741" s="8"/>
      <c r="H741" s="8"/>
      <c r="I741" s="28"/>
      <c r="J741" s="28"/>
      <c r="K741" s="3"/>
      <c r="L741" s="3"/>
      <c r="M741" s="3"/>
      <c r="N741" s="3"/>
      <c r="O741" s="3"/>
      <c r="P741" s="3"/>
      <c r="Q741" s="8"/>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row>
    <row r="742" spans="2:41" ht="16" x14ac:dyDescent="0.2">
      <c r="B742" s="24"/>
      <c r="C742" s="25"/>
      <c r="D742" s="12"/>
      <c r="E742" s="13"/>
      <c r="F742" s="3"/>
      <c r="G742" s="8"/>
      <c r="H742" s="8"/>
      <c r="I742" s="28"/>
      <c r="J742" s="28"/>
      <c r="K742" s="3"/>
      <c r="L742" s="3"/>
      <c r="M742" s="3"/>
      <c r="N742" s="3"/>
      <c r="O742" s="3"/>
      <c r="P742" s="3"/>
      <c r="Q742" s="8"/>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row>
    <row r="743" spans="2:41" ht="16" x14ac:dyDescent="0.2">
      <c r="B743" s="24"/>
      <c r="C743" s="25"/>
      <c r="D743" s="12"/>
      <c r="E743" s="13"/>
      <c r="F743" s="3"/>
      <c r="G743" s="8"/>
      <c r="H743" s="8"/>
      <c r="I743" s="28"/>
      <c r="J743" s="28"/>
      <c r="K743" s="3"/>
      <c r="L743" s="3"/>
      <c r="M743" s="3"/>
      <c r="N743" s="3"/>
      <c r="O743" s="3"/>
      <c r="P743" s="3"/>
      <c r="Q743" s="8"/>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row>
    <row r="744" spans="2:41" ht="16" x14ac:dyDescent="0.2">
      <c r="B744" s="24"/>
      <c r="C744" s="25"/>
      <c r="D744" s="12"/>
      <c r="E744" s="13"/>
      <c r="F744" s="3"/>
      <c r="G744" s="8"/>
      <c r="H744" s="8"/>
      <c r="I744" s="28"/>
      <c r="J744" s="28"/>
      <c r="K744" s="3"/>
      <c r="L744" s="3"/>
      <c r="M744" s="3"/>
      <c r="N744" s="3"/>
      <c r="O744" s="3"/>
      <c r="P744" s="3"/>
      <c r="Q744" s="8"/>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row>
    <row r="745" spans="2:41" ht="16" x14ac:dyDescent="0.2">
      <c r="B745" s="24"/>
      <c r="C745" s="25"/>
      <c r="D745" s="12"/>
      <c r="E745" s="13"/>
      <c r="F745" s="3"/>
      <c r="G745" s="8"/>
      <c r="H745" s="8"/>
      <c r="I745" s="28"/>
      <c r="J745" s="28"/>
      <c r="K745" s="3"/>
      <c r="L745" s="3"/>
      <c r="M745" s="3"/>
      <c r="N745" s="3"/>
      <c r="O745" s="3"/>
      <c r="P745" s="3"/>
      <c r="Q745" s="8"/>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row>
    <row r="746" spans="2:41" ht="16" x14ac:dyDescent="0.2">
      <c r="B746" s="24"/>
      <c r="C746" s="25"/>
      <c r="D746" s="12"/>
      <c r="E746" s="13"/>
      <c r="F746" s="3"/>
      <c r="G746" s="8"/>
      <c r="H746" s="8"/>
      <c r="I746" s="28"/>
      <c r="J746" s="28"/>
      <c r="K746" s="3"/>
      <c r="L746" s="3"/>
      <c r="M746" s="3"/>
      <c r="N746" s="3"/>
      <c r="O746" s="3"/>
      <c r="P746" s="3"/>
      <c r="Q746" s="8"/>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row>
    <row r="747" spans="2:41" ht="16" x14ac:dyDescent="0.2">
      <c r="B747" s="24"/>
      <c r="C747" s="25"/>
      <c r="D747" s="12"/>
      <c r="E747" s="13"/>
      <c r="F747" s="3"/>
      <c r="G747" s="8"/>
      <c r="H747" s="8"/>
      <c r="I747" s="28"/>
      <c r="J747" s="28"/>
      <c r="K747" s="3"/>
      <c r="L747" s="3"/>
      <c r="M747" s="3"/>
      <c r="N747" s="3"/>
      <c r="O747" s="3"/>
      <c r="P747" s="3"/>
      <c r="Q747" s="8"/>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row>
    <row r="748" spans="2:41" ht="16" x14ac:dyDescent="0.2">
      <c r="B748" s="24"/>
      <c r="C748" s="25"/>
      <c r="D748" s="12"/>
      <c r="E748" s="13"/>
      <c r="F748" s="3"/>
      <c r="G748" s="8"/>
      <c r="H748" s="8"/>
      <c r="I748" s="28"/>
      <c r="J748" s="28"/>
      <c r="K748" s="3"/>
      <c r="L748" s="3"/>
      <c r="M748" s="3"/>
      <c r="N748" s="3"/>
      <c r="O748" s="3"/>
      <c r="P748" s="3"/>
      <c r="Q748" s="8"/>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row>
    <row r="749" spans="2:41" ht="16" x14ac:dyDescent="0.2">
      <c r="B749" s="24"/>
      <c r="C749" s="25"/>
      <c r="D749" s="12"/>
      <c r="E749" s="13"/>
      <c r="F749" s="3"/>
      <c r="G749" s="8"/>
      <c r="H749" s="8"/>
      <c r="I749" s="28"/>
      <c r="J749" s="28"/>
      <c r="K749" s="3"/>
      <c r="L749" s="3"/>
      <c r="M749" s="3"/>
      <c r="N749" s="3"/>
      <c r="O749" s="3"/>
      <c r="P749" s="3"/>
      <c r="Q749" s="8"/>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row>
    <row r="750" spans="2:41" ht="16" x14ac:dyDescent="0.2">
      <c r="B750" s="24"/>
      <c r="C750" s="25"/>
      <c r="D750" s="12"/>
      <c r="E750" s="13"/>
      <c r="F750" s="3"/>
      <c r="G750" s="8"/>
      <c r="H750" s="8"/>
      <c r="I750" s="28"/>
      <c r="J750" s="28"/>
      <c r="K750" s="3"/>
      <c r="L750" s="3"/>
      <c r="M750" s="3"/>
      <c r="N750" s="3"/>
      <c r="O750" s="3"/>
      <c r="P750" s="3"/>
      <c r="Q750" s="8"/>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row>
    <row r="751" spans="2:41" ht="16" x14ac:dyDescent="0.2">
      <c r="B751" s="24"/>
      <c r="C751" s="25"/>
      <c r="D751" s="12"/>
      <c r="E751" s="13"/>
      <c r="F751" s="3"/>
      <c r="G751" s="8"/>
      <c r="H751" s="8"/>
      <c r="I751" s="28"/>
      <c r="J751" s="28"/>
      <c r="K751" s="3"/>
      <c r="L751" s="3"/>
      <c r="M751" s="3"/>
      <c r="N751" s="3"/>
      <c r="O751" s="3"/>
      <c r="P751" s="3"/>
      <c r="Q751" s="8"/>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row>
    <row r="752" spans="2:41" ht="16" x14ac:dyDescent="0.2">
      <c r="B752" s="24"/>
      <c r="C752" s="25"/>
      <c r="D752" s="12"/>
      <c r="E752" s="13"/>
      <c r="F752" s="3"/>
      <c r="G752" s="8"/>
      <c r="H752" s="8"/>
      <c r="I752" s="28"/>
      <c r="J752" s="28"/>
      <c r="K752" s="3"/>
      <c r="L752" s="3"/>
      <c r="M752" s="3"/>
      <c r="N752" s="3"/>
      <c r="O752" s="3"/>
      <c r="P752" s="3"/>
      <c r="Q752" s="8"/>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row>
    <row r="753" spans="2:41" ht="16" x14ac:dyDescent="0.2">
      <c r="B753" s="24"/>
      <c r="C753" s="25"/>
      <c r="D753" s="12"/>
      <c r="E753" s="13"/>
      <c r="F753" s="3"/>
      <c r="G753" s="8"/>
      <c r="H753" s="8"/>
      <c r="I753" s="28"/>
      <c r="J753" s="28"/>
      <c r="K753" s="3"/>
      <c r="L753" s="3"/>
      <c r="M753" s="3"/>
      <c r="N753" s="3"/>
      <c r="O753" s="3"/>
      <c r="P753" s="3"/>
      <c r="Q753" s="8"/>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row>
    <row r="754" spans="2:41" ht="16" x14ac:dyDescent="0.2">
      <c r="B754" s="24"/>
      <c r="C754" s="25"/>
      <c r="D754" s="12"/>
      <c r="E754" s="13"/>
      <c r="F754" s="3"/>
      <c r="G754" s="8"/>
      <c r="H754" s="8"/>
      <c r="I754" s="28"/>
      <c r="J754" s="28"/>
      <c r="K754" s="3"/>
      <c r="L754" s="3"/>
      <c r="M754" s="3"/>
      <c r="N754" s="3"/>
      <c r="O754" s="3"/>
      <c r="P754" s="3"/>
      <c r="Q754" s="8"/>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row>
    <row r="755" spans="2:41" ht="16" x14ac:dyDescent="0.2">
      <c r="B755" s="24"/>
      <c r="C755" s="25"/>
      <c r="D755" s="12"/>
      <c r="E755" s="13"/>
      <c r="F755" s="3"/>
      <c r="G755" s="8"/>
      <c r="H755" s="8"/>
      <c r="I755" s="28"/>
      <c r="J755" s="28"/>
      <c r="K755" s="3"/>
      <c r="L755" s="3"/>
      <c r="M755" s="3"/>
      <c r="N755" s="3"/>
      <c r="O755" s="3"/>
      <c r="P755" s="3"/>
      <c r="Q755" s="8"/>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row>
    <row r="756" spans="2:41" ht="16" x14ac:dyDescent="0.2">
      <c r="B756" s="24"/>
      <c r="C756" s="25"/>
      <c r="D756" s="12"/>
      <c r="E756" s="13"/>
      <c r="F756" s="3"/>
      <c r="G756" s="8"/>
      <c r="H756" s="8"/>
      <c r="I756" s="28"/>
      <c r="J756" s="28"/>
      <c r="K756" s="3"/>
      <c r="L756" s="3"/>
      <c r="M756" s="3"/>
      <c r="N756" s="3"/>
      <c r="O756" s="3"/>
      <c r="P756" s="3"/>
      <c r="Q756" s="8"/>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row>
    <row r="757" spans="2:41" ht="16" x14ac:dyDescent="0.2">
      <c r="B757" s="24"/>
      <c r="C757" s="25"/>
      <c r="D757" s="12"/>
      <c r="E757" s="13"/>
      <c r="F757" s="3"/>
      <c r="G757" s="8"/>
      <c r="H757" s="8"/>
      <c r="I757" s="28"/>
      <c r="J757" s="28"/>
      <c r="K757" s="3"/>
      <c r="L757" s="3"/>
      <c r="M757" s="3"/>
      <c r="N757" s="3"/>
      <c r="O757" s="3"/>
      <c r="P757" s="3"/>
      <c r="Q757" s="8"/>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row>
    <row r="758" spans="2:41" ht="16" x14ac:dyDescent="0.2">
      <c r="B758" s="24"/>
      <c r="C758" s="25"/>
      <c r="D758" s="12"/>
      <c r="E758" s="13"/>
      <c r="F758" s="3"/>
      <c r="G758" s="8"/>
      <c r="H758" s="8"/>
      <c r="I758" s="28"/>
      <c r="J758" s="28"/>
      <c r="K758" s="3"/>
      <c r="L758" s="3"/>
      <c r="M758" s="3"/>
      <c r="N758" s="3"/>
      <c r="O758" s="3"/>
      <c r="P758" s="3"/>
      <c r="Q758" s="8"/>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row>
    <row r="759" spans="2:41" ht="16" x14ac:dyDescent="0.2">
      <c r="B759" s="24"/>
      <c r="C759" s="25"/>
      <c r="D759" s="12"/>
      <c r="E759" s="13"/>
      <c r="F759" s="3"/>
      <c r="G759" s="8"/>
      <c r="H759" s="8"/>
      <c r="I759" s="28"/>
      <c r="J759" s="28"/>
      <c r="K759" s="3"/>
      <c r="L759" s="3"/>
      <c r="M759" s="3"/>
      <c r="N759" s="3"/>
      <c r="O759" s="3"/>
      <c r="P759" s="3"/>
      <c r="Q759" s="8"/>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row>
    <row r="760" spans="2:41" ht="16" x14ac:dyDescent="0.2">
      <c r="B760" s="24"/>
      <c r="C760" s="25"/>
      <c r="D760" s="12"/>
      <c r="E760" s="13"/>
      <c r="F760" s="3"/>
      <c r="G760" s="8"/>
      <c r="H760" s="8"/>
      <c r="I760" s="28"/>
      <c r="J760" s="28"/>
      <c r="K760" s="3"/>
      <c r="L760" s="3"/>
      <c r="M760" s="3"/>
      <c r="N760" s="3"/>
      <c r="O760" s="3"/>
      <c r="P760" s="3"/>
      <c r="Q760" s="8"/>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row>
    <row r="761" spans="2:41" ht="16" x14ac:dyDescent="0.2">
      <c r="B761" s="24"/>
      <c r="C761" s="25"/>
      <c r="D761" s="12"/>
      <c r="E761" s="13"/>
      <c r="F761" s="3"/>
      <c r="G761" s="8"/>
      <c r="H761" s="8"/>
      <c r="I761" s="28"/>
      <c r="J761" s="28"/>
      <c r="K761" s="3"/>
      <c r="L761" s="3"/>
      <c r="M761" s="3"/>
      <c r="N761" s="3"/>
      <c r="O761" s="3"/>
      <c r="P761" s="3"/>
      <c r="Q761" s="8"/>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row>
    <row r="762" spans="2:41" ht="16" x14ac:dyDescent="0.2">
      <c r="B762" s="24"/>
      <c r="C762" s="25"/>
      <c r="D762" s="12"/>
      <c r="E762" s="13"/>
      <c r="F762" s="3"/>
      <c r="G762" s="8"/>
      <c r="H762" s="8"/>
      <c r="I762" s="28"/>
      <c r="J762" s="28"/>
      <c r="K762" s="3"/>
      <c r="L762" s="3"/>
      <c r="M762" s="3"/>
      <c r="N762" s="3"/>
      <c r="O762" s="3"/>
      <c r="P762" s="3"/>
      <c r="Q762" s="8"/>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row>
    <row r="763" spans="2:41" ht="16" x14ac:dyDescent="0.2">
      <c r="B763" s="24"/>
      <c r="C763" s="25"/>
      <c r="D763" s="12"/>
      <c r="E763" s="13"/>
      <c r="F763" s="3"/>
      <c r="G763" s="8"/>
      <c r="H763" s="8"/>
      <c r="I763" s="28"/>
      <c r="J763" s="28"/>
      <c r="K763" s="3"/>
      <c r="L763" s="3"/>
      <c r="M763" s="3"/>
      <c r="N763" s="3"/>
      <c r="O763" s="3"/>
      <c r="P763" s="3"/>
      <c r="Q763" s="8"/>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row>
    <row r="764" spans="2:41" ht="16" x14ac:dyDescent="0.2">
      <c r="B764" s="24"/>
      <c r="C764" s="25"/>
      <c r="D764" s="12"/>
      <c r="E764" s="13"/>
      <c r="F764" s="3"/>
      <c r="G764" s="8"/>
      <c r="H764" s="8"/>
      <c r="I764" s="28"/>
      <c r="J764" s="28"/>
      <c r="K764" s="3"/>
      <c r="L764" s="3"/>
      <c r="M764" s="3"/>
      <c r="N764" s="3"/>
      <c r="O764" s="3"/>
      <c r="P764" s="3"/>
      <c r="Q764" s="8"/>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row>
    <row r="765" spans="2:41" ht="16" x14ac:dyDescent="0.2">
      <c r="B765" s="24"/>
      <c r="C765" s="25"/>
      <c r="D765" s="12"/>
      <c r="E765" s="13"/>
      <c r="F765" s="3"/>
      <c r="G765" s="8"/>
      <c r="H765" s="8"/>
      <c r="I765" s="28"/>
      <c r="J765" s="28"/>
      <c r="K765" s="3"/>
      <c r="L765" s="3"/>
      <c r="M765" s="3"/>
      <c r="N765" s="3"/>
      <c r="O765" s="3"/>
      <c r="P765" s="3"/>
      <c r="Q765" s="8"/>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row>
    <row r="766" spans="2:41" ht="16" x14ac:dyDescent="0.2">
      <c r="B766" s="24"/>
      <c r="C766" s="25"/>
      <c r="D766" s="12"/>
      <c r="E766" s="13"/>
      <c r="F766" s="3"/>
      <c r="G766" s="8"/>
      <c r="H766" s="8"/>
      <c r="I766" s="28"/>
      <c r="J766" s="28"/>
      <c r="K766" s="3"/>
      <c r="L766" s="3"/>
      <c r="M766" s="3"/>
      <c r="N766" s="3"/>
      <c r="O766" s="3"/>
      <c r="P766" s="3"/>
      <c r="Q766" s="8"/>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row>
    <row r="767" spans="2:41" ht="16" x14ac:dyDescent="0.2">
      <c r="B767" s="24"/>
      <c r="C767" s="25"/>
      <c r="D767" s="12"/>
      <c r="E767" s="13"/>
      <c r="F767" s="3"/>
      <c r="G767" s="8"/>
      <c r="H767" s="8"/>
      <c r="I767" s="28"/>
      <c r="J767" s="28"/>
      <c r="K767" s="3"/>
      <c r="L767" s="3"/>
      <c r="M767" s="3"/>
      <c r="N767" s="3"/>
      <c r="O767" s="3"/>
      <c r="P767" s="3"/>
      <c r="Q767" s="8"/>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row>
    <row r="768" spans="2:41" ht="16" x14ac:dyDescent="0.2">
      <c r="B768" s="24"/>
      <c r="C768" s="25"/>
      <c r="D768" s="12"/>
      <c r="E768" s="13"/>
      <c r="F768" s="3"/>
      <c r="G768" s="8"/>
      <c r="H768" s="8"/>
      <c r="I768" s="28"/>
      <c r="J768" s="28"/>
      <c r="K768" s="3"/>
      <c r="L768" s="3"/>
      <c r="M768" s="3"/>
      <c r="N768" s="3"/>
      <c r="O768" s="3"/>
      <c r="P768" s="3"/>
      <c r="Q768" s="8"/>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row>
    <row r="769" spans="2:41" ht="16" x14ac:dyDescent="0.2">
      <c r="B769" s="24"/>
      <c r="C769" s="25"/>
      <c r="D769" s="12"/>
      <c r="E769" s="13"/>
      <c r="F769" s="3"/>
      <c r="G769" s="8"/>
      <c r="H769" s="8"/>
      <c r="I769" s="28"/>
      <c r="J769" s="28"/>
      <c r="K769" s="3"/>
      <c r="L769" s="3"/>
      <c r="M769" s="3"/>
      <c r="N769" s="3"/>
      <c r="O769" s="3"/>
      <c r="P769" s="3"/>
      <c r="Q769" s="8"/>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row>
    <row r="770" spans="2:41" ht="16" x14ac:dyDescent="0.2">
      <c r="B770" s="24"/>
      <c r="C770" s="25"/>
      <c r="D770" s="12"/>
      <c r="E770" s="13"/>
      <c r="F770" s="3"/>
      <c r="G770" s="8"/>
      <c r="H770" s="8"/>
      <c r="I770" s="28"/>
      <c r="J770" s="28"/>
      <c r="K770" s="3"/>
      <c r="L770" s="3"/>
      <c r="M770" s="3"/>
      <c r="N770" s="3"/>
      <c r="O770" s="3"/>
      <c r="P770" s="3"/>
      <c r="Q770" s="8"/>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row>
    <row r="771" spans="2:41" ht="16" x14ac:dyDescent="0.2">
      <c r="B771" s="24"/>
      <c r="C771" s="25"/>
      <c r="D771" s="12"/>
      <c r="E771" s="13"/>
      <c r="F771" s="3"/>
      <c r="G771" s="8"/>
      <c r="H771" s="8"/>
      <c r="I771" s="28"/>
      <c r="J771" s="28"/>
      <c r="K771" s="3"/>
      <c r="L771" s="3"/>
      <c r="M771" s="3"/>
      <c r="N771" s="3"/>
      <c r="O771" s="3"/>
      <c r="P771" s="3"/>
      <c r="Q771" s="8"/>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row>
    <row r="772" spans="2:41" ht="16" x14ac:dyDescent="0.2">
      <c r="B772" s="24"/>
      <c r="C772" s="25"/>
      <c r="D772" s="12"/>
      <c r="E772" s="13"/>
      <c r="F772" s="3"/>
      <c r="G772" s="8"/>
      <c r="H772" s="8"/>
      <c r="I772" s="28"/>
      <c r="J772" s="28"/>
      <c r="K772" s="3"/>
      <c r="L772" s="3"/>
      <c r="M772" s="3"/>
      <c r="N772" s="3"/>
      <c r="O772" s="3"/>
      <c r="P772" s="3"/>
      <c r="Q772" s="8"/>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row>
    <row r="773" spans="2:41" ht="16" x14ac:dyDescent="0.2">
      <c r="B773" s="24"/>
      <c r="C773" s="25"/>
      <c r="D773" s="12"/>
      <c r="E773" s="13"/>
      <c r="F773" s="3"/>
      <c r="G773" s="8"/>
      <c r="H773" s="8"/>
      <c r="I773" s="28"/>
      <c r="J773" s="28"/>
      <c r="K773" s="3"/>
      <c r="L773" s="3"/>
      <c r="M773" s="3"/>
      <c r="N773" s="3"/>
      <c r="O773" s="3"/>
      <c r="P773" s="3"/>
      <c r="Q773" s="8"/>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row>
    <row r="774" spans="2:41" ht="16" x14ac:dyDescent="0.2">
      <c r="B774" s="24"/>
      <c r="C774" s="25"/>
      <c r="D774" s="12"/>
      <c r="E774" s="13"/>
      <c r="F774" s="3"/>
      <c r="G774" s="8"/>
      <c r="H774" s="8"/>
      <c r="I774" s="28"/>
      <c r="J774" s="28"/>
      <c r="K774" s="3"/>
      <c r="L774" s="3"/>
      <c r="M774" s="3"/>
      <c r="N774" s="3"/>
      <c r="O774" s="3"/>
      <c r="P774" s="3"/>
      <c r="Q774" s="8"/>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row>
    <row r="775" spans="2:41" ht="16" x14ac:dyDescent="0.2">
      <c r="B775" s="24"/>
      <c r="C775" s="25"/>
      <c r="D775" s="12"/>
      <c r="E775" s="13"/>
      <c r="F775" s="3"/>
      <c r="G775" s="8"/>
      <c r="H775" s="8"/>
      <c r="I775" s="28"/>
      <c r="J775" s="28"/>
      <c r="K775" s="3"/>
      <c r="L775" s="3"/>
      <c r="M775" s="3"/>
      <c r="N775" s="3"/>
      <c r="O775" s="3"/>
      <c r="P775" s="3"/>
      <c r="Q775" s="8"/>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row>
    <row r="776" spans="2:41" ht="16" x14ac:dyDescent="0.2">
      <c r="B776" s="24"/>
      <c r="C776" s="25"/>
      <c r="D776" s="12"/>
      <c r="E776" s="13"/>
      <c r="F776" s="3"/>
      <c r="G776" s="8"/>
      <c r="H776" s="8"/>
      <c r="I776" s="28"/>
      <c r="J776" s="28"/>
      <c r="K776" s="3"/>
      <c r="L776" s="3"/>
      <c r="M776" s="3"/>
      <c r="N776" s="3"/>
      <c r="O776" s="3"/>
      <c r="P776" s="3"/>
      <c r="Q776" s="8"/>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row>
    <row r="777" spans="2:41" ht="16" x14ac:dyDescent="0.2">
      <c r="B777" s="24"/>
      <c r="C777" s="25"/>
      <c r="D777" s="12"/>
      <c r="E777" s="13"/>
      <c r="F777" s="3"/>
      <c r="G777" s="8"/>
      <c r="H777" s="8"/>
      <c r="I777" s="28"/>
      <c r="J777" s="28"/>
      <c r="K777" s="3"/>
      <c r="L777" s="3"/>
      <c r="M777" s="3"/>
      <c r="N777" s="3"/>
      <c r="O777" s="3"/>
      <c r="P777" s="3"/>
      <c r="Q777" s="8"/>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row>
    <row r="778" spans="2:41" ht="16" x14ac:dyDescent="0.2">
      <c r="B778" s="24"/>
      <c r="C778" s="25"/>
      <c r="D778" s="12"/>
      <c r="E778" s="13"/>
      <c r="F778" s="3"/>
      <c r="G778" s="8"/>
      <c r="H778" s="8"/>
      <c r="I778" s="28"/>
      <c r="J778" s="28"/>
      <c r="K778" s="3"/>
      <c r="L778" s="3"/>
      <c r="M778" s="3"/>
      <c r="N778" s="3"/>
      <c r="O778" s="3"/>
      <c r="P778" s="3"/>
      <c r="Q778" s="8"/>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row>
    <row r="779" spans="2:41" ht="16" x14ac:dyDescent="0.2">
      <c r="B779" s="24"/>
      <c r="C779" s="25"/>
      <c r="D779" s="12"/>
      <c r="E779" s="13"/>
      <c r="F779" s="3"/>
      <c r="G779" s="8"/>
      <c r="H779" s="8"/>
      <c r="I779" s="28"/>
      <c r="J779" s="28"/>
      <c r="K779" s="3"/>
      <c r="L779" s="3"/>
      <c r="M779" s="3"/>
      <c r="N779" s="3"/>
      <c r="O779" s="3"/>
      <c r="P779" s="3"/>
      <c r="Q779" s="8"/>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row>
    <row r="780" spans="2:41" ht="16" x14ac:dyDescent="0.2">
      <c r="B780" s="24"/>
      <c r="C780" s="25"/>
      <c r="D780" s="12"/>
      <c r="E780" s="13"/>
      <c r="F780" s="3"/>
      <c r="G780" s="8"/>
      <c r="H780" s="8"/>
      <c r="I780" s="28"/>
      <c r="J780" s="28"/>
      <c r="K780" s="3"/>
      <c r="L780" s="3"/>
      <c r="M780" s="3"/>
      <c r="N780" s="3"/>
      <c r="O780" s="3"/>
      <c r="P780" s="3"/>
      <c r="Q780" s="8"/>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row>
    <row r="781" spans="2:41" ht="16" x14ac:dyDescent="0.2">
      <c r="B781" s="24"/>
      <c r="C781" s="25"/>
      <c r="D781" s="12"/>
      <c r="E781" s="13"/>
      <c r="F781" s="3"/>
      <c r="G781" s="8"/>
      <c r="H781" s="8"/>
      <c r="I781" s="28"/>
      <c r="J781" s="28"/>
      <c r="K781" s="3"/>
      <c r="L781" s="3"/>
      <c r="M781" s="3"/>
      <c r="N781" s="3"/>
      <c r="O781" s="3"/>
      <c r="P781" s="3"/>
      <c r="Q781" s="8"/>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row>
    <row r="782" spans="2:41" ht="16" x14ac:dyDescent="0.2">
      <c r="B782" s="24"/>
      <c r="C782" s="25"/>
      <c r="D782" s="12"/>
      <c r="E782" s="13"/>
      <c r="F782" s="3"/>
      <c r="G782" s="8"/>
      <c r="H782" s="8"/>
      <c r="I782" s="28"/>
      <c r="J782" s="28"/>
      <c r="K782" s="3"/>
      <c r="L782" s="3"/>
      <c r="M782" s="3"/>
      <c r="N782" s="3"/>
      <c r="O782" s="3"/>
      <c r="P782" s="3"/>
      <c r="Q782" s="8"/>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row>
    <row r="783" spans="2:41" ht="16" x14ac:dyDescent="0.2">
      <c r="B783" s="24"/>
      <c r="C783" s="25"/>
      <c r="D783" s="12"/>
      <c r="E783" s="13"/>
      <c r="F783" s="3"/>
      <c r="G783" s="8"/>
      <c r="H783" s="8"/>
      <c r="I783" s="28"/>
      <c r="J783" s="28"/>
      <c r="K783" s="3"/>
      <c r="L783" s="3"/>
      <c r="M783" s="3"/>
      <c r="N783" s="3"/>
      <c r="O783" s="3"/>
      <c r="P783" s="3"/>
      <c r="Q783" s="8"/>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row>
    <row r="784" spans="2:41" ht="16" x14ac:dyDescent="0.2">
      <c r="B784" s="24"/>
      <c r="C784" s="25"/>
      <c r="D784" s="12"/>
      <c r="E784" s="13"/>
      <c r="F784" s="3"/>
      <c r="G784" s="8"/>
      <c r="H784" s="8"/>
      <c r="I784" s="28"/>
      <c r="J784" s="28"/>
      <c r="K784" s="3"/>
      <c r="L784" s="3"/>
      <c r="M784" s="3"/>
      <c r="N784" s="3"/>
      <c r="O784" s="3"/>
      <c r="P784" s="3"/>
      <c r="Q784" s="8"/>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row>
    <row r="785" spans="2:41" ht="16" x14ac:dyDescent="0.2">
      <c r="B785" s="24"/>
      <c r="C785" s="25"/>
      <c r="D785" s="12"/>
      <c r="E785" s="13"/>
      <c r="F785" s="3"/>
      <c r="G785" s="8"/>
      <c r="H785" s="8"/>
      <c r="I785" s="28"/>
      <c r="J785" s="28"/>
      <c r="K785" s="3"/>
      <c r="L785" s="3"/>
      <c r="M785" s="3"/>
      <c r="N785" s="3"/>
      <c r="O785" s="3"/>
      <c r="P785" s="3"/>
      <c r="Q785" s="8"/>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row>
    <row r="786" spans="2:41" ht="16" x14ac:dyDescent="0.2">
      <c r="B786" s="24"/>
      <c r="C786" s="25"/>
      <c r="D786" s="12"/>
      <c r="E786" s="13"/>
      <c r="F786" s="3"/>
      <c r="G786" s="8"/>
      <c r="H786" s="8"/>
      <c r="I786" s="28"/>
      <c r="J786" s="28"/>
      <c r="K786" s="3"/>
      <c r="L786" s="3"/>
      <c r="M786" s="3"/>
      <c r="N786" s="3"/>
      <c r="O786" s="3"/>
      <c r="P786" s="3"/>
      <c r="Q786" s="8"/>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row>
    <row r="787" spans="2:41" ht="16" x14ac:dyDescent="0.2">
      <c r="B787" s="24"/>
      <c r="C787" s="25"/>
      <c r="D787" s="12"/>
      <c r="E787" s="13"/>
      <c r="F787" s="3"/>
      <c r="G787" s="8"/>
      <c r="H787" s="8"/>
      <c r="I787" s="28"/>
      <c r="J787" s="28"/>
      <c r="K787" s="3"/>
      <c r="L787" s="3"/>
      <c r="M787" s="3"/>
      <c r="N787" s="3"/>
      <c r="O787" s="3"/>
      <c r="P787" s="3"/>
      <c r="Q787" s="8"/>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row>
    <row r="788" spans="2:41" ht="16" x14ac:dyDescent="0.2">
      <c r="B788" s="24"/>
      <c r="C788" s="25"/>
      <c r="D788" s="12"/>
      <c r="E788" s="13"/>
      <c r="F788" s="3"/>
      <c r="G788" s="8"/>
      <c r="H788" s="8"/>
      <c r="I788" s="28"/>
      <c r="J788" s="28"/>
      <c r="K788" s="3"/>
      <c r="L788" s="3"/>
      <c r="M788" s="3"/>
      <c r="N788" s="3"/>
      <c r="O788" s="3"/>
      <c r="P788" s="3"/>
      <c r="Q788" s="8"/>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row>
    <row r="789" spans="2:41" ht="16" x14ac:dyDescent="0.2">
      <c r="B789" s="24"/>
      <c r="C789" s="25"/>
      <c r="D789" s="12"/>
      <c r="E789" s="13"/>
      <c r="F789" s="3"/>
      <c r="G789" s="8"/>
      <c r="H789" s="8"/>
      <c r="I789" s="28"/>
      <c r="J789" s="28"/>
      <c r="K789" s="3"/>
      <c r="L789" s="3"/>
      <c r="M789" s="3"/>
      <c r="N789" s="3"/>
      <c r="O789" s="3"/>
      <c r="P789" s="3"/>
      <c r="Q789" s="8"/>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row>
    <row r="790" spans="2:41" ht="16" x14ac:dyDescent="0.2">
      <c r="B790" s="24"/>
      <c r="C790" s="25"/>
      <c r="D790" s="12"/>
      <c r="E790" s="13"/>
      <c r="F790" s="3"/>
      <c r="G790" s="8"/>
      <c r="H790" s="8"/>
      <c r="I790" s="28"/>
      <c r="J790" s="28"/>
      <c r="K790" s="3"/>
      <c r="L790" s="3"/>
      <c r="M790" s="3"/>
      <c r="N790" s="3"/>
      <c r="O790" s="3"/>
      <c r="P790" s="3"/>
      <c r="Q790" s="8"/>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row>
    <row r="791" spans="2:41" ht="16" x14ac:dyDescent="0.2">
      <c r="B791" s="24"/>
      <c r="C791" s="25"/>
      <c r="D791" s="12"/>
      <c r="E791" s="13"/>
      <c r="F791" s="3"/>
      <c r="G791" s="8"/>
      <c r="H791" s="8"/>
      <c r="I791" s="28"/>
      <c r="J791" s="28"/>
      <c r="K791" s="3"/>
      <c r="L791" s="3"/>
      <c r="M791" s="3"/>
      <c r="N791" s="3"/>
      <c r="O791" s="3"/>
      <c r="P791" s="3"/>
      <c r="Q791" s="8"/>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row>
    <row r="792" spans="2:41" ht="16" x14ac:dyDescent="0.2">
      <c r="B792" s="24"/>
      <c r="C792" s="25"/>
      <c r="D792" s="12"/>
      <c r="E792" s="13"/>
      <c r="F792" s="3"/>
      <c r="G792" s="8"/>
      <c r="H792" s="8"/>
      <c r="I792" s="28"/>
      <c r="J792" s="28"/>
      <c r="K792" s="3"/>
      <c r="L792" s="3"/>
      <c r="M792" s="3"/>
      <c r="N792" s="3"/>
      <c r="O792" s="3"/>
      <c r="P792" s="3"/>
      <c r="Q792" s="8"/>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row>
    <row r="793" spans="2:41" ht="16" x14ac:dyDescent="0.2">
      <c r="B793" s="24"/>
      <c r="C793" s="25"/>
      <c r="D793" s="12"/>
      <c r="E793" s="13"/>
      <c r="F793" s="3"/>
      <c r="G793" s="8"/>
      <c r="H793" s="8"/>
      <c r="I793" s="28"/>
      <c r="J793" s="28"/>
      <c r="K793" s="3"/>
      <c r="L793" s="3"/>
      <c r="M793" s="3"/>
      <c r="N793" s="3"/>
      <c r="O793" s="3"/>
      <c r="P793" s="3"/>
      <c r="Q793" s="8"/>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row>
    <row r="794" spans="2:41" ht="16" x14ac:dyDescent="0.2">
      <c r="B794" s="24"/>
      <c r="C794" s="25"/>
      <c r="D794" s="12"/>
      <c r="E794" s="13"/>
      <c r="F794" s="3"/>
      <c r="G794" s="8"/>
      <c r="H794" s="8"/>
      <c r="I794" s="28"/>
      <c r="J794" s="28"/>
      <c r="K794" s="3"/>
      <c r="L794" s="3"/>
      <c r="M794" s="3"/>
      <c r="N794" s="3"/>
      <c r="O794" s="3"/>
      <c r="P794" s="3"/>
      <c r="Q794" s="8"/>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row>
    <row r="795" spans="2:41" ht="16" x14ac:dyDescent="0.2">
      <c r="B795" s="24"/>
      <c r="C795" s="25"/>
      <c r="D795" s="12"/>
      <c r="E795" s="13"/>
      <c r="F795" s="3"/>
      <c r="G795" s="8"/>
      <c r="H795" s="8"/>
      <c r="I795" s="28"/>
      <c r="J795" s="28"/>
      <c r="K795" s="3"/>
      <c r="L795" s="3"/>
      <c r="M795" s="3"/>
      <c r="N795" s="3"/>
      <c r="O795" s="3"/>
      <c r="P795" s="3"/>
      <c r="Q795" s="8"/>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row>
    <row r="796" spans="2:41" ht="16" x14ac:dyDescent="0.2">
      <c r="B796" s="24"/>
      <c r="C796" s="25"/>
      <c r="D796" s="12"/>
      <c r="E796" s="13"/>
      <c r="F796" s="3"/>
      <c r="G796" s="8"/>
      <c r="H796" s="8"/>
      <c r="I796" s="28"/>
      <c r="J796" s="28"/>
      <c r="K796" s="3"/>
      <c r="L796" s="3"/>
      <c r="M796" s="3"/>
      <c r="N796" s="3"/>
      <c r="O796" s="3"/>
      <c r="P796" s="3"/>
      <c r="Q796" s="8"/>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row>
    <row r="797" spans="2:41" ht="16" x14ac:dyDescent="0.2">
      <c r="B797" s="24"/>
      <c r="C797" s="25"/>
      <c r="D797" s="12"/>
      <c r="E797" s="13"/>
      <c r="F797" s="3"/>
      <c r="G797" s="8"/>
      <c r="H797" s="8"/>
      <c r="I797" s="28"/>
      <c r="J797" s="28"/>
      <c r="K797" s="3"/>
      <c r="L797" s="3"/>
      <c r="M797" s="3"/>
      <c r="N797" s="3"/>
      <c r="O797" s="3"/>
      <c r="P797" s="3"/>
      <c r="Q797" s="8"/>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row>
    <row r="798" spans="2:41" ht="16" x14ac:dyDescent="0.2">
      <c r="B798" s="24"/>
      <c r="C798" s="25"/>
      <c r="D798" s="12"/>
      <c r="E798" s="13"/>
      <c r="F798" s="3"/>
      <c r="G798" s="8"/>
      <c r="H798" s="8"/>
      <c r="I798" s="28"/>
      <c r="J798" s="28"/>
      <c r="K798" s="3"/>
      <c r="L798" s="3"/>
      <c r="M798" s="3"/>
      <c r="N798" s="3"/>
      <c r="O798" s="3"/>
      <c r="P798" s="3"/>
      <c r="Q798" s="8"/>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row>
    <row r="799" spans="2:41" ht="16" x14ac:dyDescent="0.2">
      <c r="B799" s="24"/>
      <c r="C799" s="25"/>
      <c r="D799" s="12"/>
      <c r="E799" s="13"/>
      <c r="F799" s="3"/>
      <c r="G799" s="8"/>
      <c r="H799" s="8"/>
      <c r="I799" s="28"/>
      <c r="J799" s="28"/>
      <c r="K799" s="3"/>
      <c r="L799" s="3"/>
      <c r="M799" s="3"/>
      <c r="N799" s="3"/>
      <c r="O799" s="3"/>
      <c r="P799" s="3"/>
      <c r="Q799" s="8"/>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row>
    <row r="800" spans="2:41" ht="16" x14ac:dyDescent="0.2">
      <c r="B800" s="24"/>
      <c r="C800" s="25"/>
      <c r="D800" s="12"/>
      <c r="E800" s="13"/>
      <c r="F800" s="3"/>
      <c r="G800" s="8"/>
      <c r="H800" s="8"/>
      <c r="I800" s="28"/>
      <c r="J800" s="28"/>
      <c r="K800" s="3"/>
      <c r="L800" s="3"/>
      <c r="M800" s="3"/>
      <c r="N800" s="3"/>
      <c r="O800" s="3"/>
      <c r="P800" s="3"/>
      <c r="Q800" s="8"/>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row>
    <row r="801" spans="2:41" ht="16" x14ac:dyDescent="0.2">
      <c r="B801" s="24"/>
      <c r="C801" s="25"/>
      <c r="D801" s="12"/>
      <c r="E801" s="13"/>
      <c r="F801" s="3"/>
      <c r="G801" s="8"/>
      <c r="H801" s="8"/>
      <c r="I801" s="28"/>
      <c r="J801" s="28"/>
      <c r="K801" s="3"/>
      <c r="L801" s="3"/>
      <c r="M801" s="3"/>
      <c r="N801" s="3"/>
      <c r="O801" s="3"/>
      <c r="P801" s="3"/>
      <c r="Q801" s="8"/>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row>
    <row r="802" spans="2:41" ht="16" x14ac:dyDescent="0.2">
      <c r="B802" s="24"/>
      <c r="C802" s="25"/>
      <c r="D802" s="12"/>
      <c r="E802" s="13"/>
      <c r="F802" s="3"/>
      <c r="G802" s="8"/>
      <c r="H802" s="8"/>
      <c r="I802" s="28"/>
      <c r="J802" s="28"/>
      <c r="K802" s="3"/>
      <c r="L802" s="3"/>
      <c r="M802" s="3"/>
      <c r="N802" s="3"/>
      <c r="O802" s="3"/>
      <c r="P802" s="3"/>
      <c r="Q802" s="8"/>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row>
    <row r="803" spans="2:41" ht="16" x14ac:dyDescent="0.2">
      <c r="B803" s="24"/>
      <c r="C803" s="25"/>
      <c r="D803" s="12"/>
      <c r="E803" s="13"/>
      <c r="F803" s="3"/>
      <c r="G803" s="8"/>
      <c r="H803" s="8"/>
      <c r="I803" s="28"/>
      <c r="J803" s="28"/>
      <c r="K803" s="3"/>
      <c r="L803" s="3"/>
      <c r="M803" s="3"/>
      <c r="N803" s="3"/>
      <c r="O803" s="3"/>
      <c r="P803" s="3"/>
      <c r="Q803" s="8"/>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row>
    <row r="804" spans="2:41" ht="16" x14ac:dyDescent="0.2">
      <c r="B804" s="24"/>
      <c r="C804" s="25"/>
      <c r="D804" s="12"/>
      <c r="E804" s="13"/>
      <c r="F804" s="3"/>
      <c r="G804" s="8"/>
      <c r="H804" s="8"/>
      <c r="I804" s="28"/>
      <c r="J804" s="28"/>
      <c r="K804" s="3"/>
      <c r="L804" s="3"/>
      <c r="M804" s="3"/>
      <c r="N804" s="3"/>
      <c r="O804" s="3"/>
      <c r="P804" s="3"/>
      <c r="Q804" s="8"/>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row>
    <row r="805" spans="2:41" ht="16" x14ac:dyDescent="0.2">
      <c r="B805" s="24"/>
      <c r="C805" s="25"/>
      <c r="D805" s="12"/>
      <c r="E805" s="13"/>
      <c r="F805" s="3"/>
      <c r="G805" s="8"/>
      <c r="H805" s="8"/>
      <c r="I805" s="28"/>
      <c r="J805" s="28"/>
      <c r="K805" s="3"/>
      <c r="L805" s="3"/>
      <c r="M805" s="3"/>
      <c r="N805" s="3"/>
      <c r="O805" s="3"/>
      <c r="P805" s="3"/>
      <c r="Q805" s="8"/>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row>
    <row r="806" spans="2:41" ht="16" x14ac:dyDescent="0.2">
      <c r="B806" s="24"/>
      <c r="C806" s="25"/>
      <c r="D806" s="12"/>
      <c r="E806" s="13"/>
      <c r="F806" s="3"/>
      <c r="G806" s="8"/>
      <c r="H806" s="8"/>
      <c r="I806" s="28"/>
      <c r="J806" s="28"/>
      <c r="K806" s="3"/>
      <c r="L806" s="3"/>
      <c r="M806" s="3"/>
      <c r="N806" s="3"/>
      <c r="O806" s="3"/>
      <c r="P806" s="3"/>
      <c r="Q806" s="8"/>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row>
    <row r="807" spans="2:41" ht="16" x14ac:dyDescent="0.2">
      <c r="B807" s="24"/>
      <c r="C807" s="25"/>
      <c r="D807" s="12"/>
      <c r="E807" s="13"/>
      <c r="F807" s="3"/>
      <c r="G807" s="8"/>
      <c r="H807" s="8"/>
      <c r="I807" s="28"/>
      <c r="J807" s="28"/>
      <c r="K807" s="3"/>
      <c r="L807" s="3"/>
      <c r="M807" s="3"/>
      <c r="N807" s="3"/>
      <c r="O807" s="3"/>
      <c r="P807" s="3"/>
      <c r="Q807" s="8"/>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row>
    <row r="808" spans="2:41" ht="16" x14ac:dyDescent="0.2">
      <c r="B808" s="24"/>
      <c r="C808" s="25"/>
      <c r="D808" s="12"/>
      <c r="E808" s="13"/>
      <c r="F808" s="3"/>
      <c r="G808" s="8"/>
      <c r="H808" s="8"/>
      <c r="I808" s="28"/>
      <c r="J808" s="28"/>
      <c r="K808" s="3"/>
      <c r="L808" s="3"/>
      <c r="M808" s="3"/>
      <c r="N808" s="3"/>
      <c r="O808" s="3"/>
      <c r="P808" s="3"/>
      <c r="Q808" s="8"/>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row>
    <row r="809" spans="2:41" ht="16" x14ac:dyDescent="0.2">
      <c r="B809" s="24"/>
      <c r="C809" s="25"/>
      <c r="D809" s="12"/>
      <c r="E809" s="13"/>
      <c r="F809" s="3"/>
      <c r="G809" s="8"/>
      <c r="H809" s="8"/>
      <c r="I809" s="28"/>
      <c r="J809" s="28"/>
      <c r="K809" s="3"/>
      <c r="L809" s="3"/>
      <c r="M809" s="3"/>
      <c r="N809" s="3"/>
      <c r="O809" s="3"/>
      <c r="P809" s="3"/>
      <c r="Q809" s="8"/>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row>
    <row r="810" spans="2:41" ht="16" x14ac:dyDescent="0.2">
      <c r="B810" s="24"/>
      <c r="C810" s="25"/>
      <c r="D810" s="12"/>
      <c r="E810" s="13"/>
      <c r="F810" s="3"/>
      <c r="G810" s="8"/>
      <c r="H810" s="8"/>
      <c r="I810" s="28"/>
      <c r="J810" s="28"/>
      <c r="K810" s="3"/>
      <c r="L810" s="3"/>
      <c r="M810" s="3"/>
      <c r="N810" s="3"/>
      <c r="O810" s="3"/>
      <c r="P810" s="3"/>
      <c r="Q810" s="8"/>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row>
    <row r="811" spans="2:41" ht="16" x14ac:dyDescent="0.2">
      <c r="B811" s="24"/>
      <c r="C811" s="25"/>
      <c r="D811" s="12"/>
      <c r="E811" s="13"/>
      <c r="F811" s="3"/>
      <c r="G811" s="8"/>
      <c r="H811" s="8"/>
      <c r="I811" s="28"/>
      <c r="J811" s="28"/>
      <c r="K811" s="3"/>
      <c r="L811" s="3"/>
      <c r="M811" s="3"/>
      <c r="N811" s="3"/>
      <c r="O811" s="3"/>
      <c r="P811" s="3"/>
      <c r="Q811" s="8"/>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row>
    <row r="812" spans="2:41" ht="16" x14ac:dyDescent="0.2">
      <c r="B812" s="24"/>
      <c r="C812" s="25"/>
      <c r="D812" s="12"/>
      <c r="E812" s="13"/>
      <c r="F812" s="3"/>
      <c r="G812" s="8"/>
      <c r="H812" s="8"/>
      <c r="I812" s="28"/>
      <c r="J812" s="28"/>
      <c r="K812" s="3"/>
      <c r="L812" s="3"/>
      <c r="M812" s="3"/>
      <c r="N812" s="3"/>
      <c r="O812" s="3"/>
      <c r="P812" s="3"/>
      <c r="Q812" s="8"/>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row>
    <row r="813" spans="2:41" ht="16" x14ac:dyDescent="0.2">
      <c r="B813" s="24"/>
      <c r="C813" s="25"/>
      <c r="D813" s="12"/>
      <c r="E813" s="13"/>
      <c r="F813" s="3"/>
      <c r="G813" s="8"/>
      <c r="H813" s="8"/>
      <c r="I813" s="28"/>
      <c r="J813" s="28"/>
      <c r="K813" s="3"/>
      <c r="L813" s="3"/>
      <c r="M813" s="3"/>
      <c r="N813" s="3"/>
      <c r="O813" s="3"/>
      <c r="P813" s="3"/>
      <c r="Q813" s="8"/>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row>
    <row r="814" spans="2:41" ht="16" x14ac:dyDescent="0.2">
      <c r="B814" s="24"/>
      <c r="C814" s="25"/>
      <c r="D814" s="12"/>
      <c r="E814" s="13"/>
      <c r="F814" s="3"/>
      <c r="G814" s="8"/>
      <c r="H814" s="8"/>
      <c r="I814" s="28"/>
      <c r="J814" s="28"/>
      <c r="K814" s="3"/>
      <c r="L814" s="3"/>
      <c r="M814" s="3"/>
      <c r="N814" s="3"/>
      <c r="O814" s="3"/>
      <c r="P814" s="3"/>
      <c r="Q814" s="8"/>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row>
    <row r="815" spans="2:41" ht="16" x14ac:dyDescent="0.2">
      <c r="B815" s="24"/>
      <c r="C815" s="25"/>
      <c r="D815" s="12"/>
      <c r="E815" s="13"/>
      <c r="F815" s="3"/>
      <c r="G815" s="8"/>
      <c r="H815" s="8"/>
      <c r="I815" s="28"/>
      <c r="J815" s="28"/>
      <c r="K815" s="3"/>
      <c r="L815" s="3"/>
      <c r="M815" s="3"/>
      <c r="N815" s="3"/>
      <c r="O815" s="3"/>
      <c r="P815" s="3"/>
      <c r="Q815" s="8"/>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row>
    <row r="816" spans="2:41" ht="16" x14ac:dyDescent="0.2">
      <c r="B816" s="24"/>
      <c r="C816" s="25"/>
      <c r="D816" s="12"/>
      <c r="E816" s="13"/>
      <c r="F816" s="3"/>
      <c r="G816" s="8"/>
      <c r="H816" s="8"/>
      <c r="I816" s="28"/>
      <c r="J816" s="28"/>
      <c r="K816" s="3"/>
      <c r="L816" s="3"/>
      <c r="M816" s="3"/>
      <c r="N816" s="3"/>
      <c r="O816" s="3"/>
      <c r="P816" s="3"/>
      <c r="Q816" s="8"/>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row>
    <row r="817" spans="2:41" ht="16" x14ac:dyDescent="0.2">
      <c r="B817" s="24"/>
      <c r="C817" s="25"/>
      <c r="D817" s="12"/>
      <c r="E817" s="13"/>
      <c r="F817" s="3"/>
      <c r="G817" s="8"/>
      <c r="H817" s="8"/>
      <c r="I817" s="28"/>
      <c r="J817" s="28"/>
      <c r="K817" s="3"/>
      <c r="L817" s="3"/>
      <c r="M817" s="3"/>
      <c r="N817" s="3"/>
      <c r="O817" s="3"/>
      <c r="P817" s="3"/>
      <c r="Q817" s="8"/>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row>
    <row r="818" spans="2:41" ht="16" x14ac:dyDescent="0.2">
      <c r="B818" s="24"/>
      <c r="C818" s="25"/>
      <c r="D818" s="12"/>
      <c r="E818" s="13"/>
      <c r="F818" s="3"/>
      <c r="G818" s="8"/>
      <c r="H818" s="8"/>
      <c r="I818" s="28"/>
      <c r="J818" s="28"/>
      <c r="K818" s="3"/>
      <c r="L818" s="3"/>
      <c r="M818" s="3"/>
      <c r="N818" s="3"/>
      <c r="O818" s="3"/>
      <c r="P818" s="3"/>
      <c r="Q818" s="8"/>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row>
    <row r="819" spans="2:41" ht="16" x14ac:dyDescent="0.2">
      <c r="B819" s="24"/>
      <c r="C819" s="25"/>
      <c r="D819" s="12"/>
      <c r="E819" s="13"/>
      <c r="F819" s="3"/>
      <c r="G819" s="8"/>
      <c r="H819" s="8"/>
      <c r="I819" s="28"/>
      <c r="J819" s="28"/>
      <c r="K819" s="3"/>
      <c r="L819" s="3"/>
      <c r="M819" s="3"/>
      <c r="N819" s="3"/>
      <c r="O819" s="3"/>
      <c r="P819" s="3"/>
      <c r="Q819" s="8"/>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row>
    <row r="820" spans="2:41" ht="16" x14ac:dyDescent="0.2">
      <c r="B820" s="24"/>
      <c r="C820" s="25"/>
      <c r="D820" s="12"/>
      <c r="E820" s="13"/>
      <c r="F820" s="3"/>
      <c r="G820" s="8"/>
      <c r="H820" s="8"/>
      <c r="I820" s="28"/>
      <c r="J820" s="28"/>
      <c r="K820" s="3"/>
      <c r="L820" s="3"/>
      <c r="M820" s="3"/>
      <c r="N820" s="3"/>
      <c r="O820" s="3"/>
      <c r="P820" s="3"/>
      <c r="Q820" s="8"/>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row>
    <row r="821" spans="2:41" ht="16" x14ac:dyDescent="0.2">
      <c r="B821" s="24"/>
      <c r="C821" s="25"/>
      <c r="D821" s="12"/>
      <c r="E821" s="13"/>
      <c r="F821" s="3"/>
      <c r="G821" s="8"/>
      <c r="H821" s="8"/>
      <c r="I821" s="28"/>
      <c r="J821" s="28"/>
      <c r="K821" s="3"/>
      <c r="L821" s="3"/>
      <c r="M821" s="3"/>
      <c r="N821" s="3"/>
      <c r="O821" s="3"/>
      <c r="P821" s="3"/>
      <c r="Q821" s="8"/>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row>
    <row r="822" spans="2:41" ht="16" x14ac:dyDescent="0.2">
      <c r="B822" s="24"/>
      <c r="C822" s="25"/>
      <c r="D822" s="12"/>
      <c r="E822" s="13"/>
      <c r="F822" s="3"/>
      <c r="G822" s="8"/>
      <c r="H822" s="8"/>
      <c r="I822" s="28"/>
      <c r="J822" s="28"/>
      <c r="K822" s="3"/>
      <c r="L822" s="3"/>
      <c r="M822" s="3"/>
      <c r="N822" s="3"/>
      <c r="O822" s="3"/>
      <c r="P822" s="3"/>
      <c r="Q822" s="8"/>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row>
    <row r="823" spans="2:41" ht="16" x14ac:dyDescent="0.2">
      <c r="B823" s="24"/>
      <c r="C823" s="25"/>
      <c r="D823" s="12"/>
      <c r="E823" s="13"/>
      <c r="F823" s="3"/>
      <c r="G823" s="8"/>
      <c r="H823" s="8"/>
      <c r="I823" s="28"/>
      <c r="J823" s="28"/>
      <c r="K823" s="3"/>
      <c r="L823" s="3"/>
      <c r="M823" s="3"/>
      <c r="N823" s="3"/>
      <c r="O823" s="3"/>
      <c r="P823" s="3"/>
      <c r="Q823" s="8"/>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row>
    <row r="824" spans="2:41" ht="16" x14ac:dyDescent="0.2">
      <c r="B824" s="24"/>
      <c r="C824" s="25"/>
      <c r="D824" s="12"/>
      <c r="E824" s="13"/>
      <c r="F824" s="3"/>
      <c r="G824" s="8"/>
      <c r="H824" s="8"/>
      <c r="I824" s="28"/>
      <c r="J824" s="28"/>
      <c r="K824" s="3"/>
      <c r="L824" s="3"/>
      <c r="M824" s="3"/>
      <c r="N824" s="3"/>
      <c r="O824" s="3"/>
      <c r="P824" s="3"/>
      <c r="Q824" s="8"/>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row>
    <row r="825" spans="2:41" ht="16" x14ac:dyDescent="0.2">
      <c r="B825" s="24"/>
      <c r="C825" s="25"/>
      <c r="D825" s="12"/>
      <c r="E825" s="13"/>
      <c r="F825" s="3"/>
      <c r="G825" s="8"/>
      <c r="H825" s="8"/>
      <c r="I825" s="28"/>
      <c r="J825" s="28"/>
      <c r="K825" s="3"/>
      <c r="L825" s="3"/>
      <c r="M825" s="3"/>
      <c r="N825" s="3"/>
      <c r="O825" s="3"/>
      <c r="P825" s="3"/>
      <c r="Q825" s="8"/>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row>
    <row r="826" spans="2:41" ht="16" x14ac:dyDescent="0.2">
      <c r="B826" s="24"/>
      <c r="C826" s="25"/>
      <c r="D826" s="12"/>
      <c r="E826" s="13"/>
      <c r="F826" s="3"/>
      <c r="G826" s="8"/>
      <c r="H826" s="8"/>
      <c r="I826" s="28"/>
      <c r="J826" s="28"/>
      <c r="K826" s="3"/>
      <c r="L826" s="3"/>
      <c r="M826" s="3"/>
      <c r="N826" s="3"/>
      <c r="O826" s="3"/>
      <c r="P826" s="3"/>
      <c r="Q826" s="8"/>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row>
    <row r="827" spans="2:41" ht="16" x14ac:dyDescent="0.2">
      <c r="B827" s="24"/>
      <c r="C827" s="25"/>
      <c r="D827" s="12"/>
      <c r="E827" s="13"/>
      <c r="F827" s="3"/>
      <c r="G827" s="8"/>
      <c r="H827" s="8"/>
      <c r="I827" s="28"/>
      <c r="J827" s="28"/>
      <c r="K827" s="3"/>
      <c r="L827" s="3"/>
      <c r="M827" s="3"/>
      <c r="N827" s="3"/>
      <c r="O827" s="3"/>
      <c r="P827" s="3"/>
      <c r="Q827" s="8"/>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row>
    <row r="828" spans="2:41" ht="16" x14ac:dyDescent="0.2">
      <c r="B828" s="24"/>
      <c r="C828" s="25"/>
      <c r="D828" s="12"/>
      <c r="E828" s="13"/>
      <c r="F828" s="3"/>
      <c r="G828" s="8"/>
      <c r="H828" s="8"/>
      <c r="I828" s="28"/>
      <c r="J828" s="28"/>
      <c r="K828" s="3"/>
      <c r="L828" s="3"/>
      <c r="M828" s="3"/>
      <c r="N828" s="3"/>
      <c r="O828" s="3"/>
      <c r="P828" s="3"/>
      <c r="Q828" s="8"/>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row>
    <row r="829" spans="2:41" ht="16" x14ac:dyDescent="0.2">
      <c r="B829" s="24"/>
      <c r="C829" s="25"/>
      <c r="D829" s="12"/>
      <c r="E829" s="13"/>
      <c r="F829" s="3"/>
      <c r="G829" s="8"/>
      <c r="H829" s="8"/>
      <c r="I829" s="28"/>
      <c r="J829" s="28"/>
      <c r="K829" s="3"/>
      <c r="L829" s="3"/>
      <c r="M829" s="3"/>
      <c r="N829" s="3"/>
      <c r="O829" s="3"/>
      <c r="P829" s="3"/>
      <c r="Q829" s="8"/>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row>
    <row r="830" spans="2:41" ht="16" x14ac:dyDescent="0.2">
      <c r="B830" s="24"/>
      <c r="C830" s="25"/>
      <c r="D830" s="12"/>
      <c r="E830" s="13"/>
      <c r="F830" s="3"/>
      <c r="G830" s="8"/>
      <c r="H830" s="8"/>
      <c r="I830" s="28"/>
      <c r="J830" s="28"/>
      <c r="K830" s="3"/>
      <c r="L830" s="3"/>
      <c r="M830" s="3"/>
      <c r="N830" s="3"/>
      <c r="O830" s="3"/>
      <c r="P830" s="3"/>
      <c r="Q830" s="8"/>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row>
    <row r="831" spans="2:41" ht="16" x14ac:dyDescent="0.2">
      <c r="B831" s="24"/>
      <c r="C831" s="25"/>
      <c r="D831" s="12"/>
      <c r="E831" s="13"/>
      <c r="F831" s="3"/>
      <c r="G831" s="8"/>
      <c r="H831" s="8"/>
      <c r="I831" s="28"/>
      <c r="J831" s="28"/>
      <c r="K831" s="3"/>
      <c r="L831" s="3"/>
      <c r="M831" s="3"/>
      <c r="N831" s="3"/>
      <c r="O831" s="3"/>
      <c r="P831" s="3"/>
      <c r="Q831" s="8"/>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row>
    <row r="832" spans="2:41" ht="16" x14ac:dyDescent="0.2">
      <c r="B832" s="24"/>
      <c r="C832" s="25"/>
      <c r="D832" s="12"/>
      <c r="E832" s="13"/>
      <c r="F832" s="3"/>
      <c r="G832" s="8"/>
      <c r="H832" s="8"/>
      <c r="I832" s="28"/>
      <c r="J832" s="28"/>
      <c r="K832" s="3"/>
      <c r="L832" s="3"/>
      <c r="M832" s="3"/>
      <c r="N832" s="3"/>
      <c r="O832" s="3"/>
      <c r="P832" s="3"/>
      <c r="Q832" s="8"/>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row>
    <row r="833" spans="2:41" ht="16" x14ac:dyDescent="0.2">
      <c r="B833" s="24"/>
      <c r="C833" s="25"/>
      <c r="D833" s="12"/>
      <c r="E833" s="13"/>
      <c r="F833" s="3"/>
      <c r="G833" s="8"/>
      <c r="H833" s="8"/>
      <c r="I833" s="28"/>
      <c r="J833" s="28"/>
      <c r="K833" s="3"/>
      <c r="L833" s="3"/>
      <c r="M833" s="3"/>
      <c r="N833" s="3"/>
      <c r="O833" s="3"/>
      <c r="P833" s="3"/>
      <c r="Q833" s="8"/>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row>
    <row r="834" spans="2:41" ht="16" x14ac:dyDescent="0.2">
      <c r="B834" s="24"/>
      <c r="C834" s="25"/>
      <c r="D834" s="12"/>
      <c r="E834" s="13"/>
      <c r="F834" s="3"/>
      <c r="G834" s="8"/>
      <c r="H834" s="8"/>
      <c r="I834" s="28"/>
      <c r="J834" s="28"/>
      <c r="K834" s="3"/>
      <c r="L834" s="3"/>
      <c r="M834" s="3"/>
      <c r="N834" s="3"/>
      <c r="O834" s="3"/>
      <c r="P834" s="3"/>
      <c r="Q834" s="8"/>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row>
    <row r="835" spans="2:41" ht="16" x14ac:dyDescent="0.2">
      <c r="B835" s="24"/>
      <c r="C835" s="25"/>
      <c r="D835" s="12"/>
      <c r="E835" s="13"/>
      <c r="F835" s="3"/>
      <c r="G835" s="8"/>
      <c r="H835" s="8"/>
      <c r="I835" s="28"/>
      <c r="J835" s="28"/>
      <c r="K835" s="3"/>
      <c r="L835" s="3"/>
      <c r="M835" s="3"/>
      <c r="N835" s="3"/>
      <c r="O835" s="3"/>
      <c r="P835" s="3"/>
      <c r="Q835" s="8"/>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row>
    <row r="836" spans="2:41" ht="16" x14ac:dyDescent="0.2">
      <c r="B836" s="24"/>
      <c r="C836" s="25"/>
      <c r="D836" s="12"/>
      <c r="E836" s="13"/>
      <c r="F836" s="3"/>
      <c r="G836" s="8"/>
      <c r="H836" s="8"/>
      <c r="I836" s="28"/>
      <c r="J836" s="28"/>
      <c r="K836" s="3"/>
      <c r="L836" s="3"/>
      <c r="M836" s="3"/>
      <c r="N836" s="3"/>
      <c r="O836" s="3"/>
      <c r="P836" s="3"/>
      <c r="Q836" s="8"/>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row>
    <row r="837" spans="2:41" ht="16" x14ac:dyDescent="0.2">
      <c r="B837" s="24"/>
      <c r="C837" s="25"/>
      <c r="D837" s="12"/>
      <c r="E837" s="13"/>
      <c r="F837" s="3"/>
      <c r="G837" s="8"/>
      <c r="H837" s="8"/>
      <c r="I837" s="28"/>
      <c r="J837" s="28"/>
      <c r="K837" s="3"/>
      <c r="L837" s="3"/>
      <c r="M837" s="3"/>
      <c r="N837" s="3"/>
      <c r="O837" s="3"/>
      <c r="P837" s="3"/>
      <c r="Q837" s="8"/>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row>
    <row r="838" spans="2:41" ht="16" x14ac:dyDescent="0.2">
      <c r="B838" s="24"/>
      <c r="C838" s="25"/>
      <c r="D838" s="12"/>
      <c r="E838" s="13"/>
      <c r="F838" s="3"/>
      <c r="G838" s="8"/>
      <c r="H838" s="8"/>
      <c r="I838" s="28"/>
      <c r="J838" s="28"/>
      <c r="K838" s="3"/>
      <c r="L838" s="3"/>
      <c r="M838" s="3"/>
      <c r="N838" s="3"/>
      <c r="O838" s="3"/>
      <c r="P838" s="3"/>
      <c r="Q838" s="8"/>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row>
    <row r="839" spans="2:41" ht="16" x14ac:dyDescent="0.2">
      <c r="B839" s="24"/>
      <c r="C839" s="25"/>
      <c r="D839" s="12"/>
      <c r="E839" s="13"/>
      <c r="F839" s="3"/>
      <c r="G839" s="8"/>
      <c r="H839" s="8"/>
      <c r="I839" s="28"/>
      <c r="J839" s="28"/>
      <c r="K839" s="3"/>
      <c r="L839" s="3"/>
      <c r="M839" s="3"/>
      <c r="N839" s="3"/>
      <c r="O839" s="3"/>
      <c r="P839" s="3"/>
      <c r="Q839" s="8"/>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row>
    <row r="840" spans="2:41" ht="16" x14ac:dyDescent="0.2">
      <c r="B840" s="24"/>
      <c r="C840" s="25"/>
      <c r="D840" s="12"/>
      <c r="E840" s="13"/>
      <c r="F840" s="3"/>
      <c r="G840" s="8"/>
      <c r="H840" s="8"/>
      <c r="I840" s="28"/>
      <c r="J840" s="28"/>
      <c r="K840" s="3"/>
      <c r="L840" s="3"/>
      <c r="M840" s="3"/>
      <c r="N840" s="3"/>
      <c r="O840" s="3"/>
      <c r="P840" s="3"/>
      <c r="Q840" s="8"/>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row>
    <row r="841" spans="2:41" ht="16" x14ac:dyDescent="0.2">
      <c r="B841" s="24"/>
      <c r="C841" s="25"/>
      <c r="D841" s="12"/>
      <c r="E841" s="13"/>
      <c r="F841" s="3"/>
      <c r="G841" s="8"/>
      <c r="H841" s="8"/>
      <c r="I841" s="28"/>
      <c r="J841" s="28"/>
      <c r="K841" s="3"/>
      <c r="L841" s="3"/>
      <c r="M841" s="3"/>
      <c r="N841" s="3"/>
      <c r="O841" s="3"/>
      <c r="P841" s="3"/>
      <c r="Q841" s="8"/>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row>
    <row r="842" spans="2:41" ht="16" x14ac:dyDescent="0.2">
      <c r="B842" s="24"/>
      <c r="C842" s="25"/>
      <c r="D842" s="12"/>
      <c r="E842" s="13"/>
      <c r="F842" s="3"/>
      <c r="G842" s="8"/>
      <c r="H842" s="8"/>
      <c r="I842" s="28"/>
      <c r="J842" s="28"/>
      <c r="K842" s="3"/>
      <c r="L842" s="3"/>
      <c r="M842" s="3"/>
      <c r="N842" s="3"/>
      <c r="O842" s="3"/>
      <c r="P842" s="3"/>
      <c r="Q842" s="8"/>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row>
    <row r="843" spans="2:41" ht="16" x14ac:dyDescent="0.2">
      <c r="B843" s="24"/>
      <c r="C843" s="25"/>
      <c r="D843" s="12"/>
      <c r="E843" s="13"/>
      <c r="F843" s="3"/>
      <c r="G843" s="8"/>
      <c r="H843" s="8"/>
      <c r="I843" s="28"/>
      <c r="J843" s="28"/>
      <c r="K843" s="3"/>
      <c r="L843" s="3"/>
      <c r="M843" s="3"/>
      <c r="N843" s="3"/>
      <c r="O843" s="3"/>
      <c r="P843" s="3"/>
      <c r="Q843" s="8"/>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row>
    <row r="844" spans="2:41" ht="16" x14ac:dyDescent="0.2">
      <c r="B844" s="24"/>
      <c r="C844" s="25"/>
      <c r="D844" s="12"/>
      <c r="E844" s="13"/>
      <c r="F844" s="3"/>
      <c r="G844" s="8"/>
      <c r="H844" s="8"/>
      <c r="I844" s="28"/>
      <c r="J844" s="28"/>
      <c r="K844" s="3"/>
      <c r="L844" s="3"/>
      <c r="M844" s="3"/>
      <c r="N844" s="3"/>
      <c r="O844" s="3"/>
      <c r="P844" s="3"/>
      <c r="Q844" s="8"/>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row>
    <row r="845" spans="2:41" ht="16" x14ac:dyDescent="0.2">
      <c r="B845" s="24"/>
      <c r="C845" s="25"/>
      <c r="D845" s="12"/>
      <c r="E845" s="13"/>
      <c r="F845" s="3"/>
      <c r="G845" s="8"/>
      <c r="H845" s="8"/>
      <c r="I845" s="28"/>
      <c r="J845" s="28"/>
      <c r="K845" s="3"/>
      <c r="L845" s="3"/>
      <c r="M845" s="3"/>
      <c r="N845" s="3"/>
      <c r="O845" s="3"/>
      <c r="P845" s="3"/>
      <c r="Q845" s="8"/>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row>
    <row r="846" spans="2:41" ht="16" x14ac:dyDescent="0.2">
      <c r="B846" s="24"/>
      <c r="C846" s="25"/>
      <c r="D846" s="12"/>
      <c r="E846" s="13"/>
      <c r="F846" s="3"/>
      <c r="G846" s="8"/>
      <c r="H846" s="8"/>
      <c r="I846" s="28"/>
      <c r="J846" s="28"/>
      <c r="K846" s="3"/>
      <c r="L846" s="3"/>
      <c r="M846" s="3"/>
      <c r="N846" s="3"/>
      <c r="O846" s="3"/>
      <c r="P846" s="3"/>
      <c r="Q846" s="8"/>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row>
    <row r="847" spans="2:41" ht="16" x14ac:dyDescent="0.2">
      <c r="B847" s="24"/>
      <c r="C847" s="25"/>
      <c r="D847" s="12"/>
      <c r="E847" s="13"/>
      <c r="F847" s="3"/>
      <c r="G847" s="8"/>
      <c r="H847" s="8"/>
      <c r="I847" s="28"/>
      <c r="J847" s="28"/>
      <c r="K847" s="3"/>
      <c r="L847" s="3"/>
      <c r="M847" s="3"/>
      <c r="N847" s="3"/>
      <c r="O847" s="3"/>
      <c r="P847" s="3"/>
      <c r="Q847" s="8"/>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row>
    <row r="848" spans="2:41" ht="16" x14ac:dyDescent="0.2">
      <c r="B848" s="24"/>
      <c r="C848" s="25"/>
      <c r="D848" s="12"/>
      <c r="E848" s="13"/>
      <c r="F848" s="3"/>
      <c r="G848" s="8"/>
      <c r="H848" s="8"/>
      <c r="I848" s="28"/>
      <c r="J848" s="28"/>
      <c r="K848" s="3"/>
      <c r="L848" s="3"/>
      <c r="M848" s="3"/>
      <c r="N848" s="3"/>
      <c r="O848" s="3"/>
      <c r="P848" s="3"/>
      <c r="Q848" s="8"/>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row>
    <row r="849" spans="2:41" ht="16" x14ac:dyDescent="0.2">
      <c r="B849" s="24"/>
      <c r="C849" s="25"/>
      <c r="D849" s="12"/>
      <c r="E849" s="13"/>
      <c r="F849" s="3"/>
      <c r="G849" s="8"/>
      <c r="H849" s="8"/>
      <c r="I849" s="28"/>
      <c r="J849" s="28"/>
      <c r="K849" s="3"/>
      <c r="L849" s="3"/>
      <c r="M849" s="3"/>
      <c r="N849" s="3"/>
      <c r="O849" s="3"/>
      <c r="P849" s="3"/>
      <c r="Q849" s="8"/>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row>
    <row r="850" spans="2:41" ht="16" x14ac:dyDescent="0.2">
      <c r="B850" s="24"/>
      <c r="C850" s="25"/>
      <c r="D850" s="12"/>
      <c r="E850" s="13"/>
      <c r="F850" s="3"/>
      <c r="G850" s="8"/>
      <c r="H850" s="8"/>
      <c r="I850" s="28"/>
      <c r="J850" s="28"/>
      <c r="K850" s="3"/>
      <c r="L850" s="3"/>
      <c r="M850" s="3"/>
      <c r="N850" s="3"/>
      <c r="O850" s="3"/>
      <c r="P850" s="3"/>
      <c r="Q850" s="8"/>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row>
    <row r="851" spans="2:41" ht="16" x14ac:dyDescent="0.2">
      <c r="B851" s="24"/>
      <c r="C851" s="25"/>
      <c r="D851" s="12"/>
      <c r="E851" s="13"/>
      <c r="F851" s="3"/>
      <c r="G851" s="8"/>
      <c r="H851" s="8"/>
      <c r="I851" s="28"/>
      <c r="J851" s="28"/>
      <c r="K851" s="3"/>
      <c r="L851" s="3"/>
      <c r="M851" s="3"/>
      <c r="N851" s="3"/>
      <c r="O851" s="3"/>
      <c r="P851" s="3"/>
      <c r="Q851" s="8"/>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row>
    <row r="852" spans="2:41" ht="16" x14ac:dyDescent="0.2">
      <c r="B852" s="24"/>
      <c r="C852" s="25"/>
      <c r="D852" s="12"/>
      <c r="E852" s="13"/>
      <c r="F852" s="3"/>
      <c r="G852" s="8"/>
      <c r="H852" s="8"/>
      <c r="I852" s="28"/>
      <c r="J852" s="28"/>
      <c r="K852" s="3"/>
      <c r="L852" s="3"/>
      <c r="M852" s="3"/>
      <c r="N852" s="3"/>
      <c r="O852" s="3"/>
      <c r="P852" s="3"/>
      <c r="Q852" s="8"/>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row>
    <row r="853" spans="2:41" ht="16" x14ac:dyDescent="0.2">
      <c r="B853" s="24"/>
      <c r="C853" s="25"/>
      <c r="D853" s="12"/>
      <c r="E853" s="13"/>
      <c r="F853" s="3"/>
      <c r="G853" s="8"/>
      <c r="H853" s="8"/>
      <c r="I853" s="28"/>
      <c r="J853" s="28"/>
      <c r="K853" s="3"/>
      <c r="L853" s="3"/>
      <c r="M853" s="3"/>
      <c r="N853" s="3"/>
      <c r="O853" s="3"/>
      <c r="P853" s="3"/>
      <c r="Q853" s="8"/>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row>
    <row r="854" spans="2:41" ht="16" x14ac:dyDescent="0.2">
      <c r="B854" s="24"/>
      <c r="C854" s="25"/>
      <c r="D854" s="12"/>
      <c r="E854" s="13"/>
      <c r="F854" s="3"/>
      <c r="G854" s="8"/>
      <c r="H854" s="8"/>
      <c r="I854" s="28"/>
      <c r="J854" s="28"/>
      <c r="K854" s="3"/>
      <c r="L854" s="3"/>
      <c r="M854" s="3"/>
      <c r="N854" s="3"/>
      <c r="O854" s="3"/>
      <c r="P854" s="3"/>
      <c r="Q854" s="8"/>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row>
    <row r="855" spans="2:41" ht="16" x14ac:dyDescent="0.2">
      <c r="B855" s="24"/>
      <c r="C855" s="25"/>
      <c r="D855" s="12"/>
      <c r="E855" s="13"/>
      <c r="F855" s="3"/>
      <c r="G855" s="8"/>
      <c r="H855" s="8"/>
      <c r="I855" s="28"/>
      <c r="J855" s="28"/>
      <c r="K855" s="3"/>
      <c r="L855" s="3"/>
      <c r="M855" s="3"/>
      <c r="N855" s="3"/>
      <c r="O855" s="3"/>
      <c r="P855" s="3"/>
      <c r="Q855" s="8"/>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row>
    <row r="856" spans="2:41" ht="16" x14ac:dyDescent="0.2">
      <c r="B856" s="24"/>
      <c r="C856" s="25"/>
      <c r="D856" s="12"/>
      <c r="E856" s="13"/>
      <c r="F856" s="3"/>
      <c r="G856" s="8"/>
      <c r="H856" s="8"/>
      <c r="I856" s="28"/>
      <c r="J856" s="28"/>
      <c r="K856" s="3"/>
      <c r="L856" s="3"/>
      <c r="M856" s="3"/>
      <c r="N856" s="3"/>
      <c r="O856" s="3"/>
      <c r="P856" s="3"/>
      <c r="Q856" s="8"/>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row>
    <row r="857" spans="2:41" ht="16" x14ac:dyDescent="0.2">
      <c r="B857" s="24"/>
      <c r="C857" s="25"/>
      <c r="D857" s="12"/>
      <c r="E857" s="13"/>
      <c r="F857" s="3"/>
      <c r="G857" s="8"/>
      <c r="H857" s="8"/>
      <c r="I857" s="28"/>
      <c r="J857" s="28"/>
      <c r="K857" s="3"/>
      <c r="L857" s="3"/>
      <c r="M857" s="3"/>
      <c r="N857" s="3"/>
      <c r="O857" s="3"/>
      <c r="P857" s="3"/>
      <c r="Q857" s="8"/>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row>
    <row r="858" spans="2:41" ht="16" x14ac:dyDescent="0.2">
      <c r="B858" s="24"/>
      <c r="C858" s="25"/>
      <c r="D858" s="12"/>
      <c r="E858" s="13"/>
      <c r="F858" s="3"/>
      <c r="G858" s="8"/>
      <c r="H858" s="8"/>
      <c r="I858" s="28"/>
      <c r="J858" s="28"/>
      <c r="K858" s="3"/>
      <c r="L858" s="3"/>
      <c r="M858" s="3"/>
      <c r="N858" s="3"/>
      <c r="O858" s="3"/>
      <c r="P858" s="3"/>
      <c r="Q858" s="8"/>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row>
    <row r="859" spans="2:41" ht="16" x14ac:dyDescent="0.2">
      <c r="B859" s="24"/>
      <c r="C859" s="25"/>
      <c r="D859" s="12"/>
      <c r="E859" s="13"/>
      <c r="F859" s="3"/>
      <c r="G859" s="8"/>
      <c r="H859" s="8"/>
      <c r="I859" s="28"/>
      <c r="J859" s="28"/>
      <c r="K859" s="3"/>
      <c r="L859" s="3"/>
      <c r="M859" s="3"/>
      <c r="N859" s="3"/>
      <c r="O859" s="3"/>
      <c r="P859" s="3"/>
      <c r="Q859" s="8"/>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row>
    <row r="860" spans="2:41" ht="16" x14ac:dyDescent="0.2">
      <c r="B860" s="24"/>
      <c r="C860" s="25"/>
      <c r="D860" s="12"/>
      <c r="E860" s="13"/>
      <c r="F860" s="3"/>
      <c r="G860" s="8"/>
      <c r="H860" s="8"/>
      <c r="I860" s="28"/>
      <c r="J860" s="28"/>
      <c r="K860" s="3"/>
      <c r="L860" s="3"/>
      <c r="M860" s="3"/>
      <c r="N860" s="3"/>
      <c r="O860" s="3"/>
      <c r="P860" s="3"/>
      <c r="Q860" s="8"/>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row>
    <row r="861" spans="2:41" ht="16" x14ac:dyDescent="0.2">
      <c r="B861" s="24"/>
      <c r="C861" s="25"/>
      <c r="D861" s="12"/>
      <c r="E861" s="13"/>
      <c r="F861" s="3"/>
      <c r="G861" s="8"/>
      <c r="H861" s="8"/>
      <c r="I861" s="28"/>
      <c r="J861" s="28"/>
      <c r="K861" s="3"/>
      <c r="L861" s="3"/>
      <c r="M861" s="3"/>
      <c r="N861" s="3"/>
      <c r="O861" s="3"/>
      <c r="P861" s="3"/>
      <c r="Q861" s="8"/>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row>
    <row r="862" spans="2:41" ht="16" x14ac:dyDescent="0.2">
      <c r="B862" s="24"/>
      <c r="C862" s="25"/>
      <c r="D862" s="12"/>
      <c r="E862" s="13"/>
      <c r="F862" s="3"/>
      <c r="G862" s="8"/>
      <c r="H862" s="8"/>
      <c r="I862" s="28"/>
      <c r="J862" s="28"/>
      <c r="K862" s="3"/>
      <c r="L862" s="3"/>
      <c r="M862" s="3"/>
      <c r="N862" s="3"/>
      <c r="O862" s="3"/>
      <c r="P862" s="3"/>
      <c r="Q862" s="8"/>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row>
    <row r="863" spans="2:41" ht="16" x14ac:dyDescent="0.2">
      <c r="B863" s="24"/>
      <c r="C863" s="25"/>
      <c r="D863" s="12"/>
      <c r="E863" s="13"/>
      <c r="F863" s="3"/>
      <c r="G863" s="8"/>
      <c r="H863" s="8"/>
      <c r="I863" s="28"/>
      <c r="J863" s="28"/>
      <c r="K863" s="3"/>
      <c r="L863" s="3"/>
      <c r="M863" s="3"/>
      <c r="N863" s="3"/>
      <c r="O863" s="3"/>
      <c r="P863" s="3"/>
      <c r="Q863" s="8"/>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row>
    <row r="864" spans="2:41" ht="16" x14ac:dyDescent="0.2">
      <c r="B864" s="24"/>
      <c r="C864" s="25"/>
      <c r="D864" s="12"/>
      <c r="E864" s="13"/>
      <c r="F864" s="3"/>
      <c r="G864" s="8"/>
      <c r="H864" s="8"/>
      <c r="I864" s="28"/>
      <c r="J864" s="28"/>
      <c r="K864" s="3"/>
      <c r="L864" s="3"/>
      <c r="M864" s="3"/>
      <c r="N864" s="3"/>
      <c r="O864" s="3"/>
      <c r="P864" s="3"/>
      <c r="Q864" s="8"/>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row>
    <row r="865" spans="2:41" ht="16" x14ac:dyDescent="0.2">
      <c r="B865" s="24"/>
      <c r="C865" s="25"/>
      <c r="D865" s="12"/>
      <c r="E865" s="13"/>
      <c r="F865" s="3"/>
      <c r="G865" s="8"/>
      <c r="H865" s="8"/>
      <c r="I865" s="28"/>
      <c r="J865" s="28"/>
      <c r="K865" s="3"/>
      <c r="L865" s="3"/>
      <c r="M865" s="3"/>
      <c r="N865" s="3"/>
      <c r="O865" s="3"/>
      <c r="P865" s="3"/>
      <c r="Q865" s="8"/>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row>
    <row r="866" spans="2:41" ht="16" x14ac:dyDescent="0.2">
      <c r="B866" s="24"/>
      <c r="C866" s="25"/>
      <c r="D866" s="12"/>
      <c r="E866" s="13"/>
      <c r="F866" s="3"/>
      <c r="G866" s="8"/>
      <c r="H866" s="8"/>
      <c r="I866" s="28"/>
      <c r="J866" s="28"/>
      <c r="K866" s="3"/>
      <c r="L866" s="3"/>
      <c r="M866" s="3"/>
      <c r="N866" s="3"/>
      <c r="O866" s="3"/>
      <c r="P866" s="3"/>
      <c r="Q866" s="8"/>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row>
    <row r="867" spans="2:41" ht="16" x14ac:dyDescent="0.2">
      <c r="B867" s="24"/>
      <c r="C867" s="25"/>
      <c r="D867" s="12"/>
      <c r="E867" s="13"/>
      <c r="F867" s="3"/>
      <c r="G867" s="8"/>
      <c r="H867" s="8"/>
      <c r="I867" s="28"/>
      <c r="J867" s="28"/>
      <c r="K867" s="3"/>
      <c r="L867" s="3"/>
      <c r="M867" s="3"/>
      <c r="N867" s="3"/>
      <c r="O867" s="3"/>
      <c r="P867" s="3"/>
      <c r="Q867" s="8"/>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row>
    <row r="868" spans="2:41" ht="16" x14ac:dyDescent="0.2">
      <c r="B868" s="24"/>
      <c r="C868" s="25"/>
      <c r="D868" s="12"/>
      <c r="E868" s="13"/>
      <c r="F868" s="3"/>
      <c r="G868" s="8"/>
      <c r="H868" s="8"/>
      <c r="I868" s="28"/>
      <c r="J868" s="28"/>
      <c r="K868" s="3"/>
      <c r="L868" s="3"/>
      <c r="M868" s="3"/>
      <c r="N868" s="3"/>
      <c r="O868" s="3"/>
      <c r="P868" s="3"/>
      <c r="Q868" s="8"/>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row>
    <row r="869" spans="2:41" ht="16" x14ac:dyDescent="0.2">
      <c r="B869" s="24"/>
      <c r="C869" s="25"/>
      <c r="D869" s="12"/>
      <c r="E869" s="13"/>
      <c r="F869" s="3"/>
      <c r="G869" s="8"/>
      <c r="H869" s="8"/>
      <c r="I869" s="28"/>
      <c r="J869" s="28"/>
      <c r="K869" s="3"/>
      <c r="L869" s="3"/>
      <c r="M869" s="3"/>
      <c r="N869" s="3"/>
      <c r="O869" s="3"/>
      <c r="P869" s="3"/>
      <c r="Q869" s="8"/>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row>
    <row r="870" spans="2:41" ht="16" x14ac:dyDescent="0.2">
      <c r="B870" s="24"/>
      <c r="C870" s="25"/>
      <c r="D870" s="12"/>
      <c r="E870" s="13"/>
      <c r="F870" s="3"/>
      <c r="G870" s="8"/>
      <c r="H870" s="8"/>
      <c r="I870" s="28"/>
      <c r="J870" s="28"/>
      <c r="K870" s="3"/>
      <c r="L870" s="3"/>
      <c r="M870" s="3"/>
      <c r="N870" s="3"/>
      <c r="O870" s="3"/>
      <c r="P870" s="3"/>
      <c r="Q870" s="8"/>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row>
    <row r="871" spans="2:41" ht="16" x14ac:dyDescent="0.2">
      <c r="B871" s="24"/>
      <c r="C871" s="25"/>
      <c r="D871" s="12"/>
      <c r="E871" s="13"/>
      <c r="F871" s="3"/>
      <c r="G871" s="8"/>
      <c r="H871" s="8"/>
      <c r="I871" s="28"/>
      <c r="J871" s="28"/>
      <c r="K871" s="3"/>
      <c r="L871" s="3"/>
      <c r="M871" s="3"/>
      <c r="N871" s="3"/>
      <c r="O871" s="3"/>
      <c r="P871" s="3"/>
      <c r="Q871" s="8"/>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row>
    <row r="872" spans="2:41" ht="16" x14ac:dyDescent="0.2">
      <c r="B872" s="24"/>
      <c r="C872" s="25"/>
      <c r="D872" s="12"/>
      <c r="E872" s="13"/>
      <c r="F872" s="3"/>
      <c r="G872" s="8"/>
      <c r="H872" s="8"/>
      <c r="I872" s="28"/>
      <c r="J872" s="28"/>
      <c r="K872" s="3"/>
      <c r="L872" s="3"/>
      <c r="M872" s="3"/>
      <c r="N872" s="3"/>
      <c r="O872" s="3"/>
      <c r="P872" s="3"/>
      <c r="Q872" s="8"/>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row>
    <row r="873" spans="2:41" ht="16" x14ac:dyDescent="0.2">
      <c r="B873" s="24"/>
      <c r="C873" s="25"/>
      <c r="D873" s="12"/>
      <c r="E873" s="13"/>
      <c r="F873" s="3"/>
      <c r="G873" s="8"/>
      <c r="H873" s="8"/>
      <c r="I873" s="28"/>
      <c r="J873" s="28"/>
      <c r="K873" s="3"/>
      <c r="L873" s="3"/>
      <c r="M873" s="3"/>
      <c r="N873" s="3"/>
      <c r="O873" s="3"/>
      <c r="P873" s="3"/>
      <c r="Q873" s="8"/>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row>
    <row r="874" spans="2:41" ht="16" x14ac:dyDescent="0.2">
      <c r="B874" s="24"/>
      <c r="C874" s="25"/>
      <c r="D874" s="12"/>
      <c r="E874" s="13"/>
      <c r="F874" s="3"/>
      <c r="G874" s="8"/>
      <c r="H874" s="8"/>
      <c r="I874" s="28"/>
      <c r="J874" s="28"/>
      <c r="K874" s="3"/>
      <c r="L874" s="3"/>
      <c r="M874" s="3"/>
      <c r="N874" s="3"/>
      <c r="O874" s="3"/>
      <c r="P874" s="3"/>
      <c r="Q874" s="8"/>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row>
    <row r="875" spans="2:41" ht="16" x14ac:dyDescent="0.2">
      <c r="B875" s="24"/>
      <c r="C875" s="25"/>
      <c r="D875" s="12"/>
      <c r="E875" s="13"/>
      <c r="F875" s="3"/>
      <c r="G875" s="8"/>
      <c r="H875" s="8"/>
      <c r="I875" s="28"/>
      <c r="J875" s="28"/>
      <c r="K875" s="3"/>
      <c r="L875" s="3"/>
      <c r="M875" s="3"/>
      <c r="N875" s="3"/>
      <c r="O875" s="3"/>
      <c r="P875" s="3"/>
      <c r="Q875" s="8"/>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row>
    <row r="876" spans="2:41" ht="16" x14ac:dyDescent="0.2">
      <c r="B876" s="24"/>
      <c r="C876" s="25"/>
      <c r="D876" s="12"/>
      <c r="E876" s="13"/>
      <c r="F876" s="3"/>
      <c r="G876" s="8"/>
      <c r="H876" s="8"/>
      <c r="I876" s="28"/>
      <c r="J876" s="28"/>
      <c r="K876" s="3"/>
      <c r="L876" s="3"/>
      <c r="M876" s="3"/>
      <c r="N876" s="3"/>
      <c r="O876" s="3"/>
      <c r="P876" s="3"/>
      <c r="Q876" s="8"/>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row>
    <row r="877" spans="2:41" ht="15" x14ac:dyDescent="0.2">
      <c r="B877" s="29"/>
      <c r="C877" s="25"/>
      <c r="D877" s="29"/>
      <c r="E877" s="13"/>
      <c r="F877" s="3"/>
      <c r="G877" s="8"/>
      <c r="H877" s="8"/>
      <c r="I877" s="28"/>
      <c r="J877" s="28"/>
      <c r="K877" s="3"/>
      <c r="L877" s="3"/>
      <c r="M877" s="3"/>
      <c r="N877" s="3"/>
      <c r="O877" s="3"/>
      <c r="P877" s="3"/>
      <c r="Q877" s="8"/>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row>
    <row r="878" spans="2:41" ht="15" x14ac:dyDescent="0.2">
      <c r="B878" s="29"/>
      <c r="C878" s="25"/>
      <c r="D878" s="29"/>
      <c r="E878" s="13"/>
      <c r="F878" s="3"/>
      <c r="G878" s="8"/>
      <c r="H878" s="8"/>
      <c r="I878" s="28"/>
      <c r="J878" s="28"/>
      <c r="K878" s="3"/>
      <c r="L878" s="3"/>
      <c r="M878" s="3"/>
      <c r="N878" s="3"/>
      <c r="O878" s="3"/>
      <c r="P878" s="3"/>
      <c r="Q878" s="8"/>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row>
    <row r="879" spans="2:41" ht="15" x14ac:dyDescent="0.2">
      <c r="B879" s="29"/>
      <c r="C879" s="25"/>
      <c r="D879" s="29"/>
      <c r="E879" s="13"/>
      <c r="F879" s="3"/>
      <c r="G879" s="8"/>
      <c r="H879" s="8"/>
      <c r="I879" s="28"/>
      <c r="J879" s="28"/>
      <c r="K879" s="3"/>
      <c r="L879" s="3"/>
      <c r="M879" s="3"/>
      <c r="N879" s="3"/>
      <c r="O879" s="3"/>
      <c r="P879" s="3"/>
      <c r="Q879" s="8"/>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row>
    <row r="880" spans="2:41" ht="15" x14ac:dyDescent="0.2">
      <c r="B880" s="29"/>
      <c r="C880" s="25"/>
      <c r="D880" s="29"/>
      <c r="E880" s="13"/>
      <c r="F880" s="3"/>
      <c r="G880" s="8"/>
      <c r="H880" s="8"/>
      <c r="I880" s="28"/>
      <c r="J880" s="28"/>
      <c r="K880" s="3"/>
      <c r="L880" s="3"/>
      <c r="M880" s="3"/>
      <c r="N880" s="3"/>
      <c r="O880" s="3"/>
      <c r="P880" s="3"/>
      <c r="Q880" s="8"/>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row>
    <row r="881" spans="2:41" ht="15" x14ac:dyDescent="0.2">
      <c r="B881" s="29"/>
      <c r="C881" s="25"/>
      <c r="D881" s="29"/>
      <c r="E881" s="13"/>
      <c r="F881" s="3"/>
      <c r="G881" s="8"/>
      <c r="H881" s="8"/>
      <c r="I881" s="28"/>
      <c r="J881" s="28"/>
      <c r="K881" s="3"/>
      <c r="L881" s="3"/>
      <c r="M881" s="3"/>
      <c r="N881" s="3"/>
      <c r="O881" s="3"/>
      <c r="P881" s="3"/>
      <c r="Q881" s="8"/>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row>
    <row r="882" spans="2:41" ht="15" x14ac:dyDescent="0.2">
      <c r="B882" s="29"/>
      <c r="C882" s="25"/>
      <c r="D882" s="29"/>
      <c r="E882" s="13"/>
      <c r="F882" s="3"/>
      <c r="G882" s="8"/>
      <c r="H882" s="8"/>
      <c r="I882" s="28"/>
      <c r="J882" s="28"/>
      <c r="K882" s="3"/>
      <c r="L882" s="3"/>
      <c r="M882" s="3"/>
      <c r="N882" s="3"/>
      <c r="O882" s="3"/>
      <c r="P882" s="3"/>
      <c r="Q882" s="8"/>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row>
    <row r="883" spans="2:41" ht="15" x14ac:dyDescent="0.2">
      <c r="B883" s="29"/>
      <c r="C883" s="25"/>
      <c r="D883" s="29"/>
      <c r="E883" s="13"/>
      <c r="F883" s="3"/>
      <c r="G883" s="8"/>
      <c r="H883" s="8"/>
      <c r="I883" s="28"/>
      <c r="J883" s="28"/>
      <c r="K883" s="3"/>
      <c r="L883" s="3"/>
      <c r="M883" s="3"/>
      <c r="N883" s="3"/>
      <c r="O883" s="3"/>
      <c r="P883" s="3"/>
      <c r="Q883" s="8"/>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row>
    <row r="884" spans="2:41" ht="15" x14ac:dyDescent="0.2">
      <c r="B884" s="29"/>
      <c r="C884" s="25"/>
      <c r="D884" s="29"/>
      <c r="E884" s="13"/>
      <c r="F884" s="3"/>
      <c r="G884" s="8"/>
      <c r="H884" s="8"/>
      <c r="I884" s="28"/>
      <c r="J884" s="28"/>
      <c r="K884" s="3"/>
      <c r="L884" s="3"/>
      <c r="M884" s="3"/>
      <c r="N884" s="3"/>
      <c r="O884" s="3"/>
      <c r="P884" s="3"/>
      <c r="Q884" s="8"/>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row>
    <row r="885" spans="2:41" ht="15" x14ac:dyDescent="0.2">
      <c r="B885" s="29"/>
      <c r="C885" s="25"/>
      <c r="D885" s="29"/>
      <c r="E885" s="13"/>
      <c r="F885" s="3"/>
      <c r="G885" s="8"/>
      <c r="H885" s="8"/>
      <c r="I885" s="28"/>
      <c r="J885" s="28"/>
      <c r="K885" s="3"/>
      <c r="L885" s="3"/>
      <c r="M885" s="3"/>
      <c r="N885" s="3"/>
      <c r="O885" s="3"/>
      <c r="P885" s="3"/>
      <c r="Q885" s="8"/>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row>
    <row r="886" spans="2:41" ht="15" x14ac:dyDescent="0.2">
      <c r="B886" s="29"/>
      <c r="C886" s="25"/>
      <c r="D886" s="29"/>
      <c r="E886" s="13"/>
      <c r="F886" s="3"/>
      <c r="G886" s="8"/>
      <c r="H886" s="8"/>
      <c r="I886" s="28"/>
      <c r="J886" s="28"/>
      <c r="K886" s="3"/>
      <c r="L886" s="3"/>
      <c r="M886" s="3"/>
      <c r="N886" s="3"/>
      <c r="O886" s="3"/>
      <c r="P886" s="3"/>
      <c r="Q886" s="8"/>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row>
    <row r="887" spans="2:41" ht="15" x14ac:dyDescent="0.2">
      <c r="B887" s="29"/>
      <c r="C887" s="25"/>
      <c r="D887" s="29"/>
      <c r="E887" s="13"/>
      <c r="F887" s="3"/>
      <c r="G887" s="8"/>
      <c r="H887" s="8"/>
      <c r="I887" s="28"/>
      <c r="J887" s="28"/>
      <c r="K887" s="3"/>
      <c r="L887" s="3"/>
      <c r="M887" s="3"/>
      <c r="N887" s="3"/>
      <c r="O887" s="3"/>
      <c r="P887" s="3"/>
      <c r="Q887" s="8"/>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row>
    <row r="888" spans="2:41" ht="15" x14ac:dyDescent="0.2">
      <c r="B888" s="29"/>
      <c r="C888" s="25"/>
      <c r="D888" s="29"/>
      <c r="E888" s="13"/>
      <c r="F888" s="3"/>
      <c r="G888" s="8"/>
      <c r="H888" s="8"/>
      <c r="I888" s="28"/>
      <c r="J888" s="28"/>
      <c r="K888" s="3"/>
      <c r="L888" s="3"/>
      <c r="M888" s="3"/>
      <c r="N888" s="3"/>
      <c r="O888" s="3"/>
      <c r="P888" s="3"/>
      <c r="Q888" s="8"/>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row>
    <row r="889" spans="2:41" ht="15" x14ac:dyDescent="0.2">
      <c r="B889" s="29"/>
      <c r="C889" s="25"/>
      <c r="D889" s="29"/>
      <c r="E889" s="13"/>
      <c r="F889" s="3"/>
      <c r="G889" s="8"/>
      <c r="H889" s="8"/>
      <c r="I889" s="28"/>
      <c r="J889" s="28"/>
      <c r="K889" s="3"/>
      <c r="L889" s="3"/>
      <c r="M889" s="3"/>
      <c r="N889" s="3"/>
      <c r="O889" s="3"/>
      <c r="P889" s="3"/>
      <c r="Q889" s="8"/>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row>
    <row r="890" spans="2:41" ht="15" x14ac:dyDescent="0.2">
      <c r="B890" s="29"/>
      <c r="C890" s="25"/>
      <c r="D890" s="29"/>
      <c r="E890" s="13"/>
      <c r="F890" s="3"/>
      <c r="G890" s="8"/>
      <c r="H890" s="8"/>
      <c r="I890" s="28"/>
      <c r="J890" s="28"/>
      <c r="K890" s="3"/>
      <c r="L890" s="3"/>
      <c r="M890" s="3"/>
      <c r="N890" s="3"/>
      <c r="O890" s="3"/>
      <c r="P890" s="3"/>
      <c r="Q890" s="8"/>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row>
    <row r="891" spans="2:41" ht="15" x14ac:dyDescent="0.2">
      <c r="B891" s="29"/>
      <c r="C891" s="25"/>
      <c r="D891" s="29"/>
      <c r="E891" s="13"/>
      <c r="F891" s="3"/>
      <c r="G891" s="8"/>
      <c r="H891" s="8"/>
      <c r="I891" s="28"/>
      <c r="J891" s="28"/>
      <c r="K891" s="3"/>
      <c r="L891" s="3"/>
      <c r="M891" s="3"/>
      <c r="N891" s="3"/>
      <c r="O891" s="3"/>
      <c r="P891" s="3"/>
      <c r="Q891" s="8"/>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row>
    <row r="892" spans="2:41" ht="15" x14ac:dyDescent="0.2">
      <c r="B892" s="29"/>
      <c r="C892" s="25"/>
      <c r="D892" s="29"/>
      <c r="E892" s="13"/>
      <c r="F892" s="3"/>
      <c r="G892" s="8"/>
      <c r="H892" s="8"/>
      <c r="I892" s="28"/>
      <c r="J892" s="28"/>
      <c r="K892" s="3"/>
      <c r="L892" s="3"/>
      <c r="M892" s="3"/>
      <c r="N892" s="3"/>
      <c r="O892" s="3"/>
      <c r="P892" s="3"/>
      <c r="Q892" s="8"/>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row>
    <row r="893" spans="2:41" ht="15" x14ac:dyDescent="0.2">
      <c r="B893" s="29"/>
      <c r="C893" s="25"/>
      <c r="D893" s="29"/>
      <c r="E893" s="13"/>
      <c r="F893" s="3"/>
      <c r="G893" s="8"/>
      <c r="H893" s="8"/>
      <c r="I893" s="28"/>
      <c r="J893" s="28"/>
      <c r="K893" s="3"/>
      <c r="L893" s="3"/>
      <c r="M893" s="3"/>
      <c r="N893" s="3"/>
      <c r="O893" s="3"/>
      <c r="P893" s="3"/>
      <c r="Q893" s="8"/>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row>
    <row r="894" spans="2:41" ht="15" x14ac:dyDescent="0.2">
      <c r="B894" s="29"/>
      <c r="C894" s="25"/>
      <c r="D894" s="29"/>
      <c r="E894" s="13"/>
      <c r="F894" s="3"/>
      <c r="G894" s="8"/>
      <c r="H894" s="8"/>
      <c r="I894" s="28"/>
      <c r="J894" s="28"/>
      <c r="K894" s="3"/>
      <c r="L894" s="3"/>
      <c r="M894" s="3"/>
      <c r="N894" s="3"/>
      <c r="O894" s="3"/>
      <c r="P894" s="3"/>
      <c r="Q894" s="8"/>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row>
    <row r="895" spans="2:41" ht="15" x14ac:dyDescent="0.2">
      <c r="B895" s="29"/>
      <c r="C895" s="25"/>
      <c r="D895" s="29"/>
      <c r="E895" s="13"/>
      <c r="F895" s="3"/>
      <c r="G895" s="8"/>
      <c r="H895" s="8"/>
      <c r="I895" s="28"/>
      <c r="J895" s="28"/>
      <c r="K895" s="3"/>
      <c r="L895" s="3"/>
      <c r="M895" s="3"/>
      <c r="N895" s="3"/>
      <c r="O895" s="3"/>
      <c r="P895" s="3"/>
      <c r="Q895" s="8"/>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row>
    <row r="896" spans="2:41" ht="15" x14ac:dyDescent="0.2">
      <c r="B896" s="29"/>
      <c r="C896" s="25"/>
      <c r="D896" s="29"/>
      <c r="E896" s="13"/>
      <c r="F896" s="3"/>
      <c r="G896" s="8"/>
      <c r="H896" s="8"/>
      <c r="I896" s="28"/>
      <c r="J896" s="28"/>
      <c r="K896" s="3"/>
      <c r="L896" s="3"/>
      <c r="M896" s="3"/>
      <c r="N896" s="3"/>
      <c r="O896" s="3"/>
      <c r="P896" s="3"/>
      <c r="Q896" s="8"/>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row>
    <row r="897" spans="2:41" ht="15" x14ac:dyDescent="0.2">
      <c r="B897" s="29"/>
      <c r="C897" s="25"/>
      <c r="D897" s="29"/>
      <c r="E897" s="13"/>
      <c r="F897" s="3"/>
      <c r="G897" s="8"/>
      <c r="H897" s="8"/>
      <c r="I897" s="28"/>
      <c r="J897" s="28"/>
      <c r="K897" s="3"/>
      <c r="L897" s="3"/>
      <c r="M897" s="3"/>
      <c r="N897" s="3"/>
      <c r="O897" s="3"/>
      <c r="P897" s="3"/>
      <c r="Q897" s="8"/>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row>
    <row r="898" spans="2:41" ht="15" x14ac:dyDescent="0.2">
      <c r="B898" s="29"/>
      <c r="C898" s="25"/>
      <c r="D898" s="29"/>
      <c r="E898" s="13"/>
      <c r="F898" s="3"/>
      <c r="G898" s="8"/>
      <c r="H898" s="8"/>
      <c r="I898" s="28"/>
      <c r="J898" s="28"/>
      <c r="K898" s="3"/>
      <c r="L898" s="3"/>
      <c r="M898" s="3"/>
      <c r="N898" s="3"/>
      <c r="O898" s="3"/>
      <c r="P898" s="3"/>
      <c r="Q898" s="8"/>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row>
    <row r="899" spans="2:41" ht="15" x14ac:dyDescent="0.2">
      <c r="B899" s="29"/>
      <c r="C899" s="25"/>
      <c r="D899" s="29"/>
      <c r="E899" s="13"/>
      <c r="F899" s="3"/>
      <c r="G899" s="8"/>
      <c r="H899" s="8"/>
      <c r="I899" s="28"/>
      <c r="J899" s="28"/>
      <c r="K899" s="3"/>
      <c r="L899" s="3"/>
      <c r="M899" s="3"/>
      <c r="N899" s="3"/>
      <c r="O899" s="3"/>
      <c r="P899" s="3"/>
      <c r="Q899" s="8"/>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row>
    <row r="900" spans="2:41" ht="15" x14ac:dyDescent="0.2">
      <c r="B900" s="29"/>
      <c r="C900" s="25"/>
      <c r="D900" s="29"/>
      <c r="E900" s="13"/>
      <c r="F900" s="3"/>
      <c r="G900" s="8"/>
      <c r="H900" s="8"/>
      <c r="I900" s="28"/>
      <c r="J900" s="28"/>
      <c r="K900" s="3"/>
      <c r="L900" s="3"/>
      <c r="M900" s="3"/>
      <c r="N900" s="3"/>
      <c r="O900" s="3"/>
      <c r="P900" s="3"/>
      <c r="Q900" s="8"/>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row>
    <row r="901" spans="2:41" ht="15" x14ac:dyDescent="0.2">
      <c r="B901" s="29"/>
      <c r="C901" s="25"/>
      <c r="D901" s="29"/>
      <c r="E901" s="13"/>
      <c r="F901" s="3"/>
      <c r="G901" s="8"/>
      <c r="H901" s="8"/>
      <c r="I901" s="28"/>
      <c r="J901" s="28"/>
      <c r="K901" s="3"/>
      <c r="L901" s="3"/>
      <c r="M901" s="3"/>
      <c r="N901" s="3"/>
      <c r="O901" s="3"/>
      <c r="P901" s="3"/>
      <c r="Q901" s="8"/>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row>
    <row r="902" spans="2:41" ht="15" x14ac:dyDescent="0.2">
      <c r="B902" s="29"/>
      <c r="C902" s="25"/>
      <c r="D902" s="29"/>
      <c r="E902" s="13"/>
      <c r="F902" s="3"/>
      <c r="G902" s="8"/>
      <c r="H902" s="8"/>
      <c r="I902" s="28"/>
      <c r="J902" s="28"/>
      <c r="K902" s="3"/>
      <c r="L902" s="3"/>
      <c r="M902" s="3"/>
      <c r="N902" s="3"/>
      <c r="O902" s="3"/>
      <c r="P902" s="3"/>
      <c r="Q902" s="8"/>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row>
    <row r="903" spans="2:41" ht="15" x14ac:dyDescent="0.2">
      <c r="B903" s="29"/>
      <c r="C903" s="25"/>
      <c r="D903" s="29"/>
      <c r="E903" s="13"/>
      <c r="F903" s="3"/>
      <c r="G903" s="8"/>
      <c r="H903" s="8"/>
      <c r="I903" s="28"/>
      <c r="J903" s="28"/>
      <c r="K903" s="3"/>
      <c r="L903" s="3"/>
      <c r="M903" s="3"/>
      <c r="N903" s="3"/>
      <c r="O903" s="3"/>
      <c r="P903" s="3"/>
      <c r="Q903" s="8"/>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row>
    <row r="904" spans="2:41" ht="15" x14ac:dyDescent="0.2">
      <c r="B904" s="29"/>
      <c r="C904" s="25"/>
      <c r="D904" s="29"/>
      <c r="E904" s="13"/>
      <c r="F904" s="3"/>
      <c r="G904" s="8"/>
      <c r="H904" s="8"/>
      <c r="I904" s="28"/>
      <c r="J904" s="28"/>
      <c r="K904" s="3"/>
      <c r="L904" s="3"/>
      <c r="M904" s="3"/>
      <c r="N904" s="3"/>
      <c r="O904" s="3"/>
      <c r="P904" s="3"/>
      <c r="Q904" s="8"/>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row>
    <row r="905" spans="2:41" ht="15" x14ac:dyDescent="0.2">
      <c r="B905" s="29"/>
      <c r="C905" s="25"/>
      <c r="D905" s="29"/>
      <c r="E905" s="13"/>
      <c r="F905" s="3"/>
      <c r="G905" s="8"/>
      <c r="H905" s="8"/>
      <c r="I905" s="28"/>
      <c r="J905" s="28"/>
      <c r="K905" s="3"/>
      <c r="L905" s="3"/>
      <c r="M905" s="3"/>
      <c r="N905" s="3"/>
      <c r="O905" s="3"/>
      <c r="P905" s="3"/>
      <c r="Q905" s="8"/>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row>
    <row r="906" spans="2:41" ht="15" x14ac:dyDescent="0.2">
      <c r="B906" s="29"/>
      <c r="C906" s="25"/>
      <c r="D906" s="29"/>
      <c r="E906" s="13"/>
      <c r="F906" s="3"/>
      <c r="G906" s="8"/>
      <c r="H906" s="8"/>
      <c r="I906" s="28"/>
      <c r="J906" s="28"/>
      <c r="K906" s="3"/>
      <c r="L906" s="3"/>
      <c r="M906" s="3"/>
      <c r="N906" s="3"/>
      <c r="O906" s="3"/>
      <c r="P906" s="3"/>
      <c r="Q906" s="8"/>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row>
    <row r="907" spans="2:41" ht="15" x14ac:dyDescent="0.2">
      <c r="B907" s="29"/>
      <c r="C907" s="25"/>
      <c r="D907" s="29"/>
      <c r="E907" s="13"/>
      <c r="F907" s="3"/>
      <c r="G907" s="8"/>
      <c r="H907" s="8"/>
      <c r="I907" s="28"/>
      <c r="J907" s="28"/>
      <c r="K907" s="3"/>
      <c r="L907" s="3"/>
      <c r="M907" s="3"/>
      <c r="N907" s="3"/>
      <c r="O907" s="3"/>
      <c r="P907" s="3"/>
      <c r="Q907" s="8"/>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row>
    <row r="908" spans="2:41" ht="15" x14ac:dyDescent="0.2">
      <c r="B908" s="29"/>
      <c r="C908" s="25"/>
      <c r="D908" s="29"/>
      <c r="E908" s="13"/>
      <c r="F908" s="3"/>
      <c r="G908" s="8"/>
      <c r="H908" s="8"/>
      <c r="I908" s="28"/>
      <c r="J908" s="28"/>
      <c r="K908" s="3"/>
      <c r="L908" s="3"/>
      <c r="M908" s="3"/>
      <c r="N908" s="3"/>
      <c r="O908" s="3"/>
      <c r="P908" s="3"/>
      <c r="Q908" s="8"/>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row>
    <row r="909" spans="2:41" ht="15" x14ac:dyDescent="0.2">
      <c r="B909" s="29"/>
      <c r="C909" s="25"/>
      <c r="D909" s="29"/>
      <c r="E909" s="13"/>
      <c r="F909" s="3"/>
      <c r="G909" s="8"/>
      <c r="H909" s="8"/>
      <c r="I909" s="28"/>
      <c r="J909" s="28"/>
      <c r="K909" s="3"/>
      <c r="L909" s="3"/>
      <c r="M909" s="3"/>
      <c r="N909" s="3"/>
      <c r="O909" s="3"/>
      <c r="P909" s="3"/>
      <c r="Q909" s="8"/>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row>
    <row r="910" spans="2:41" ht="15" x14ac:dyDescent="0.2">
      <c r="B910" s="29"/>
      <c r="C910" s="25"/>
      <c r="D910" s="29"/>
      <c r="E910" s="13"/>
      <c r="F910" s="3"/>
      <c r="G910" s="8"/>
      <c r="H910" s="8"/>
      <c r="I910" s="28"/>
      <c r="J910" s="28"/>
      <c r="K910" s="3"/>
      <c r="L910" s="3"/>
      <c r="M910" s="3"/>
      <c r="N910" s="3"/>
      <c r="O910" s="3"/>
      <c r="P910" s="3"/>
      <c r="Q910" s="8"/>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row>
    <row r="911" spans="2:41" ht="15" x14ac:dyDescent="0.2">
      <c r="B911" s="29"/>
      <c r="C911" s="25"/>
      <c r="D911" s="29"/>
      <c r="E911" s="13"/>
      <c r="F911" s="3"/>
      <c r="G911" s="8"/>
      <c r="H911" s="8"/>
      <c r="I911" s="28"/>
      <c r="J911" s="28"/>
      <c r="K911" s="3"/>
      <c r="L911" s="3"/>
      <c r="M911" s="3"/>
      <c r="N911" s="3"/>
      <c r="O911" s="3"/>
      <c r="P911" s="3"/>
      <c r="Q911" s="8"/>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row>
    <row r="912" spans="2:41" ht="15" x14ac:dyDescent="0.2">
      <c r="B912" s="29"/>
      <c r="C912" s="25"/>
      <c r="D912" s="29"/>
      <c r="E912" s="13"/>
      <c r="F912" s="3"/>
      <c r="G912" s="8"/>
      <c r="H912" s="8"/>
      <c r="I912" s="28"/>
      <c r="J912" s="28"/>
      <c r="K912" s="3"/>
      <c r="L912" s="3"/>
      <c r="M912" s="3"/>
      <c r="N912" s="3"/>
      <c r="O912" s="3"/>
      <c r="P912" s="3"/>
      <c r="Q912" s="8"/>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row>
    <row r="913" spans="2:41" ht="15" x14ac:dyDescent="0.2">
      <c r="B913" s="29"/>
      <c r="C913" s="25"/>
      <c r="D913" s="29"/>
      <c r="E913" s="13"/>
      <c r="F913" s="3"/>
      <c r="G913" s="8"/>
      <c r="H913" s="8"/>
      <c r="I913" s="28"/>
      <c r="J913" s="28"/>
      <c r="K913" s="3"/>
      <c r="L913" s="3"/>
      <c r="M913" s="3"/>
      <c r="N913" s="3"/>
      <c r="O913" s="3"/>
      <c r="P913" s="3"/>
      <c r="Q913" s="8"/>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row>
    <row r="914" spans="2:41" ht="15" x14ac:dyDescent="0.2">
      <c r="B914" s="29"/>
      <c r="C914" s="25"/>
      <c r="D914" s="29"/>
      <c r="E914" s="13"/>
      <c r="F914" s="3"/>
      <c r="G914" s="8"/>
      <c r="H914" s="8"/>
      <c r="I914" s="28"/>
      <c r="J914" s="28"/>
      <c r="K914" s="3"/>
      <c r="L914" s="3"/>
      <c r="M914" s="3"/>
      <c r="N914" s="3"/>
      <c r="O914" s="3"/>
      <c r="P914" s="3"/>
      <c r="Q914" s="8"/>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row>
    <row r="915" spans="2:41" ht="15" x14ac:dyDescent="0.2">
      <c r="B915" s="29"/>
      <c r="C915" s="25"/>
      <c r="D915" s="29"/>
      <c r="E915" s="13"/>
      <c r="F915" s="3"/>
      <c r="G915" s="8"/>
      <c r="H915" s="8"/>
      <c r="I915" s="28"/>
      <c r="J915" s="28"/>
      <c r="K915" s="3"/>
      <c r="L915" s="3"/>
      <c r="M915" s="3"/>
      <c r="N915" s="3"/>
      <c r="O915" s="3"/>
      <c r="P915" s="3"/>
      <c r="Q915" s="8"/>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row>
    <row r="916" spans="2:41" ht="15" x14ac:dyDescent="0.2">
      <c r="B916" s="29"/>
      <c r="C916" s="25"/>
      <c r="D916" s="29"/>
      <c r="E916" s="13"/>
      <c r="F916" s="3"/>
      <c r="G916" s="8"/>
      <c r="H916" s="8"/>
      <c r="I916" s="28"/>
      <c r="J916" s="28"/>
      <c r="K916" s="3"/>
      <c r="L916" s="3"/>
      <c r="M916" s="3"/>
      <c r="N916" s="3"/>
      <c r="O916" s="3"/>
      <c r="P916" s="3"/>
      <c r="Q916" s="8"/>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row>
    <row r="917" spans="2:41" ht="15" x14ac:dyDescent="0.2">
      <c r="B917" s="29"/>
      <c r="C917" s="25"/>
      <c r="D917" s="29"/>
      <c r="E917" s="13"/>
      <c r="F917" s="3"/>
      <c r="G917" s="8"/>
      <c r="H917" s="8"/>
      <c r="I917" s="28"/>
      <c r="J917" s="28"/>
      <c r="K917" s="3"/>
      <c r="L917" s="3"/>
      <c r="M917" s="3"/>
      <c r="N917" s="3"/>
      <c r="O917" s="3"/>
      <c r="P917" s="3"/>
      <c r="Q917" s="8"/>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row>
    <row r="918" spans="2:41" ht="15" x14ac:dyDescent="0.2">
      <c r="B918" s="29"/>
      <c r="C918" s="25"/>
      <c r="D918" s="29"/>
      <c r="E918" s="13"/>
      <c r="F918" s="3"/>
      <c r="G918" s="8"/>
      <c r="H918" s="8"/>
      <c r="I918" s="28"/>
      <c r="J918" s="28"/>
      <c r="K918" s="3"/>
      <c r="L918" s="3"/>
      <c r="M918" s="3"/>
      <c r="N918" s="3"/>
      <c r="O918" s="3"/>
      <c r="P918" s="3"/>
      <c r="Q918" s="8"/>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row>
    <row r="919" spans="2:41" ht="15" x14ac:dyDescent="0.2">
      <c r="B919" s="29"/>
      <c r="C919" s="25"/>
      <c r="D919" s="29"/>
      <c r="E919" s="13"/>
      <c r="F919" s="3"/>
      <c r="G919" s="8"/>
      <c r="H919" s="8"/>
      <c r="I919" s="28"/>
      <c r="J919" s="28"/>
      <c r="K919" s="3"/>
      <c r="L919" s="3"/>
      <c r="M919" s="3"/>
      <c r="N919" s="3"/>
      <c r="O919" s="3"/>
      <c r="P919" s="3"/>
      <c r="Q919" s="8"/>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row>
    <row r="920" spans="2:41" ht="15" x14ac:dyDescent="0.2">
      <c r="B920" s="29"/>
      <c r="C920" s="25"/>
      <c r="D920" s="29"/>
      <c r="E920" s="13"/>
      <c r="F920" s="3"/>
      <c r="G920" s="8"/>
      <c r="H920" s="8"/>
      <c r="I920" s="28"/>
      <c r="J920" s="28"/>
      <c r="K920" s="3"/>
      <c r="L920" s="3"/>
      <c r="M920" s="3"/>
      <c r="N920" s="3"/>
      <c r="O920" s="3"/>
      <c r="P920" s="3"/>
      <c r="Q920" s="8"/>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row>
    <row r="921" spans="2:41" ht="15" x14ac:dyDescent="0.2">
      <c r="B921" s="29"/>
      <c r="C921" s="25"/>
      <c r="D921" s="29"/>
      <c r="E921" s="13"/>
      <c r="F921" s="3"/>
      <c r="G921" s="8"/>
      <c r="H921" s="8"/>
      <c r="I921" s="28"/>
      <c r="J921" s="28"/>
      <c r="K921" s="3"/>
      <c r="L921" s="3"/>
      <c r="M921" s="3"/>
      <c r="N921" s="3"/>
      <c r="O921" s="3"/>
      <c r="P921" s="3"/>
      <c r="Q921" s="8"/>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row>
    <row r="922" spans="2:41" ht="15" x14ac:dyDescent="0.2">
      <c r="B922" s="29"/>
      <c r="C922" s="25"/>
      <c r="D922" s="29"/>
      <c r="E922" s="13"/>
      <c r="F922" s="3"/>
      <c r="G922" s="8"/>
      <c r="H922" s="8"/>
      <c r="I922" s="28"/>
      <c r="J922" s="28"/>
      <c r="K922" s="3"/>
      <c r="L922" s="3"/>
      <c r="M922" s="3"/>
      <c r="N922" s="3"/>
      <c r="O922" s="3"/>
      <c r="P922" s="3"/>
      <c r="Q922" s="8"/>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row>
    <row r="923" spans="2:41" ht="15" x14ac:dyDescent="0.2">
      <c r="B923" s="29"/>
      <c r="C923" s="25"/>
      <c r="D923" s="29"/>
      <c r="E923" s="13"/>
      <c r="F923" s="3"/>
      <c r="G923" s="8"/>
      <c r="H923" s="8"/>
      <c r="I923" s="28"/>
      <c r="J923" s="28"/>
      <c r="K923" s="3"/>
      <c r="L923" s="3"/>
      <c r="M923" s="3"/>
      <c r="N923" s="3"/>
      <c r="O923" s="3"/>
      <c r="P923" s="3"/>
      <c r="Q923" s="8"/>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row>
    <row r="924" spans="2:41" ht="15" x14ac:dyDescent="0.2">
      <c r="B924" s="29"/>
      <c r="C924" s="25"/>
      <c r="D924" s="29"/>
      <c r="E924" s="13"/>
      <c r="F924" s="3"/>
      <c r="G924" s="8"/>
      <c r="H924" s="8"/>
      <c r="I924" s="28"/>
      <c r="J924" s="28"/>
      <c r="K924" s="3"/>
      <c r="L924" s="3"/>
      <c r="M924" s="3"/>
      <c r="N924" s="3"/>
      <c r="O924" s="3"/>
      <c r="P924" s="3"/>
      <c r="Q924" s="8"/>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row>
    <row r="925" spans="2:41" ht="15" x14ac:dyDescent="0.2">
      <c r="B925" s="29"/>
      <c r="C925" s="25"/>
      <c r="D925" s="29"/>
      <c r="E925" s="13"/>
      <c r="F925" s="3"/>
      <c r="G925" s="8"/>
      <c r="H925" s="8"/>
      <c r="I925" s="28"/>
      <c r="J925" s="28"/>
      <c r="K925" s="3"/>
      <c r="L925" s="3"/>
      <c r="M925" s="3"/>
      <c r="N925" s="3"/>
      <c r="O925" s="3"/>
      <c r="P925" s="3"/>
      <c r="Q925" s="8"/>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row>
    <row r="926" spans="2:41" ht="15" x14ac:dyDescent="0.2">
      <c r="B926" s="29"/>
      <c r="C926" s="25"/>
      <c r="D926" s="29"/>
      <c r="E926" s="13"/>
      <c r="F926" s="3"/>
      <c r="G926" s="8"/>
      <c r="H926" s="8"/>
      <c r="I926" s="28"/>
      <c r="J926" s="28"/>
      <c r="K926" s="3"/>
      <c r="L926" s="3"/>
      <c r="M926" s="3"/>
      <c r="N926" s="3"/>
      <c r="O926" s="3"/>
      <c r="P926" s="3"/>
      <c r="Q926" s="8"/>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row>
    <row r="927" spans="2:41" ht="15" x14ac:dyDescent="0.2">
      <c r="B927" s="29"/>
      <c r="C927" s="25"/>
      <c r="D927" s="29"/>
      <c r="E927" s="13"/>
      <c r="F927" s="3"/>
      <c r="G927" s="8"/>
      <c r="H927" s="8"/>
      <c r="I927" s="28"/>
      <c r="J927" s="28"/>
      <c r="K927" s="3"/>
      <c r="L927" s="3"/>
      <c r="M927" s="3"/>
      <c r="N927" s="3"/>
      <c r="O927" s="3"/>
      <c r="P927" s="3"/>
      <c r="Q927" s="8"/>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row>
    <row r="928" spans="2:41" ht="15" x14ac:dyDescent="0.2">
      <c r="B928" s="29"/>
      <c r="C928" s="25"/>
      <c r="D928" s="29"/>
      <c r="E928" s="13"/>
      <c r="F928" s="3"/>
      <c r="G928" s="8"/>
      <c r="H928" s="8"/>
      <c r="I928" s="28"/>
      <c r="J928" s="28"/>
      <c r="K928" s="3"/>
      <c r="L928" s="3"/>
      <c r="M928" s="3"/>
      <c r="N928" s="3"/>
      <c r="O928" s="3"/>
      <c r="P928" s="3"/>
      <c r="Q928" s="8"/>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row>
    <row r="929" spans="2:41" ht="15" x14ac:dyDescent="0.2">
      <c r="B929" s="29"/>
      <c r="C929" s="25"/>
      <c r="D929" s="29"/>
      <c r="E929" s="13"/>
      <c r="F929" s="3"/>
      <c r="G929" s="8"/>
      <c r="H929" s="8"/>
      <c r="I929" s="28"/>
      <c r="J929" s="28"/>
      <c r="K929" s="3"/>
      <c r="L929" s="3"/>
      <c r="M929" s="3"/>
      <c r="N929" s="3"/>
      <c r="O929" s="3"/>
      <c r="P929" s="3"/>
      <c r="Q929" s="8"/>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row>
    <row r="930" spans="2:41" ht="15" x14ac:dyDescent="0.2">
      <c r="B930" s="29"/>
      <c r="C930" s="25"/>
      <c r="D930" s="29"/>
      <c r="E930" s="13"/>
      <c r="F930" s="3"/>
      <c r="G930" s="8"/>
      <c r="H930" s="8"/>
      <c r="I930" s="28"/>
      <c r="J930" s="28"/>
      <c r="K930" s="3"/>
      <c r="L930" s="3"/>
      <c r="M930" s="3"/>
      <c r="N930" s="3"/>
      <c r="O930" s="3"/>
      <c r="P930" s="3"/>
      <c r="Q930" s="8"/>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row>
    <row r="931" spans="2:41" ht="15" x14ac:dyDescent="0.2">
      <c r="B931" s="29"/>
      <c r="C931" s="25"/>
      <c r="D931" s="29"/>
      <c r="E931" s="13"/>
      <c r="F931" s="3"/>
      <c r="G931" s="8"/>
      <c r="H931" s="8"/>
      <c r="I931" s="28"/>
      <c r="J931" s="28"/>
      <c r="K931" s="3"/>
      <c r="L931" s="3"/>
      <c r="M931" s="3"/>
      <c r="N931" s="3"/>
      <c r="O931" s="3"/>
      <c r="P931" s="3"/>
      <c r="Q931" s="8"/>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row>
    <row r="932" spans="2:41" ht="15" x14ac:dyDescent="0.2">
      <c r="B932" s="29"/>
      <c r="C932" s="25"/>
      <c r="D932" s="29"/>
      <c r="E932" s="13"/>
      <c r="F932" s="3"/>
      <c r="G932" s="8"/>
      <c r="H932" s="8"/>
      <c r="I932" s="28"/>
      <c r="J932" s="28"/>
      <c r="K932" s="3"/>
      <c r="L932" s="3"/>
      <c r="M932" s="3"/>
      <c r="N932" s="3"/>
      <c r="O932" s="3"/>
      <c r="P932" s="3"/>
      <c r="Q932" s="8"/>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row>
    <row r="933" spans="2:41" ht="15" x14ac:dyDescent="0.2">
      <c r="B933" s="29"/>
      <c r="C933" s="25"/>
      <c r="D933" s="29"/>
      <c r="E933" s="13"/>
      <c r="F933" s="3"/>
      <c r="G933" s="8"/>
      <c r="H933" s="8"/>
      <c r="I933" s="28"/>
      <c r="J933" s="28"/>
      <c r="K933" s="3"/>
      <c r="L933" s="3"/>
      <c r="M933" s="3"/>
      <c r="N933" s="3"/>
      <c r="O933" s="3"/>
      <c r="P933" s="3"/>
      <c r="Q933" s="8"/>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row>
    <row r="934" spans="2:41" ht="15" x14ac:dyDescent="0.2">
      <c r="B934" s="29"/>
      <c r="C934" s="25"/>
      <c r="D934" s="29"/>
      <c r="E934" s="13"/>
      <c r="F934" s="3"/>
      <c r="G934" s="8"/>
      <c r="H934" s="8"/>
      <c r="I934" s="28"/>
      <c r="J934" s="28"/>
      <c r="K934" s="3"/>
      <c r="L934" s="3"/>
      <c r="M934" s="3"/>
      <c r="N934" s="3"/>
      <c r="O934" s="3"/>
      <c r="P934" s="3"/>
      <c r="Q934" s="8"/>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row>
    <row r="935" spans="2:41" ht="15" x14ac:dyDescent="0.2">
      <c r="B935" s="29"/>
      <c r="C935" s="25"/>
      <c r="D935" s="29"/>
      <c r="E935" s="13"/>
      <c r="F935" s="3"/>
      <c r="G935" s="8"/>
      <c r="H935" s="8"/>
      <c r="I935" s="28"/>
      <c r="J935" s="28"/>
      <c r="K935" s="3"/>
      <c r="L935" s="3"/>
      <c r="M935" s="3"/>
      <c r="N935" s="3"/>
      <c r="O935" s="3"/>
      <c r="P935" s="3"/>
      <c r="Q935" s="8"/>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row>
    <row r="936" spans="2:41" ht="15" x14ac:dyDescent="0.2">
      <c r="B936" s="29"/>
      <c r="C936" s="25"/>
      <c r="D936" s="29"/>
      <c r="E936" s="13"/>
      <c r="F936" s="3"/>
      <c r="G936" s="8"/>
      <c r="H936" s="8"/>
      <c r="I936" s="28"/>
      <c r="J936" s="28"/>
      <c r="K936" s="3"/>
      <c r="L936" s="3"/>
      <c r="M936" s="3"/>
      <c r="N936" s="3"/>
      <c r="O936" s="3"/>
      <c r="P936" s="3"/>
      <c r="Q936" s="8"/>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row>
    <row r="937" spans="2:41" ht="15" x14ac:dyDescent="0.2">
      <c r="B937" s="29"/>
      <c r="C937" s="25"/>
      <c r="D937" s="29"/>
      <c r="E937" s="13"/>
      <c r="F937" s="3"/>
      <c r="G937" s="8"/>
      <c r="H937" s="8"/>
      <c r="I937" s="28"/>
      <c r="J937" s="28"/>
      <c r="K937" s="3"/>
      <c r="L937" s="3"/>
      <c r="M937" s="3"/>
      <c r="N937" s="3"/>
      <c r="O937" s="3"/>
      <c r="P937" s="3"/>
      <c r="Q937" s="8"/>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row>
    <row r="938" spans="2:41" ht="15" x14ac:dyDescent="0.2">
      <c r="B938" s="29"/>
      <c r="C938" s="25"/>
      <c r="D938" s="29"/>
      <c r="E938" s="13"/>
      <c r="F938" s="3"/>
      <c r="G938" s="8"/>
      <c r="H938" s="8"/>
      <c r="I938" s="28"/>
      <c r="J938" s="28"/>
      <c r="K938" s="3"/>
      <c r="L938" s="3"/>
      <c r="M938" s="3"/>
      <c r="N938" s="3"/>
      <c r="O938" s="3"/>
      <c r="P938" s="3"/>
      <c r="Q938" s="8"/>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row>
    <row r="939" spans="2:41" ht="15" x14ac:dyDescent="0.2">
      <c r="B939" s="29"/>
      <c r="C939" s="25"/>
      <c r="D939" s="29"/>
      <c r="E939" s="13"/>
      <c r="F939" s="3"/>
      <c r="G939" s="8"/>
      <c r="H939" s="8"/>
      <c r="I939" s="28"/>
      <c r="J939" s="28"/>
      <c r="K939" s="3"/>
      <c r="L939" s="3"/>
      <c r="M939" s="3"/>
      <c r="N939" s="3"/>
      <c r="O939" s="3"/>
      <c r="P939" s="3"/>
      <c r="Q939" s="8"/>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row>
    <row r="940" spans="2:41" ht="15" x14ac:dyDescent="0.2">
      <c r="B940" s="29"/>
      <c r="C940" s="25"/>
      <c r="D940" s="29"/>
      <c r="E940" s="13"/>
      <c r="F940" s="3"/>
      <c r="G940" s="8"/>
      <c r="H940" s="8"/>
      <c r="I940" s="28"/>
      <c r="J940" s="28"/>
      <c r="K940" s="3"/>
      <c r="L940" s="3"/>
      <c r="M940" s="3"/>
      <c r="N940" s="3"/>
      <c r="O940" s="3"/>
      <c r="P940" s="3"/>
      <c r="Q940" s="8"/>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row>
    <row r="941" spans="2:41" ht="15" x14ac:dyDescent="0.2">
      <c r="B941" s="29"/>
      <c r="C941" s="25"/>
      <c r="D941" s="29"/>
      <c r="E941" s="13"/>
      <c r="F941" s="3"/>
      <c r="G941" s="8"/>
      <c r="H941" s="8"/>
      <c r="I941" s="28"/>
      <c r="J941" s="28"/>
      <c r="K941" s="3"/>
      <c r="L941" s="3"/>
      <c r="M941" s="3"/>
      <c r="N941" s="3"/>
      <c r="O941" s="3"/>
      <c r="P941" s="3"/>
      <c r="Q941" s="8"/>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row>
    <row r="942" spans="2:41" ht="15" x14ac:dyDescent="0.2">
      <c r="B942" s="29"/>
      <c r="C942" s="25"/>
      <c r="D942" s="29"/>
      <c r="E942" s="13"/>
      <c r="F942" s="3"/>
      <c r="G942" s="8"/>
      <c r="H942" s="8"/>
      <c r="I942" s="28"/>
      <c r="J942" s="28"/>
      <c r="K942" s="3"/>
      <c r="L942" s="3"/>
      <c r="M942" s="3"/>
      <c r="N942" s="3"/>
      <c r="O942" s="3"/>
      <c r="P942" s="3"/>
      <c r="Q942" s="8"/>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row>
    <row r="943" spans="2:41" ht="15" x14ac:dyDescent="0.2">
      <c r="B943" s="29"/>
      <c r="C943" s="25"/>
      <c r="D943" s="29"/>
      <c r="E943" s="13"/>
      <c r="F943" s="3"/>
      <c r="G943" s="8"/>
      <c r="H943" s="8"/>
      <c r="I943" s="28"/>
      <c r="J943" s="28"/>
      <c r="K943" s="3"/>
      <c r="L943" s="3"/>
      <c r="M943" s="3"/>
      <c r="N943" s="3"/>
      <c r="O943" s="3"/>
      <c r="P943" s="3"/>
      <c r="Q943" s="8"/>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row>
    <row r="944" spans="2:41" ht="15" x14ac:dyDescent="0.2">
      <c r="B944" s="29"/>
      <c r="C944" s="25"/>
      <c r="D944" s="29"/>
      <c r="E944" s="13"/>
      <c r="F944" s="3"/>
      <c r="G944" s="8"/>
      <c r="H944" s="8"/>
      <c r="I944" s="28"/>
      <c r="J944" s="28"/>
      <c r="K944" s="3"/>
      <c r="L944" s="3"/>
      <c r="M944" s="3"/>
      <c r="N944" s="3"/>
      <c r="O944" s="3"/>
      <c r="P944" s="3"/>
      <c r="Q944" s="8"/>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row>
    <row r="945" spans="2:41" ht="15" x14ac:dyDescent="0.2">
      <c r="B945" s="29"/>
      <c r="C945" s="25"/>
      <c r="D945" s="29"/>
      <c r="E945" s="13"/>
      <c r="F945" s="3"/>
      <c r="G945" s="8"/>
      <c r="H945" s="8"/>
      <c r="I945" s="28"/>
      <c r="J945" s="28"/>
      <c r="K945" s="3"/>
      <c r="L945" s="3"/>
      <c r="M945" s="3"/>
      <c r="N945" s="3"/>
      <c r="O945" s="3"/>
      <c r="P945" s="3"/>
      <c r="Q945" s="8"/>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row>
    <row r="946" spans="2:41" ht="15" x14ac:dyDescent="0.2">
      <c r="B946" s="29"/>
      <c r="C946" s="25"/>
      <c r="D946" s="29"/>
      <c r="E946" s="13"/>
      <c r="F946" s="3"/>
      <c r="G946" s="8"/>
      <c r="H946" s="8"/>
      <c r="I946" s="28"/>
      <c r="J946" s="28"/>
      <c r="K946" s="3"/>
      <c r="L946" s="3"/>
      <c r="M946" s="3"/>
      <c r="N946" s="3"/>
      <c r="O946" s="3"/>
      <c r="P946" s="3"/>
      <c r="Q946" s="8"/>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row>
    <row r="947" spans="2:41" ht="15" x14ac:dyDescent="0.2">
      <c r="B947" s="29"/>
      <c r="C947" s="25"/>
      <c r="D947" s="29"/>
      <c r="E947" s="13"/>
      <c r="F947" s="3"/>
      <c r="G947" s="8"/>
      <c r="H947" s="8"/>
      <c r="I947" s="28"/>
      <c r="J947" s="28"/>
      <c r="K947" s="3"/>
      <c r="L947" s="3"/>
      <c r="M947" s="3"/>
      <c r="N947" s="3"/>
      <c r="O947" s="3"/>
      <c r="P947" s="3"/>
      <c r="Q947" s="8"/>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row>
    <row r="948" spans="2:41" ht="15" x14ac:dyDescent="0.2">
      <c r="B948" s="29"/>
      <c r="C948" s="25"/>
      <c r="D948" s="29"/>
      <c r="E948" s="13"/>
      <c r="F948" s="3"/>
      <c r="G948" s="8"/>
      <c r="H948" s="8"/>
      <c r="I948" s="28"/>
      <c r="J948" s="28"/>
      <c r="K948" s="3"/>
      <c r="L948" s="3"/>
      <c r="M948" s="3"/>
      <c r="N948" s="3"/>
      <c r="O948" s="3"/>
      <c r="P948" s="3"/>
      <c r="Q948" s="8"/>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row>
    <row r="949" spans="2:41" ht="15" x14ac:dyDescent="0.2">
      <c r="B949" s="29"/>
      <c r="C949" s="25"/>
      <c r="D949" s="29"/>
      <c r="E949" s="13"/>
      <c r="F949" s="3"/>
      <c r="G949" s="8"/>
      <c r="H949" s="8"/>
      <c r="I949" s="28"/>
      <c r="J949" s="28"/>
      <c r="K949" s="3"/>
      <c r="L949" s="3"/>
      <c r="M949" s="3"/>
      <c r="N949" s="3"/>
      <c r="O949" s="3"/>
      <c r="P949" s="3"/>
      <c r="Q949" s="8"/>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row>
    <row r="950" spans="2:41" ht="15" x14ac:dyDescent="0.2">
      <c r="B950" s="29"/>
      <c r="C950" s="25"/>
      <c r="D950" s="29"/>
      <c r="E950" s="13"/>
      <c r="F950" s="3"/>
      <c r="G950" s="8"/>
      <c r="H950" s="8"/>
      <c r="I950" s="28"/>
      <c r="J950" s="28"/>
      <c r="K950" s="3"/>
      <c r="L950" s="3"/>
      <c r="M950" s="3"/>
      <c r="N950" s="3"/>
      <c r="O950" s="3"/>
      <c r="P950" s="3"/>
      <c r="Q950" s="8"/>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row>
    <row r="951" spans="2:41" ht="15" x14ac:dyDescent="0.2">
      <c r="B951" s="29"/>
      <c r="C951" s="25"/>
      <c r="D951" s="29"/>
      <c r="E951" s="13"/>
      <c r="F951" s="3"/>
      <c r="G951" s="8"/>
      <c r="H951" s="8"/>
      <c r="I951" s="28"/>
      <c r="J951" s="28"/>
      <c r="K951" s="3"/>
      <c r="L951" s="3"/>
      <c r="M951" s="3"/>
      <c r="N951" s="3"/>
      <c r="O951" s="3"/>
      <c r="P951" s="3"/>
      <c r="Q951" s="8"/>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row>
    <row r="952" spans="2:41" ht="15" x14ac:dyDescent="0.2">
      <c r="B952" s="29"/>
      <c r="C952" s="25"/>
      <c r="D952" s="29"/>
      <c r="E952" s="13"/>
      <c r="F952" s="3"/>
      <c r="G952" s="8"/>
      <c r="H952" s="8"/>
      <c r="I952" s="28"/>
      <c r="J952" s="28"/>
      <c r="K952" s="3"/>
      <c r="L952" s="3"/>
      <c r="M952" s="3"/>
      <c r="N952" s="3"/>
      <c r="O952" s="3"/>
      <c r="P952" s="3"/>
      <c r="Q952" s="8"/>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row>
    <row r="953" spans="2:41" ht="15" x14ac:dyDescent="0.2">
      <c r="B953" s="29"/>
      <c r="C953" s="25"/>
      <c r="D953" s="29"/>
      <c r="E953" s="13"/>
      <c r="F953" s="3"/>
      <c r="G953" s="8"/>
      <c r="H953" s="8"/>
      <c r="I953" s="28"/>
      <c r="J953" s="28"/>
      <c r="K953" s="3"/>
      <c r="L953" s="3"/>
      <c r="M953" s="3"/>
      <c r="N953" s="3"/>
      <c r="O953" s="3"/>
      <c r="P953" s="3"/>
      <c r="Q953" s="8"/>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row>
    <row r="954" spans="2:41" ht="15" x14ac:dyDescent="0.2">
      <c r="B954" s="29"/>
      <c r="C954" s="25"/>
      <c r="D954" s="29"/>
      <c r="E954" s="13"/>
      <c r="F954" s="3"/>
      <c r="G954" s="8"/>
      <c r="H954" s="8"/>
      <c r="I954" s="28"/>
      <c r="J954" s="28"/>
      <c r="K954" s="3"/>
      <c r="L954" s="3"/>
      <c r="M954" s="3"/>
      <c r="N954" s="3"/>
      <c r="O954" s="3"/>
      <c r="P954" s="3"/>
      <c r="Q954" s="8"/>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row>
    <row r="955" spans="2:41" ht="15" x14ac:dyDescent="0.2">
      <c r="B955" s="29"/>
      <c r="C955" s="25"/>
      <c r="D955" s="29"/>
      <c r="E955" s="13"/>
      <c r="F955" s="3"/>
      <c r="G955" s="8"/>
      <c r="H955" s="8"/>
      <c r="I955" s="28"/>
      <c r="J955" s="28"/>
      <c r="K955" s="3"/>
      <c r="L955" s="3"/>
      <c r="M955" s="3"/>
      <c r="N955" s="3"/>
      <c r="O955" s="3"/>
      <c r="P955" s="3"/>
      <c r="Q955" s="8"/>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row>
    <row r="956" spans="2:41" ht="15" x14ac:dyDescent="0.2">
      <c r="B956" s="29"/>
      <c r="C956" s="25"/>
      <c r="D956" s="29"/>
      <c r="E956" s="13"/>
      <c r="F956" s="3"/>
      <c r="G956" s="8"/>
      <c r="H956" s="8"/>
      <c r="I956" s="28"/>
      <c r="J956" s="28"/>
      <c r="K956" s="3"/>
      <c r="L956" s="3"/>
      <c r="M956" s="3"/>
      <c r="N956" s="3"/>
      <c r="O956" s="3"/>
      <c r="P956" s="3"/>
      <c r="Q956" s="8"/>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row>
    <row r="957" spans="2:41" ht="15" x14ac:dyDescent="0.2">
      <c r="B957" s="29"/>
      <c r="C957" s="25"/>
      <c r="D957" s="29"/>
      <c r="E957" s="13"/>
      <c r="F957" s="3"/>
      <c r="G957" s="8"/>
      <c r="H957" s="8"/>
      <c r="I957" s="28"/>
      <c r="J957" s="28"/>
      <c r="K957" s="3"/>
      <c r="L957" s="3"/>
      <c r="M957" s="3"/>
      <c r="N957" s="3"/>
      <c r="O957" s="3"/>
      <c r="P957" s="3"/>
      <c r="Q957" s="8"/>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row>
    <row r="958" spans="2:41" ht="15" x14ac:dyDescent="0.2">
      <c r="B958" s="29"/>
      <c r="C958" s="25"/>
      <c r="D958" s="29"/>
      <c r="E958" s="13"/>
      <c r="F958" s="3"/>
      <c r="G958" s="8"/>
      <c r="H958" s="8"/>
      <c r="I958" s="28"/>
      <c r="J958" s="28"/>
      <c r="K958" s="3"/>
      <c r="L958" s="3"/>
      <c r="M958" s="3"/>
      <c r="N958" s="3"/>
      <c r="O958" s="3"/>
      <c r="P958" s="3"/>
      <c r="Q958" s="8"/>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row>
    <row r="959" spans="2:41" ht="15" x14ac:dyDescent="0.2">
      <c r="B959" s="29"/>
      <c r="C959" s="25"/>
      <c r="D959" s="29"/>
      <c r="E959" s="13"/>
      <c r="F959" s="3"/>
      <c r="G959" s="8"/>
      <c r="H959" s="8"/>
      <c r="I959" s="28"/>
      <c r="J959" s="28"/>
      <c r="K959" s="3"/>
      <c r="L959" s="3"/>
      <c r="M959" s="3"/>
      <c r="N959" s="3"/>
      <c r="O959" s="3"/>
      <c r="P959" s="3"/>
      <c r="Q959" s="8"/>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row>
    <row r="960" spans="2:41" ht="15" x14ac:dyDescent="0.2">
      <c r="B960" s="29"/>
      <c r="C960" s="25"/>
      <c r="D960" s="29"/>
      <c r="E960" s="13"/>
      <c r="F960" s="3"/>
      <c r="G960" s="8"/>
      <c r="H960" s="8"/>
      <c r="I960" s="28"/>
      <c r="J960" s="28"/>
      <c r="K960" s="3"/>
      <c r="L960" s="3"/>
      <c r="M960" s="3"/>
      <c r="N960" s="3"/>
      <c r="O960" s="3"/>
      <c r="P960" s="3"/>
      <c r="Q960" s="8"/>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row>
    <row r="961" spans="2:41" ht="15" x14ac:dyDescent="0.2">
      <c r="B961" s="29"/>
      <c r="C961" s="25"/>
      <c r="D961" s="29"/>
      <c r="E961" s="13"/>
      <c r="F961" s="3"/>
      <c r="G961" s="8"/>
      <c r="H961" s="8"/>
      <c r="I961" s="28"/>
      <c r="J961" s="28"/>
      <c r="K961" s="3"/>
      <c r="L961" s="3"/>
      <c r="M961" s="3"/>
      <c r="N961" s="3"/>
      <c r="O961" s="3"/>
      <c r="P961" s="3"/>
      <c r="Q961" s="8"/>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row>
    <row r="962" spans="2:41" ht="15" x14ac:dyDescent="0.2">
      <c r="B962" s="29"/>
      <c r="C962" s="25"/>
      <c r="D962" s="29"/>
      <c r="E962" s="13"/>
      <c r="F962" s="3"/>
      <c r="G962" s="8"/>
      <c r="H962" s="8"/>
      <c r="I962" s="28"/>
      <c r="J962" s="28"/>
      <c r="K962" s="3"/>
      <c r="L962" s="3"/>
      <c r="M962" s="3"/>
      <c r="N962" s="3"/>
      <c r="O962" s="3"/>
      <c r="P962" s="3"/>
      <c r="Q962" s="8"/>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row>
    <row r="963" spans="2:41" ht="15" x14ac:dyDescent="0.2">
      <c r="B963" s="29"/>
      <c r="C963" s="25"/>
      <c r="D963" s="29"/>
      <c r="E963" s="13"/>
      <c r="F963" s="3"/>
      <c r="G963" s="8"/>
      <c r="H963" s="8"/>
      <c r="I963" s="28"/>
      <c r="J963" s="28"/>
      <c r="K963" s="3"/>
      <c r="L963" s="3"/>
      <c r="M963" s="3"/>
      <c r="N963" s="3"/>
      <c r="O963" s="3"/>
      <c r="P963" s="3"/>
      <c r="Q963" s="8"/>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row>
    <row r="964" spans="2:41" ht="15" x14ac:dyDescent="0.2">
      <c r="B964" s="29"/>
      <c r="C964" s="25"/>
      <c r="D964" s="29"/>
      <c r="E964" s="13"/>
      <c r="F964" s="3"/>
      <c r="G964" s="8"/>
      <c r="H964" s="8"/>
      <c r="I964" s="28"/>
      <c r="J964" s="28"/>
      <c r="K964" s="3"/>
      <c r="L964" s="3"/>
      <c r="M964" s="3"/>
      <c r="N964" s="3"/>
      <c r="O964" s="3"/>
      <c r="P964" s="3"/>
      <c r="Q964" s="8"/>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row>
    <row r="965" spans="2:41" ht="15" x14ac:dyDescent="0.2">
      <c r="B965" s="29"/>
      <c r="C965" s="25"/>
      <c r="D965" s="29"/>
      <c r="E965" s="13"/>
      <c r="F965" s="3"/>
      <c r="G965" s="8"/>
      <c r="H965" s="8"/>
      <c r="I965" s="28"/>
      <c r="J965" s="28"/>
      <c r="K965" s="3"/>
      <c r="L965" s="3"/>
      <c r="M965" s="3"/>
      <c r="N965" s="3"/>
      <c r="O965" s="3"/>
      <c r="P965" s="3"/>
      <c r="Q965" s="8"/>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row>
    <row r="966" spans="2:41" ht="15" x14ac:dyDescent="0.2">
      <c r="B966" s="29"/>
      <c r="C966" s="25"/>
      <c r="D966" s="29"/>
      <c r="E966" s="13"/>
      <c r="F966" s="3"/>
      <c r="G966" s="8"/>
      <c r="H966" s="8"/>
      <c r="I966" s="28"/>
      <c r="J966" s="28"/>
      <c r="K966" s="3"/>
      <c r="L966" s="3"/>
      <c r="M966" s="3"/>
      <c r="N966" s="3"/>
      <c r="O966" s="3"/>
      <c r="P966" s="3"/>
      <c r="Q966" s="8"/>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row>
    <row r="967" spans="2:41" ht="15" x14ac:dyDescent="0.2">
      <c r="B967" s="29"/>
      <c r="C967" s="25"/>
      <c r="D967" s="29"/>
      <c r="E967" s="13"/>
      <c r="F967" s="3"/>
      <c r="G967" s="8"/>
      <c r="H967" s="8"/>
      <c r="I967" s="28"/>
      <c r="J967" s="28"/>
      <c r="K967" s="3"/>
      <c r="L967" s="3"/>
      <c r="M967" s="3"/>
      <c r="N967" s="3"/>
      <c r="O967" s="3"/>
      <c r="P967" s="3"/>
      <c r="Q967" s="8"/>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row>
    <row r="968" spans="2:41" ht="15" x14ac:dyDescent="0.2">
      <c r="B968" s="29"/>
      <c r="C968" s="25"/>
      <c r="D968" s="29"/>
      <c r="E968" s="13"/>
      <c r="F968" s="3"/>
      <c r="G968" s="8"/>
      <c r="H968" s="8"/>
      <c r="I968" s="28"/>
      <c r="J968" s="28"/>
      <c r="K968" s="3"/>
      <c r="L968" s="3"/>
      <c r="M968" s="3"/>
      <c r="N968" s="3"/>
      <c r="O968" s="3"/>
      <c r="P968" s="3"/>
      <c r="Q968" s="8"/>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row>
    <row r="969" spans="2:41" ht="15" x14ac:dyDescent="0.2">
      <c r="B969" s="29"/>
      <c r="C969" s="25"/>
      <c r="D969" s="29"/>
      <c r="E969" s="13"/>
      <c r="F969" s="3"/>
      <c r="G969" s="8"/>
      <c r="H969" s="8"/>
      <c r="I969" s="28"/>
      <c r="J969" s="28"/>
      <c r="K969" s="3"/>
      <c r="L969" s="3"/>
      <c r="M969" s="3"/>
      <c r="N969" s="3"/>
      <c r="O969" s="3"/>
      <c r="P969" s="3"/>
      <c r="Q969" s="8"/>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row>
    <row r="970" spans="2:41" ht="15" x14ac:dyDescent="0.2">
      <c r="B970" s="29"/>
      <c r="C970" s="25"/>
      <c r="D970" s="29"/>
      <c r="E970" s="13"/>
      <c r="F970" s="3"/>
      <c r="G970" s="8"/>
      <c r="H970" s="8"/>
      <c r="I970" s="28"/>
      <c r="J970" s="28"/>
      <c r="K970" s="3"/>
      <c r="L970" s="3"/>
      <c r="M970" s="3"/>
      <c r="N970" s="3"/>
      <c r="O970" s="3"/>
      <c r="P970" s="3"/>
      <c r="Q970" s="8"/>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row>
    <row r="971" spans="2:41" ht="15" x14ac:dyDescent="0.2">
      <c r="B971" s="29"/>
      <c r="C971" s="25"/>
      <c r="D971" s="29"/>
      <c r="E971" s="13"/>
      <c r="F971" s="3"/>
      <c r="G971" s="8"/>
      <c r="H971" s="8"/>
      <c r="I971" s="28"/>
      <c r="J971" s="28"/>
      <c r="K971" s="3"/>
      <c r="L971" s="3"/>
      <c r="M971" s="3"/>
      <c r="N971" s="3"/>
      <c r="O971" s="3"/>
      <c r="P971" s="3"/>
      <c r="Q971" s="8"/>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row>
    <row r="972" spans="2:41" ht="15" x14ac:dyDescent="0.2">
      <c r="B972" s="29"/>
      <c r="C972" s="25"/>
      <c r="D972" s="29"/>
      <c r="E972" s="13"/>
      <c r="F972" s="3"/>
      <c r="G972" s="8"/>
      <c r="H972" s="8"/>
      <c r="I972" s="28"/>
      <c r="J972" s="28"/>
      <c r="K972" s="3"/>
      <c r="L972" s="3"/>
      <c r="M972" s="3"/>
      <c r="N972" s="3"/>
      <c r="O972" s="3"/>
      <c r="P972" s="3"/>
      <c r="Q972" s="8"/>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row>
    <row r="973" spans="2:41" ht="15" x14ac:dyDescent="0.2">
      <c r="B973" s="29"/>
      <c r="C973" s="25"/>
      <c r="D973" s="29"/>
      <c r="E973" s="13"/>
      <c r="F973" s="3"/>
      <c r="G973" s="8"/>
      <c r="H973" s="8"/>
      <c r="I973" s="28"/>
      <c r="J973" s="28"/>
      <c r="K973" s="3"/>
      <c r="L973" s="3"/>
      <c r="M973" s="3"/>
      <c r="N973" s="3"/>
      <c r="O973" s="3"/>
      <c r="P973" s="3"/>
      <c r="Q973" s="8"/>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row>
    <row r="974" spans="2:41" ht="15" x14ac:dyDescent="0.2">
      <c r="B974" s="29"/>
      <c r="C974" s="25"/>
      <c r="D974" s="29"/>
      <c r="E974" s="13"/>
      <c r="F974" s="3"/>
      <c r="G974" s="8"/>
      <c r="H974" s="8"/>
      <c r="I974" s="28"/>
      <c r="J974" s="28"/>
      <c r="K974" s="3"/>
      <c r="L974" s="3"/>
      <c r="M974" s="3"/>
      <c r="N974" s="3"/>
      <c r="O974" s="3"/>
      <c r="P974" s="3"/>
      <c r="Q974" s="8"/>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row>
    <row r="975" spans="2:41" ht="15" x14ac:dyDescent="0.2">
      <c r="B975" s="29"/>
      <c r="C975" s="25"/>
      <c r="D975" s="29"/>
      <c r="E975" s="13"/>
      <c r="F975" s="3"/>
      <c r="G975" s="8"/>
      <c r="H975" s="8"/>
      <c r="I975" s="28"/>
      <c r="J975" s="28"/>
      <c r="K975" s="3"/>
      <c r="L975" s="3"/>
      <c r="M975" s="3"/>
      <c r="N975" s="3"/>
      <c r="O975" s="3"/>
      <c r="P975" s="3"/>
      <c r="Q975" s="8"/>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row>
    <row r="976" spans="2:41" ht="15" x14ac:dyDescent="0.2">
      <c r="B976" s="29"/>
      <c r="C976" s="25"/>
      <c r="D976" s="29"/>
      <c r="E976" s="13"/>
      <c r="F976" s="3"/>
      <c r="G976" s="8"/>
      <c r="H976" s="8"/>
      <c r="I976" s="28"/>
      <c r="J976" s="28"/>
      <c r="K976" s="3"/>
      <c r="L976" s="3"/>
      <c r="M976" s="3"/>
      <c r="N976" s="3"/>
      <c r="O976" s="3"/>
      <c r="P976" s="3"/>
      <c r="Q976" s="8"/>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row>
    <row r="977" spans="2:41" ht="15" x14ac:dyDescent="0.2">
      <c r="B977" s="29"/>
      <c r="C977" s="25"/>
      <c r="D977" s="29"/>
      <c r="E977" s="13"/>
      <c r="F977" s="3"/>
      <c r="G977" s="8"/>
      <c r="H977" s="8"/>
      <c r="I977" s="28"/>
      <c r="J977" s="28"/>
      <c r="K977" s="3"/>
      <c r="L977" s="3"/>
      <c r="M977" s="3"/>
      <c r="N977" s="3"/>
      <c r="O977" s="3"/>
      <c r="P977" s="3"/>
      <c r="Q977" s="8"/>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row>
    <row r="978" spans="2:41" ht="15" x14ac:dyDescent="0.2">
      <c r="B978" s="29"/>
      <c r="C978" s="25"/>
      <c r="D978" s="29"/>
      <c r="E978" s="13"/>
      <c r="F978" s="3"/>
      <c r="G978" s="8"/>
      <c r="H978" s="8"/>
      <c r="I978" s="28"/>
      <c r="J978" s="28"/>
      <c r="K978" s="3"/>
      <c r="L978" s="3"/>
      <c r="M978" s="3"/>
      <c r="N978" s="3"/>
      <c r="O978" s="3"/>
      <c r="P978" s="3"/>
      <c r="Q978" s="8"/>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row>
    <row r="979" spans="2:41" ht="15" x14ac:dyDescent="0.2">
      <c r="B979" s="29"/>
      <c r="C979" s="25"/>
      <c r="D979" s="29"/>
      <c r="E979" s="13"/>
      <c r="F979" s="3"/>
      <c r="G979" s="8"/>
      <c r="H979" s="8"/>
      <c r="I979" s="28"/>
      <c r="J979" s="28"/>
      <c r="K979" s="3"/>
      <c r="L979" s="3"/>
      <c r="M979" s="3"/>
      <c r="N979" s="3"/>
      <c r="O979" s="3"/>
      <c r="P979" s="3"/>
      <c r="Q979" s="8"/>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row>
    <row r="980" spans="2:41" ht="15" x14ac:dyDescent="0.2">
      <c r="B980" s="29"/>
      <c r="C980" s="25"/>
      <c r="D980" s="29"/>
      <c r="E980" s="13"/>
      <c r="F980" s="3"/>
      <c r="G980" s="8"/>
      <c r="H980" s="8"/>
      <c r="I980" s="28"/>
      <c r="J980" s="28"/>
      <c r="K980" s="3"/>
      <c r="L980" s="3"/>
      <c r="M980" s="3"/>
      <c r="N980" s="3"/>
      <c r="O980" s="3"/>
      <c r="P980" s="3"/>
      <c r="Q980" s="8"/>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row>
    <row r="981" spans="2:41" ht="15" x14ac:dyDescent="0.2">
      <c r="B981" s="29"/>
      <c r="C981" s="25"/>
      <c r="D981" s="29"/>
      <c r="E981" s="13"/>
      <c r="F981" s="3"/>
      <c r="G981" s="8"/>
      <c r="H981" s="8"/>
      <c r="I981" s="28"/>
      <c r="J981" s="28"/>
      <c r="K981" s="3"/>
      <c r="L981" s="3"/>
      <c r="M981" s="3"/>
      <c r="N981" s="3"/>
      <c r="O981" s="3"/>
      <c r="P981" s="3"/>
      <c r="Q981" s="8"/>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row>
    <row r="982" spans="2:41" ht="15" x14ac:dyDescent="0.2">
      <c r="B982" s="29"/>
      <c r="C982" s="25"/>
      <c r="D982" s="29"/>
      <c r="E982" s="13"/>
      <c r="F982" s="3"/>
      <c r="G982" s="8"/>
      <c r="H982" s="8"/>
      <c r="I982" s="28"/>
      <c r="J982" s="28"/>
      <c r="K982" s="3"/>
      <c r="L982" s="3"/>
      <c r="M982" s="3"/>
      <c r="N982" s="3"/>
      <c r="O982" s="3"/>
      <c r="P982" s="3"/>
      <c r="Q982" s="8"/>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row>
    <row r="983" spans="2:41" ht="15" x14ac:dyDescent="0.2">
      <c r="B983" s="29"/>
      <c r="C983" s="25"/>
      <c r="D983" s="29"/>
      <c r="E983" s="13"/>
      <c r="F983" s="3"/>
      <c r="G983" s="8"/>
      <c r="H983" s="8"/>
      <c r="I983" s="28"/>
      <c r="J983" s="28"/>
      <c r="K983" s="3"/>
      <c r="L983" s="3"/>
      <c r="M983" s="3"/>
      <c r="N983" s="3"/>
      <c r="O983" s="3"/>
      <c r="P983" s="3"/>
      <c r="Q983" s="8"/>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row>
    <row r="984" spans="2:41" ht="15" x14ac:dyDescent="0.2">
      <c r="B984" s="29"/>
      <c r="C984" s="25"/>
      <c r="D984" s="29"/>
      <c r="E984" s="13"/>
      <c r="F984" s="3"/>
      <c r="G984" s="8"/>
      <c r="H984" s="8"/>
      <c r="I984" s="28"/>
      <c r="J984" s="28"/>
      <c r="K984" s="3"/>
      <c r="L984" s="3"/>
      <c r="M984" s="3"/>
      <c r="N984" s="3"/>
      <c r="O984" s="3"/>
      <c r="P984" s="3"/>
      <c r="Q984" s="8"/>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row>
    <row r="985" spans="2:41" ht="15" x14ac:dyDescent="0.2">
      <c r="B985" s="29"/>
      <c r="C985" s="25"/>
      <c r="D985" s="29"/>
      <c r="E985" s="13"/>
      <c r="F985" s="3"/>
      <c r="G985" s="8"/>
      <c r="H985" s="8"/>
      <c r="I985" s="28"/>
      <c r="J985" s="28"/>
      <c r="K985" s="3"/>
      <c r="L985" s="3"/>
      <c r="M985" s="3"/>
      <c r="N985" s="3"/>
      <c r="O985" s="3"/>
      <c r="P985" s="3"/>
      <c r="Q985" s="8"/>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row>
    <row r="986" spans="2:41" ht="15" x14ac:dyDescent="0.2">
      <c r="B986" s="29"/>
      <c r="C986" s="25"/>
      <c r="D986" s="29"/>
      <c r="E986" s="13"/>
      <c r="F986" s="3"/>
      <c r="G986" s="8"/>
      <c r="H986" s="8"/>
      <c r="I986" s="28"/>
      <c r="J986" s="28"/>
      <c r="K986" s="3"/>
      <c r="L986" s="3"/>
      <c r="M986" s="3"/>
      <c r="N986" s="3"/>
      <c r="O986" s="3"/>
      <c r="P986" s="3"/>
      <c r="Q986" s="8"/>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row>
    <row r="987" spans="2:41" ht="15" x14ac:dyDescent="0.2">
      <c r="B987" s="29"/>
      <c r="C987" s="25"/>
      <c r="D987" s="29"/>
      <c r="E987" s="13"/>
      <c r="F987" s="3"/>
      <c r="G987" s="3"/>
      <c r="H987" s="3"/>
      <c r="I987" s="28"/>
      <c r="J987" s="28"/>
      <c r="K987" s="3"/>
      <c r="L987" s="3"/>
      <c r="M987" s="3"/>
      <c r="N987" s="3"/>
      <c r="O987" s="3"/>
      <c r="P987" s="3"/>
      <c r="Q987" s="8"/>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row>
    <row r="988" spans="2:41" ht="15" x14ac:dyDescent="0.2">
      <c r="B988" s="29"/>
      <c r="C988" s="25"/>
      <c r="D988" s="29"/>
      <c r="E988" s="13"/>
      <c r="F988" s="3"/>
      <c r="G988" s="3"/>
      <c r="H988" s="3"/>
      <c r="I988" s="28"/>
      <c r="J988" s="28"/>
      <c r="K988" s="3"/>
      <c r="L988" s="3"/>
      <c r="M988" s="3"/>
      <c r="N988" s="3"/>
      <c r="O988" s="3"/>
      <c r="P988" s="3"/>
      <c r="Q988" s="8"/>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row>
    <row r="989" spans="2:41" ht="15" x14ac:dyDescent="0.2">
      <c r="B989" s="29"/>
      <c r="C989" s="25"/>
      <c r="D989" s="29"/>
      <c r="E989" s="13"/>
      <c r="F989" s="3"/>
      <c r="G989" s="3"/>
      <c r="H989" s="3"/>
      <c r="I989" s="28"/>
      <c r="J989" s="28"/>
      <c r="K989" s="3"/>
      <c r="L989" s="3"/>
      <c r="M989" s="3"/>
      <c r="N989" s="3"/>
      <c r="O989" s="3"/>
      <c r="P989" s="3"/>
      <c r="Q989" s="8"/>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row>
    <row r="990" spans="2:41" ht="15" x14ac:dyDescent="0.2">
      <c r="B990" s="29"/>
      <c r="C990" s="25"/>
      <c r="D990" s="29"/>
      <c r="E990" s="13"/>
      <c r="F990" s="3"/>
      <c r="G990" s="3"/>
      <c r="H990" s="3"/>
      <c r="I990" s="28"/>
      <c r="J990" s="28"/>
      <c r="K990" s="3"/>
      <c r="L990" s="3"/>
      <c r="M990" s="3"/>
      <c r="N990" s="3"/>
      <c r="O990" s="3"/>
      <c r="P990" s="3"/>
      <c r="Q990" s="8"/>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row>
    <row r="991" spans="2:41" ht="15" x14ac:dyDescent="0.2">
      <c r="B991" s="29"/>
      <c r="C991" s="25"/>
      <c r="D991" s="29"/>
      <c r="E991" s="13"/>
      <c r="F991" s="3"/>
      <c r="G991" s="3"/>
      <c r="H991" s="3"/>
      <c r="I991" s="28"/>
      <c r="J991" s="28"/>
      <c r="K991" s="3"/>
      <c r="L991" s="3"/>
      <c r="M991" s="3"/>
      <c r="N991" s="3"/>
      <c r="O991" s="3"/>
      <c r="P991" s="3"/>
      <c r="Q991" s="8"/>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row>
    <row r="992" spans="2:41" ht="15" x14ac:dyDescent="0.2">
      <c r="B992" s="29"/>
      <c r="C992" s="25"/>
      <c r="D992" s="29"/>
      <c r="E992" s="13"/>
      <c r="F992" s="3"/>
      <c r="G992" s="3"/>
      <c r="H992" s="3"/>
      <c r="I992" s="28"/>
      <c r="J992" s="28"/>
      <c r="K992" s="3"/>
      <c r="L992" s="3"/>
      <c r="M992" s="3"/>
      <c r="N992" s="3"/>
      <c r="O992" s="3"/>
      <c r="P992" s="3"/>
      <c r="Q992" s="8"/>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row>
    <row r="993" spans="2:41" ht="15" x14ac:dyDescent="0.2">
      <c r="B993" s="29"/>
      <c r="C993" s="25"/>
      <c r="D993" s="29"/>
      <c r="E993" s="13"/>
      <c r="F993" s="3"/>
      <c r="G993" s="3"/>
      <c r="H993" s="3"/>
      <c r="I993" s="28"/>
      <c r="J993" s="28"/>
      <c r="K993" s="3"/>
      <c r="L993" s="3"/>
      <c r="M993" s="3"/>
      <c r="N993" s="3"/>
      <c r="O993" s="3"/>
      <c r="P993" s="3"/>
      <c r="Q993" s="8"/>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row>
    <row r="994" spans="2:41" ht="15" x14ac:dyDescent="0.2">
      <c r="B994" s="29"/>
      <c r="C994" s="25"/>
      <c r="D994" s="29"/>
      <c r="E994" s="13"/>
      <c r="F994" s="3"/>
      <c r="G994" s="3"/>
      <c r="H994" s="3"/>
      <c r="I994" s="28"/>
      <c r="J994" s="28"/>
      <c r="K994" s="3"/>
      <c r="L994" s="3"/>
      <c r="M994" s="3"/>
      <c r="N994" s="3"/>
      <c r="O994" s="3"/>
      <c r="P994" s="3"/>
      <c r="Q994" s="8"/>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row>
    <row r="995" spans="2:41" ht="15" x14ac:dyDescent="0.2">
      <c r="B995" s="29"/>
      <c r="C995" s="25"/>
      <c r="D995" s="29"/>
      <c r="E995" s="13"/>
      <c r="F995" s="3"/>
      <c r="G995" s="3"/>
      <c r="H995" s="3"/>
      <c r="I995" s="28"/>
      <c r="J995" s="28"/>
      <c r="K995" s="3"/>
      <c r="L995" s="3"/>
      <c r="M995" s="3"/>
      <c r="N995" s="3"/>
      <c r="O995" s="3"/>
      <c r="P995" s="3"/>
      <c r="Q995" s="8"/>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row>
    <row r="996" spans="2:41" ht="15" x14ac:dyDescent="0.2">
      <c r="B996" s="29"/>
      <c r="C996" s="25"/>
      <c r="D996" s="29"/>
      <c r="E996" s="13"/>
      <c r="F996" s="3"/>
      <c r="G996" s="3"/>
      <c r="H996" s="3"/>
      <c r="I996" s="28"/>
      <c r="J996" s="28"/>
      <c r="K996" s="3"/>
      <c r="L996" s="3"/>
      <c r="M996" s="3"/>
      <c r="N996" s="3"/>
      <c r="O996" s="3"/>
      <c r="P996" s="3"/>
      <c r="Q996" s="8"/>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row>
    <row r="997" spans="2:41" ht="15" x14ac:dyDescent="0.2">
      <c r="B997" s="29"/>
      <c r="C997" s="25"/>
      <c r="D997" s="29"/>
      <c r="E997" s="13"/>
      <c r="F997" s="3"/>
      <c r="G997" s="3"/>
      <c r="H997" s="3"/>
      <c r="I997" s="28"/>
      <c r="J997" s="28"/>
      <c r="K997" s="3"/>
      <c r="L997" s="3"/>
      <c r="M997" s="3"/>
      <c r="N997" s="3"/>
      <c r="O997" s="3"/>
      <c r="P997" s="3"/>
      <c r="Q997" s="8"/>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row>
    <row r="998" spans="2:41" ht="15" x14ac:dyDescent="0.2">
      <c r="B998" s="29"/>
      <c r="C998" s="25"/>
      <c r="D998" s="29"/>
      <c r="E998" s="13"/>
      <c r="F998" s="3"/>
      <c r="G998" s="3"/>
      <c r="H998" s="3"/>
      <c r="I998" s="28"/>
      <c r="J998" s="28"/>
      <c r="K998" s="3"/>
      <c r="L998" s="3"/>
      <c r="M998" s="3"/>
      <c r="N998" s="3"/>
      <c r="O998" s="3"/>
      <c r="P998" s="3"/>
      <c r="Q998" s="8"/>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row>
    <row r="999" spans="2:41" ht="15" x14ac:dyDescent="0.2">
      <c r="B999" s="29"/>
      <c r="C999" s="25"/>
      <c r="D999" s="29"/>
      <c r="E999" s="13"/>
      <c r="F999" s="3"/>
      <c r="G999" s="3"/>
      <c r="H999" s="3"/>
      <c r="I999" s="28"/>
      <c r="J999" s="28"/>
      <c r="K999" s="3"/>
      <c r="L999" s="3"/>
      <c r="M999" s="3"/>
      <c r="N999" s="3"/>
      <c r="O999" s="3"/>
      <c r="P999" s="3"/>
      <c r="Q999" s="8"/>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row>
    <row r="1000" spans="2:41" ht="15" x14ac:dyDescent="0.2">
      <c r="B1000" s="29"/>
      <c r="C1000" s="25"/>
      <c r="D1000" s="29"/>
      <c r="E1000" s="13"/>
      <c r="F1000" s="3"/>
      <c r="G1000" s="3"/>
      <c r="H1000" s="3"/>
      <c r="I1000" s="28"/>
      <c r="J1000" s="28"/>
      <c r="K1000" s="3"/>
      <c r="L1000" s="3"/>
      <c r="M1000" s="3"/>
      <c r="N1000" s="3"/>
      <c r="O1000" s="3"/>
      <c r="P1000" s="3"/>
      <c r="Q1000" s="8"/>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row>
    <row r="1001" spans="2:41" ht="15" x14ac:dyDescent="0.2">
      <c r="B1001" s="29"/>
      <c r="C1001" s="25"/>
      <c r="D1001" s="29"/>
      <c r="E1001" s="13"/>
      <c r="F1001" s="3"/>
      <c r="G1001" s="3"/>
      <c r="H1001" s="3"/>
      <c r="I1001" s="28"/>
      <c r="J1001" s="28"/>
      <c r="K1001" s="3"/>
      <c r="L1001" s="3"/>
      <c r="M1001" s="3"/>
      <c r="N1001" s="3"/>
      <c r="O1001" s="3"/>
      <c r="P1001" s="3"/>
      <c r="Q1001" s="8"/>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row>
    <row r="1002" spans="2:41" ht="15" x14ac:dyDescent="0.2">
      <c r="B1002" s="29"/>
      <c r="C1002" s="25"/>
      <c r="D1002" s="29"/>
      <c r="E1002" s="13"/>
      <c r="F1002" s="3"/>
      <c r="G1002" s="3"/>
      <c r="H1002" s="3"/>
      <c r="I1002" s="28"/>
      <c r="J1002" s="28"/>
      <c r="K1002" s="3"/>
      <c r="L1002" s="3"/>
      <c r="M1002" s="3"/>
      <c r="N1002" s="3"/>
      <c r="O1002" s="3"/>
      <c r="P1002" s="3"/>
      <c r="Q1002" s="8"/>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row>
    <row r="1003" spans="2:41" ht="15" x14ac:dyDescent="0.2">
      <c r="B1003" s="29"/>
      <c r="C1003" s="25"/>
      <c r="D1003" s="29"/>
      <c r="E1003" s="13"/>
      <c r="F1003" s="3"/>
      <c r="G1003" s="3"/>
      <c r="H1003" s="3"/>
      <c r="I1003" s="28"/>
      <c r="J1003" s="28"/>
      <c r="K1003" s="3"/>
      <c r="L1003" s="3"/>
      <c r="M1003" s="3"/>
      <c r="N1003" s="3"/>
      <c r="O1003" s="3"/>
      <c r="P1003" s="3"/>
      <c r="Q1003" s="8"/>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row>
    <row r="1004" spans="2:41" ht="15" x14ac:dyDescent="0.2">
      <c r="B1004" s="29"/>
      <c r="C1004" s="25"/>
      <c r="D1004" s="29"/>
      <c r="E1004" s="13"/>
      <c r="AG1004" s="3"/>
      <c r="AH1004" s="3"/>
      <c r="AI1004" s="3"/>
      <c r="AJ1004" s="3"/>
      <c r="AK1004" s="3"/>
      <c r="AL1004" s="3"/>
      <c r="AM1004" s="3"/>
      <c r="AN1004" s="3"/>
      <c r="AO1004" s="3"/>
    </row>
    <row r="1005" spans="2:41" ht="15" x14ac:dyDescent="0.2">
      <c r="B1005" s="29"/>
      <c r="C1005" s="25"/>
      <c r="D1005" s="29"/>
      <c r="E1005" s="13"/>
      <c r="AG1005" s="3"/>
      <c r="AH1005" s="3"/>
      <c r="AI1005" s="3"/>
      <c r="AJ1005" s="3"/>
      <c r="AK1005" s="3"/>
      <c r="AL1005" s="3"/>
      <c r="AM1005" s="3"/>
      <c r="AN1005" s="3"/>
      <c r="AO1005" s="3"/>
    </row>
    <row r="1006" spans="2:41" ht="15" x14ac:dyDescent="0.2">
      <c r="B1006" s="29"/>
      <c r="C1006" s="25"/>
      <c r="D1006" s="29"/>
      <c r="E1006" s="13"/>
      <c r="AG1006" s="3"/>
      <c r="AH1006" s="3"/>
      <c r="AI1006" s="3"/>
      <c r="AJ1006" s="3"/>
      <c r="AK1006" s="3"/>
      <c r="AL1006" s="3"/>
      <c r="AM1006" s="3"/>
      <c r="AN1006" s="3"/>
      <c r="AO1006" s="3"/>
    </row>
  </sheetData>
  <mergeCells count="4">
    <mergeCell ref="F35:T35"/>
    <mergeCell ref="U35:AF35"/>
    <mergeCell ref="F2:AE2"/>
    <mergeCell ref="Q9:R9"/>
  </mergeCells>
  <conditionalFormatting sqref="D14:D501">
    <cfRule type="colorScale" priority="20">
      <colorScale>
        <cfvo type="min"/>
        <cfvo type="max"/>
        <color rgb="FFFFFFFF"/>
        <color rgb="FFE67C73"/>
      </colorScale>
    </cfRule>
  </conditionalFormatting>
  <conditionalFormatting sqref="F14:AF33">
    <cfRule type="containsText" dxfId="3" priority="1" operator="containsText" text="1">
      <formula>NOT(ISERROR(SEARCH("1",F14)))</formula>
    </cfRule>
    <cfRule type="containsText" dxfId="2" priority="2" operator="containsText" text="0">
      <formula>NOT(ISERROR(SEARCH("0",F14)))</formula>
    </cfRule>
  </conditionalFormatting>
  <conditionalFormatting sqref="F34:AF34">
    <cfRule type="colorScale" priority="7">
      <colorScale>
        <cfvo type="min"/>
        <cfvo type="percentile" val="50"/>
        <cfvo type="max"/>
        <color theme="7" tint="0.39997558519241921"/>
        <color rgb="FFFFD666"/>
        <color theme="5" tint="0.39997558519241921"/>
      </colorScale>
    </cfRule>
  </conditionalFormatting>
  <conditionalFormatting sqref="Q202:Q1003">
    <cfRule type="colorScale" priority="4">
      <colorScale>
        <cfvo type="min"/>
        <cfvo type="max"/>
        <color rgb="FFFFFFFF"/>
        <color rgb="FFE67C73"/>
      </colorScale>
    </cfRule>
  </conditionalFormatting>
  <dataValidations count="1">
    <dataValidation type="custom" allowBlank="1" showDropDown="1" sqref="C3:C6" xr:uid="{00000000-0002-0000-0200-000000000000}">
      <formula1>OR(NOT(ISERROR(DATEVALUE(C3))), AND(ISNUMBER(C3), LEFT(CELL("format", C3))="D"))</formula1>
    </dataValidation>
  </dataValidations>
  <pageMargins left="0.7" right="0.7" top="0.75" bottom="0.75" header="0.3" footer="0.3"/>
  <pageSetup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574FF-A9B0-644B-A754-8237DE1D4346}">
  <sheetPr codeName="Sheet4"/>
  <dimension ref="B2:AO1006"/>
  <sheetViews>
    <sheetView showGridLines="0" tabSelected="1" workbookViewId="0">
      <selection activeCell="F15" sqref="F15"/>
    </sheetView>
  </sheetViews>
  <sheetFormatPr baseColWidth="10" defaultColWidth="14.5" defaultRowHeight="15.75" customHeight="1" x14ac:dyDescent="0.15"/>
  <cols>
    <col min="1" max="1" width="4" customWidth="1"/>
    <col min="2" max="2" width="3.33203125" customWidth="1"/>
    <col min="3" max="3" width="39.6640625" customWidth="1"/>
    <col min="4" max="4" width="5.5" bestFit="1" customWidth="1"/>
    <col min="5" max="5" width="116.1640625" customWidth="1"/>
    <col min="6" max="6" width="3.6640625" customWidth="1"/>
    <col min="7" max="32" width="3.5" bestFit="1" customWidth="1"/>
    <col min="33" max="41" width="5" customWidth="1"/>
  </cols>
  <sheetData>
    <row r="2" spans="2:41" ht="31" x14ac:dyDescent="0.2">
      <c r="B2" s="10" t="s">
        <v>350</v>
      </c>
      <c r="C2" s="11"/>
      <c r="D2" s="12"/>
      <c r="E2" s="13"/>
      <c r="F2" s="209" t="s">
        <v>346</v>
      </c>
      <c r="G2" s="209"/>
      <c r="H2" s="209"/>
      <c r="I2" s="209"/>
      <c r="J2" s="209"/>
      <c r="K2" s="209"/>
      <c r="L2" s="209"/>
      <c r="M2" s="209"/>
      <c r="N2" s="209"/>
      <c r="O2" s="209"/>
      <c r="P2" s="209"/>
      <c r="Q2" s="209"/>
      <c r="R2" s="209"/>
      <c r="S2" s="209"/>
      <c r="T2" s="209"/>
      <c r="U2" s="209"/>
      <c r="V2" s="209"/>
      <c r="W2" s="209"/>
      <c r="X2" s="209"/>
      <c r="Y2" s="209"/>
      <c r="Z2" s="209"/>
      <c r="AA2" s="209"/>
      <c r="AB2" s="209"/>
      <c r="AC2" s="209"/>
      <c r="AD2" s="209"/>
      <c r="AE2" s="209"/>
      <c r="AG2" s="3"/>
      <c r="AH2" s="3"/>
      <c r="AI2" s="3"/>
      <c r="AJ2" s="3"/>
      <c r="AK2" s="3"/>
      <c r="AL2" s="3"/>
      <c r="AM2" s="3"/>
      <c r="AN2" s="3"/>
      <c r="AO2" s="3"/>
    </row>
    <row r="3" spans="2:41" ht="15" x14ac:dyDescent="0.2">
      <c r="B3" s="39" t="s">
        <v>65</v>
      </c>
      <c r="C3" s="100"/>
      <c r="D3" s="15"/>
      <c r="E3" s="16"/>
      <c r="AG3" s="2"/>
      <c r="AH3" s="2"/>
      <c r="AI3" s="2"/>
      <c r="AJ3" s="2"/>
      <c r="AK3" s="2"/>
      <c r="AL3" s="2"/>
      <c r="AM3" s="2"/>
      <c r="AN3" s="2"/>
      <c r="AO3" s="2"/>
    </row>
    <row r="4" spans="2:41" ht="15" x14ac:dyDescent="0.2">
      <c r="B4" s="23" t="s">
        <v>66</v>
      </c>
      <c r="C4" s="14"/>
      <c r="D4" s="15"/>
      <c r="E4" s="17"/>
      <c r="I4" s="79"/>
      <c r="J4" s="80"/>
      <c r="K4" s="81"/>
      <c r="L4" s="81"/>
      <c r="M4" s="81"/>
      <c r="N4" s="81"/>
      <c r="O4" s="81"/>
      <c r="P4" s="81"/>
      <c r="Q4" s="81"/>
      <c r="R4" s="81"/>
      <c r="S4" s="81"/>
      <c r="T4" s="81"/>
      <c r="U4" s="81"/>
      <c r="V4" s="81"/>
      <c r="W4" s="82"/>
      <c r="AG4" s="3"/>
      <c r="AH4" s="3"/>
      <c r="AI4" s="3"/>
      <c r="AJ4" s="3"/>
      <c r="AK4" s="3"/>
      <c r="AL4" s="3"/>
      <c r="AM4" s="3"/>
      <c r="AN4" s="3"/>
      <c r="AO4" s="3"/>
    </row>
    <row r="5" spans="2:41" ht="15" x14ac:dyDescent="0.2">
      <c r="B5" s="39"/>
      <c r="C5" s="14"/>
      <c r="D5" s="15"/>
      <c r="E5" s="16"/>
      <c r="F5" s="69" t="s">
        <v>338</v>
      </c>
      <c r="I5" s="83"/>
      <c r="J5" s="98"/>
      <c r="K5" s="99"/>
      <c r="L5" s="70" t="s">
        <v>339</v>
      </c>
      <c r="Q5" s="71"/>
      <c r="R5" s="72"/>
      <c r="S5" s="60" t="s">
        <v>341</v>
      </c>
      <c r="W5" s="84"/>
      <c r="AG5" s="2"/>
      <c r="AH5" s="2"/>
      <c r="AI5" s="2"/>
      <c r="AJ5" s="2"/>
      <c r="AK5" s="2"/>
      <c r="AL5" s="2"/>
      <c r="AM5" s="2"/>
      <c r="AN5" s="2"/>
      <c r="AO5" s="2"/>
    </row>
    <row r="6" spans="2:41" ht="7" customHeight="1" x14ac:dyDescent="0.2">
      <c r="B6" s="39"/>
      <c r="C6" s="14"/>
      <c r="D6" s="15"/>
      <c r="E6" s="16"/>
      <c r="F6" s="4"/>
      <c r="I6" s="83"/>
      <c r="J6" s="60"/>
      <c r="L6" s="77"/>
      <c r="S6" s="78"/>
      <c r="W6" s="84"/>
      <c r="AG6" s="2"/>
      <c r="AH6" s="2"/>
      <c r="AI6" s="2"/>
      <c r="AJ6" s="2"/>
      <c r="AK6" s="2"/>
      <c r="AL6" s="2"/>
      <c r="AM6" s="2"/>
      <c r="AN6" s="2"/>
      <c r="AO6" s="2"/>
    </row>
    <row r="7" spans="2:41" ht="15.75" customHeight="1" x14ac:dyDescent="0.15">
      <c r="I7" s="83"/>
      <c r="J7" s="73"/>
      <c r="K7" s="74"/>
      <c r="L7" s="78" t="s">
        <v>340</v>
      </c>
      <c r="Q7" s="75"/>
      <c r="R7" s="76"/>
      <c r="S7" s="60" t="s">
        <v>342</v>
      </c>
      <c r="W7" s="84"/>
    </row>
    <row r="8" spans="2:41" ht="7" customHeight="1" x14ac:dyDescent="0.15">
      <c r="I8" s="83"/>
      <c r="L8" s="78"/>
      <c r="W8" s="84"/>
    </row>
    <row r="9" spans="2:41" ht="15" customHeight="1" x14ac:dyDescent="0.15">
      <c r="I9" s="83"/>
      <c r="Q9" s="212"/>
      <c r="R9" s="213"/>
      <c r="S9" s="60" t="s">
        <v>343</v>
      </c>
      <c r="W9" s="84"/>
    </row>
    <row r="10" spans="2:41" ht="15" customHeight="1" x14ac:dyDescent="0.15">
      <c r="I10" s="85"/>
      <c r="J10" s="86"/>
      <c r="K10" s="86"/>
      <c r="L10" s="86"/>
      <c r="M10" s="86"/>
      <c r="N10" s="86"/>
      <c r="O10" s="86"/>
      <c r="P10" s="86"/>
      <c r="Q10" s="86"/>
      <c r="R10" s="86"/>
      <c r="S10" s="86"/>
      <c r="T10" s="86"/>
      <c r="U10" s="86"/>
      <c r="V10" s="86"/>
      <c r="W10" s="87"/>
    </row>
    <row r="11" spans="2:41" ht="15" customHeight="1" x14ac:dyDescent="0.15"/>
    <row r="12" spans="2:41" ht="15" customHeight="1" x14ac:dyDescent="0.2">
      <c r="G12" s="60"/>
      <c r="J12" s="109" t="s">
        <v>347</v>
      </c>
      <c r="AL12" s="3"/>
      <c r="AM12" s="3"/>
      <c r="AN12" s="3"/>
      <c r="AO12" s="3"/>
    </row>
    <row r="13" spans="2:41" ht="96" thickBot="1" x14ac:dyDescent="0.25">
      <c r="B13" s="53" t="s">
        <v>29</v>
      </c>
      <c r="C13" s="59" t="s">
        <v>344</v>
      </c>
      <c r="D13" s="53" t="s">
        <v>345</v>
      </c>
      <c r="E13" s="102" t="s">
        <v>337</v>
      </c>
      <c r="F13" s="111" t="s">
        <v>336</v>
      </c>
      <c r="G13" s="92" t="s">
        <v>67</v>
      </c>
      <c r="H13" s="92" t="s">
        <v>68</v>
      </c>
      <c r="I13" s="93" t="s">
        <v>69</v>
      </c>
      <c r="J13" s="93" t="s">
        <v>70</v>
      </c>
      <c r="K13" s="93" t="s">
        <v>71</v>
      </c>
      <c r="L13" s="93" t="s">
        <v>72</v>
      </c>
      <c r="M13" s="93" t="s">
        <v>73</v>
      </c>
      <c r="N13" s="93" t="s">
        <v>74</v>
      </c>
      <c r="O13" s="93" t="s">
        <v>75</v>
      </c>
      <c r="P13" s="94" t="s">
        <v>76</v>
      </c>
      <c r="Q13" s="94" t="s">
        <v>77</v>
      </c>
      <c r="R13" s="94" t="s">
        <v>78</v>
      </c>
      <c r="S13" s="94" t="s">
        <v>79</v>
      </c>
      <c r="T13" s="94" t="s">
        <v>80</v>
      </c>
      <c r="U13" s="95" t="s">
        <v>81</v>
      </c>
      <c r="V13" s="95" t="s">
        <v>82</v>
      </c>
      <c r="W13" s="95" t="s">
        <v>83</v>
      </c>
      <c r="X13" s="96" t="s">
        <v>84</v>
      </c>
      <c r="Y13" s="96" t="s">
        <v>85</v>
      </c>
      <c r="Z13" s="96" t="s">
        <v>86</v>
      </c>
      <c r="AA13" s="110" t="s">
        <v>87</v>
      </c>
      <c r="AB13" s="110" t="s">
        <v>88</v>
      </c>
      <c r="AC13" s="110" t="s">
        <v>89</v>
      </c>
      <c r="AD13" s="110" t="s">
        <v>90</v>
      </c>
      <c r="AE13" s="110" t="s">
        <v>91</v>
      </c>
      <c r="AF13" s="110" t="s">
        <v>92</v>
      </c>
      <c r="AL13" s="3"/>
      <c r="AM13" s="3"/>
      <c r="AN13" s="3"/>
      <c r="AO13" s="3"/>
    </row>
    <row r="14" spans="2:41" ht="16" x14ac:dyDescent="0.2">
      <c r="B14" s="88">
        <v>1</v>
      </c>
      <c r="C14" s="89" t="s">
        <v>59</v>
      </c>
      <c r="D14" s="101">
        <v>162</v>
      </c>
      <c r="E14" s="91" t="s">
        <v>95</v>
      </c>
      <c r="F14" s="106">
        <v>1</v>
      </c>
      <c r="G14" s="107">
        <v>1</v>
      </c>
      <c r="H14" s="107">
        <v>1</v>
      </c>
      <c r="I14" s="107">
        <v>1</v>
      </c>
      <c r="J14" s="107">
        <v>1</v>
      </c>
      <c r="K14" s="107">
        <v>1</v>
      </c>
      <c r="L14" s="107">
        <v>1</v>
      </c>
      <c r="M14" s="107">
        <v>0</v>
      </c>
      <c r="N14" s="107">
        <v>0</v>
      </c>
      <c r="O14" s="107">
        <v>1</v>
      </c>
      <c r="P14" s="107">
        <v>1</v>
      </c>
      <c r="Q14" s="107">
        <v>1</v>
      </c>
      <c r="R14" s="107">
        <v>1</v>
      </c>
      <c r="S14" s="108">
        <v>1</v>
      </c>
      <c r="T14" s="108">
        <v>1</v>
      </c>
      <c r="U14" s="107">
        <v>1</v>
      </c>
      <c r="V14" s="107">
        <v>1</v>
      </c>
      <c r="W14" s="107">
        <v>1</v>
      </c>
      <c r="X14" s="107">
        <v>1</v>
      </c>
      <c r="Y14" s="107">
        <v>1</v>
      </c>
      <c r="Z14" s="107">
        <v>1</v>
      </c>
      <c r="AA14" s="107">
        <v>1</v>
      </c>
      <c r="AB14" s="107">
        <v>1</v>
      </c>
      <c r="AC14" s="107">
        <v>0</v>
      </c>
      <c r="AD14" s="107">
        <v>1</v>
      </c>
      <c r="AE14" s="107">
        <v>1</v>
      </c>
      <c r="AF14" s="107">
        <v>0</v>
      </c>
      <c r="AG14" s="3"/>
      <c r="AH14" s="3"/>
      <c r="AI14" s="3"/>
      <c r="AJ14" s="3"/>
      <c r="AK14" s="3"/>
      <c r="AL14" s="3"/>
      <c r="AM14" s="3"/>
      <c r="AN14" s="3"/>
      <c r="AO14" s="3"/>
    </row>
    <row r="15" spans="2:41" ht="16" x14ac:dyDescent="0.2">
      <c r="B15" s="62">
        <v>2</v>
      </c>
      <c r="C15" s="63" t="s">
        <v>61</v>
      </c>
      <c r="D15" s="61">
        <v>119</v>
      </c>
      <c r="E15" s="67" t="s">
        <v>96</v>
      </c>
      <c r="F15" s="103">
        <v>1</v>
      </c>
      <c r="G15" s="103">
        <v>1</v>
      </c>
      <c r="H15" s="103">
        <v>0</v>
      </c>
      <c r="I15" s="103">
        <v>1</v>
      </c>
      <c r="J15" s="103">
        <v>1</v>
      </c>
      <c r="K15" s="103">
        <v>1</v>
      </c>
      <c r="L15" s="103">
        <v>1</v>
      </c>
      <c r="M15" s="103">
        <v>1</v>
      </c>
      <c r="N15" s="103">
        <v>1</v>
      </c>
      <c r="O15" s="103">
        <v>1</v>
      </c>
      <c r="P15" s="103">
        <v>0</v>
      </c>
      <c r="Q15" s="103">
        <v>0</v>
      </c>
      <c r="R15" s="103">
        <v>0</v>
      </c>
      <c r="S15" s="104">
        <v>0</v>
      </c>
      <c r="T15" s="104">
        <v>0</v>
      </c>
      <c r="U15" s="103">
        <v>0</v>
      </c>
      <c r="V15" s="103">
        <v>0</v>
      </c>
      <c r="W15" s="103">
        <v>1</v>
      </c>
      <c r="X15" s="103">
        <v>1</v>
      </c>
      <c r="Y15" s="103">
        <v>1</v>
      </c>
      <c r="Z15" s="103">
        <v>0</v>
      </c>
      <c r="AA15" s="103">
        <v>0</v>
      </c>
      <c r="AB15" s="103">
        <v>0</v>
      </c>
      <c r="AC15" s="103">
        <v>0</v>
      </c>
      <c r="AD15" s="103">
        <v>1</v>
      </c>
      <c r="AE15" s="103">
        <v>1</v>
      </c>
      <c r="AF15" s="103">
        <v>0</v>
      </c>
      <c r="AG15" s="3"/>
      <c r="AH15" s="3"/>
      <c r="AI15" s="3"/>
      <c r="AJ15" s="3"/>
      <c r="AK15" s="3"/>
      <c r="AL15" s="3"/>
      <c r="AM15" s="3"/>
      <c r="AN15" s="3"/>
      <c r="AO15" s="3"/>
    </row>
    <row r="16" spans="2:41" ht="16" x14ac:dyDescent="0.2">
      <c r="B16" s="62">
        <v>3</v>
      </c>
      <c r="C16" s="63" t="s">
        <v>45</v>
      </c>
      <c r="D16" s="61">
        <v>119</v>
      </c>
      <c r="E16" s="67" t="s">
        <v>97</v>
      </c>
      <c r="F16" s="103">
        <v>1</v>
      </c>
      <c r="G16" s="103">
        <v>1</v>
      </c>
      <c r="H16" s="103">
        <v>1</v>
      </c>
      <c r="I16" s="103">
        <v>1</v>
      </c>
      <c r="J16" s="103">
        <v>1</v>
      </c>
      <c r="K16" s="103">
        <v>1</v>
      </c>
      <c r="L16" s="103">
        <v>0</v>
      </c>
      <c r="M16" s="103">
        <v>0</v>
      </c>
      <c r="N16" s="103">
        <v>0</v>
      </c>
      <c r="O16" s="103">
        <v>0</v>
      </c>
      <c r="P16" s="103">
        <v>1</v>
      </c>
      <c r="Q16" s="103">
        <v>1</v>
      </c>
      <c r="R16" s="103">
        <v>1</v>
      </c>
      <c r="S16" s="104">
        <v>1</v>
      </c>
      <c r="T16" s="104">
        <v>0</v>
      </c>
      <c r="U16" s="103">
        <v>1</v>
      </c>
      <c r="V16" s="103">
        <v>1</v>
      </c>
      <c r="W16" s="103">
        <v>0</v>
      </c>
      <c r="X16" s="103">
        <v>0</v>
      </c>
      <c r="Y16" s="103">
        <v>0</v>
      </c>
      <c r="Z16" s="103">
        <v>1</v>
      </c>
      <c r="AA16" s="103">
        <v>1</v>
      </c>
      <c r="AB16" s="103">
        <v>1</v>
      </c>
      <c r="AC16" s="103">
        <v>0</v>
      </c>
      <c r="AD16" s="103">
        <v>1</v>
      </c>
      <c r="AE16" s="103">
        <v>0</v>
      </c>
      <c r="AF16" s="103">
        <v>0</v>
      </c>
      <c r="AG16" s="3"/>
      <c r="AH16" s="3"/>
      <c r="AI16" s="3"/>
      <c r="AJ16" s="3"/>
      <c r="AK16" s="3"/>
      <c r="AL16" s="3"/>
      <c r="AM16" s="3"/>
      <c r="AN16" s="3"/>
      <c r="AO16" s="3"/>
    </row>
    <row r="17" spans="2:41" ht="16" x14ac:dyDescent="0.2">
      <c r="B17" s="62">
        <v>4</v>
      </c>
      <c r="C17" s="63" t="s">
        <v>52</v>
      </c>
      <c r="D17" s="61">
        <v>119</v>
      </c>
      <c r="E17" s="67" t="s">
        <v>98</v>
      </c>
      <c r="F17" s="103">
        <v>1</v>
      </c>
      <c r="G17" s="103">
        <v>1</v>
      </c>
      <c r="H17" s="103">
        <v>0</v>
      </c>
      <c r="I17" s="103">
        <v>1</v>
      </c>
      <c r="J17" s="103">
        <v>1</v>
      </c>
      <c r="K17" s="103">
        <v>1</v>
      </c>
      <c r="L17" s="103">
        <v>0</v>
      </c>
      <c r="M17" s="103">
        <v>0</v>
      </c>
      <c r="N17" s="103">
        <v>1</v>
      </c>
      <c r="O17" s="103">
        <v>1</v>
      </c>
      <c r="P17" s="103">
        <v>1</v>
      </c>
      <c r="Q17" s="103">
        <v>0</v>
      </c>
      <c r="R17" s="103">
        <v>0</v>
      </c>
      <c r="S17" s="104">
        <v>0</v>
      </c>
      <c r="T17" s="104">
        <v>1</v>
      </c>
      <c r="U17" s="103">
        <v>1</v>
      </c>
      <c r="V17" s="103">
        <v>1</v>
      </c>
      <c r="W17" s="103">
        <v>0</v>
      </c>
      <c r="X17" s="103">
        <v>0</v>
      </c>
      <c r="Y17" s="103">
        <v>0</v>
      </c>
      <c r="Z17" s="103">
        <v>1</v>
      </c>
      <c r="AA17" s="103">
        <v>1</v>
      </c>
      <c r="AB17" s="103">
        <v>1</v>
      </c>
      <c r="AC17" s="103">
        <v>0</v>
      </c>
      <c r="AD17" s="103">
        <v>0</v>
      </c>
      <c r="AE17" s="103">
        <v>1</v>
      </c>
      <c r="AF17" s="103">
        <v>0</v>
      </c>
      <c r="AG17" s="3"/>
      <c r="AH17" s="3"/>
      <c r="AI17" s="3"/>
      <c r="AJ17" s="3"/>
      <c r="AK17" s="3"/>
      <c r="AL17" s="3"/>
      <c r="AM17" s="3"/>
      <c r="AN17" s="3"/>
      <c r="AO17" s="3"/>
    </row>
    <row r="18" spans="2:41" ht="16" x14ac:dyDescent="0.2">
      <c r="B18" s="62">
        <v>5</v>
      </c>
      <c r="C18" s="63" t="s">
        <v>55</v>
      </c>
      <c r="D18" s="61">
        <v>118</v>
      </c>
      <c r="E18" s="67" t="s">
        <v>99</v>
      </c>
      <c r="F18" s="103">
        <v>1</v>
      </c>
      <c r="G18" s="103">
        <v>0</v>
      </c>
      <c r="H18" s="103">
        <v>0</v>
      </c>
      <c r="I18" s="103">
        <v>1</v>
      </c>
      <c r="J18" s="103">
        <v>1</v>
      </c>
      <c r="K18" s="103">
        <v>1</v>
      </c>
      <c r="L18" s="103">
        <v>0</v>
      </c>
      <c r="M18" s="103">
        <v>0</v>
      </c>
      <c r="N18" s="103">
        <v>0</v>
      </c>
      <c r="O18" s="103">
        <v>0</v>
      </c>
      <c r="P18" s="103">
        <v>0</v>
      </c>
      <c r="Q18" s="103">
        <v>0</v>
      </c>
      <c r="R18" s="103">
        <v>0</v>
      </c>
      <c r="S18" s="104">
        <v>1</v>
      </c>
      <c r="T18" s="104">
        <v>0</v>
      </c>
      <c r="U18" s="103">
        <v>1</v>
      </c>
      <c r="V18" s="103">
        <v>1</v>
      </c>
      <c r="W18" s="103">
        <v>1</v>
      </c>
      <c r="X18" s="103">
        <v>1</v>
      </c>
      <c r="Y18" s="103">
        <v>1</v>
      </c>
      <c r="Z18" s="103">
        <v>1</v>
      </c>
      <c r="AA18" s="103">
        <v>0</v>
      </c>
      <c r="AB18" s="103">
        <v>0</v>
      </c>
      <c r="AC18" s="103">
        <v>0</v>
      </c>
      <c r="AD18" s="103">
        <v>1</v>
      </c>
      <c r="AE18" s="103">
        <v>1</v>
      </c>
      <c r="AF18" s="103">
        <v>0</v>
      </c>
      <c r="AG18" s="3"/>
      <c r="AH18" s="3"/>
      <c r="AI18" s="3"/>
      <c r="AJ18" s="3"/>
      <c r="AK18" s="3"/>
      <c r="AL18" s="3"/>
      <c r="AM18" s="3"/>
      <c r="AN18" s="3"/>
      <c r="AO18" s="3"/>
    </row>
    <row r="19" spans="2:41" ht="16" x14ac:dyDescent="0.2">
      <c r="B19" s="62">
        <v>6</v>
      </c>
      <c r="C19" s="63" t="s">
        <v>40</v>
      </c>
      <c r="D19" s="61">
        <v>118</v>
      </c>
      <c r="E19" s="67" t="s">
        <v>100</v>
      </c>
      <c r="F19" s="103">
        <v>1</v>
      </c>
      <c r="G19" s="103">
        <v>1</v>
      </c>
      <c r="H19" s="103">
        <v>1</v>
      </c>
      <c r="I19" s="103">
        <v>1</v>
      </c>
      <c r="J19" s="103">
        <v>1</v>
      </c>
      <c r="K19" s="103">
        <v>1</v>
      </c>
      <c r="L19" s="103">
        <v>0</v>
      </c>
      <c r="M19" s="103">
        <v>1</v>
      </c>
      <c r="N19" s="103">
        <v>0</v>
      </c>
      <c r="O19" s="103">
        <v>1</v>
      </c>
      <c r="P19" s="103">
        <v>1</v>
      </c>
      <c r="Q19" s="103">
        <v>1</v>
      </c>
      <c r="R19" s="103">
        <v>1</v>
      </c>
      <c r="S19" s="104">
        <v>0</v>
      </c>
      <c r="T19" s="104">
        <v>1</v>
      </c>
      <c r="U19" s="103">
        <v>1</v>
      </c>
      <c r="V19" s="103">
        <v>1</v>
      </c>
      <c r="W19" s="103">
        <v>1</v>
      </c>
      <c r="X19" s="103">
        <v>0</v>
      </c>
      <c r="Y19" s="103">
        <v>0</v>
      </c>
      <c r="Z19" s="103">
        <v>1</v>
      </c>
      <c r="AA19" s="103">
        <v>1</v>
      </c>
      <c r="AB19" s="103">
        <v>1</v>
      </c>
      <c r="AC19" s="103">
        <v>0</v>
      </c>
      <c r="AD19" s="103">
        <v>1</v>
      </c>
      <c r="AE19" s="103">
        <v>1</v>
      </c>
      <c r="AF19" s="103">
        <v>0</v>
      </c>
      <c r="AG19" s="3"/>
      <c r="AH19" s="3"/>
      <c r="AI19" s="3"/>
      <c r="AJ19" s="3"/>
      <c r="AK19" s="3"/>
      <c r="AL19" s="3"/>
      <c r="AM19" s="3"/>
      <c r="AN19" s="3"/>
      <c r="AO19" s="3"/>
    </row>
    <row r="20" spans="2:41" ht="16" x14ac:dyDescent="0.2">
      <c r="B20" s="62">
        <v>7</v>
      </c>
      <c r="C20" s="63" t="s">
        <v>53</v>
      </c>
      <c r="D20" s="61">
        <v>118</v>
      </c>
      <c r="E20" s="67" t="s">
        <v>101</v>
      </c>
      <c r="F20" s="103">
        <v>0</v>
      </c>
      <c r="G20" s="103">
        <v>0</v>
      </c>
      <c r="H20" s="103">
        <v>0</v>
      </c>
      <c r="I20" s="103">
        <v>0</v>
      </c>
      <c r="J20" s="103">
        <v>0</v>
      </c>
      <c r="K20" s="103">
        <v>1</v>
      </c>
      <c r="L20" s="103">
        <v>1</v>
      </c>
      <c r="M20" s="103">
        <v>1</v>
      </c>
      <c r="N20" s="103">
        <v>0</v>
      </c>
      <c r="O20" s="103">
        <v>1</v>
      </c>
      <c r="P20" s="103">
        <v>1</v>
      </c>
      <c r="Q20" s="103">
        <v>1</v>
      </c>
      <c r="R20" s="103">
        <v>0</v>
      </c>
      <c r="S20" s="104">
        <v>0</v>
      </c>
      <c r="T20" s="104">
        <v>1</v>
      </c>
      <c r="U20" s="103">
        <v>1</v>
      </c>
      <c r="V20" s="103">
        <v>0</v>
      </c>
      <c r="W20" s="103">
        <v>0</v>
      </c>
      <c r="X20" s="103">
        <v>0</v>
      </c>
      <c r="Y20" s="103">
        <v>0</v>
      </c>
      <c r="Z20" s="103">
        <v>1</v>
      </c>
      <c r="AA20" s="103">
        <v>1</v>
      </c>
      <c r="AB20" s="103">
        <v>1</v>
      </c>
      <c r="AC20" s="103">
        <v>0</v>
      </c>
      <c r="AD20" s="103">
        <v>0</v>
      </c>
      <c r="AE20" s="103">
        <v>0</v>
      </c>
      <c r="AF20" s="103">
        <v>0</v>
      </c>
      <c r="AG20" s="3"/>
      <c r="AH20" s="3"/>
      <c r="AI20" s="3"/>
      <c r="AJ20" s="3"/>
      <c r="AK20" s="3"/>
      <c r="AL20" s="3"/>
      <c r="AM20" s="3"/>
      <c r="AN20" s="3"/>
      <c r="AO20" s="3"/>
    </row>
    <row r="21" spans="2:41" ht="16" x14ac:dyDescent="0.2">
      <c r="B21" s="62">
        <v>8</v>
      </c>
      <c r="C21" s="63" t="s">
        <v>102</v>
      </c>
      <c r="D21" s="61">
        <v>113</v>
      </c>
      <c r="E21" s="67" t="s">
        <v>103</v>
      </c>
      <c r="F21" s="103">
        <v>0</v>
      </c>
      <c r="G21" s="103">
        <v>0</v>
      </c>
      <c r="H21" s="103">
        <v>0</v>
      </c>
      <c r="I21" s="103">
        <v>0</v>
      </c>
      <c r="J21" s="103">
        <v>1</v>
      </c>
      <c r="K21" s="103">
        <v>1</v>
      </c>
      <c r="L21" s="103">
        <v>1</v>
      </c>
      <c r="M21" s="103">
        <v>1</v>
      </c>
      <c r="N21" s="103">
        <v>1</v>
      </c>
      <c r="O21" s="103">
        <v>1</v>
      </c>
      <c r="P21" s="103">
        <v>1</v>
      </c>
      <c r="Q21" s="103">
        <v>1</v>
      </c>
      <c r="R21" s="103">
        <v>1</v>
      </c>
      <c r="S21" s="104">
        <v>1</v>
      </c>
      <c r="T21" s="104">
        <v>1</v>
      </c>
      <c r="U21" s="103">
        <v>1</v>
      </c>
      <c r="V21" s="103">
        <v>1</v>
      </c>
      <c r="W21" s="103">
        <v>1</v>
      </c>
      <c r="X21" s="103">
        <v>1</v>
      </c>
      <c r="Y21" s="103">
        <v>1</v>
      </c>
      <c r="Z21" s="103">
        <v>1</v>
      </c>
      <c r="AA21" s="103">
        <v>1</v>
      </c>
      <c r="AB21" s="103">
        <v>1</v>
      </c>
      <c r="AC21" s="103">
        <v>0</v>
      </c>
      <c r="AD21" s="103">
        <v>1</v>
      </c>
      <c r="AE21" s="103">
        <v>1</v>
      </c>
      <c r="AF21" s="103">
        <v>0</v>
      </c>
      <c r="AG21" s="3"/>
      <c r="AH21" s="3"/>
      <c r="AI21" s="3"/>
      <c r="AJ21" s="3"/>
      <c r="AK21" s="3"/>
      <c r="AL21" s="3"/>
      <c r="AM21" s="3"/>
      <c r="AN21" s="3"/>
      <c r="AO21" s="3"/>
    </row>
    <row r="22" spans="2:41" ht="16" x14ac:dyDescent="0.2">
      <c r="B22" s="62">
        <v>9</v>
      </c>
      <c r="C22" s="63" t="s">
        <v>41</v>
      </c>
      <c r="D22" s="61">
        <v>113</v>
      </c>
      <c r="E22" s="67" t="s">
        <v>104</v>
      </c>
      <c r="F22" s="103">
        <v>1</v>
      </c>
      <c r="G22" s="103">
        <v>0</v>
      </c>
      <c r="H22" s="103">
        <v>1</v>
      </c>
      <c r="I22" s="103">
        <v>0</v>
      </c>
      <c r="J22" s="103">
        <v>0</v>
      </c>
      <c r="K22" s="103">
        <v>1</v>
      </c>
      <c r="L22" s="103">
        <v>1</v>
      </c>
      <c r="M22" s="103">
        <v>0</v>
      </c>
      <c r="N22" s="103">
        <v>0</v>
      </c>
      <c r="O22" s="103">
        <v>0</v>
      </c>
      <c r="P22" s="103">
        <v>1</v>
      </c>
      <c r="Q22" s="103">
        <v>1</v>
      </c>
      <c r="R22" s="103">
        <v>1</v>
      </c>
      <c r="S22" s="104">
        <v>1</v>
      </c>
      <c r="T22" s="104">
        <v>0</v>
      </c>
      <c r="U22" s="103">
        <v>0</v>
      </c>
      <c r="V22" s="103">
        <v>1</v>
      </c>
      <c r="W22" s="103">
        <v>0</v>
      </c>
      <c r="X22" s="103">
        <v>1</v>
      </c>
      <c r="Y22" s="103">
        <v>0</v>
      </c>
      <c r="Z22" s="103">
        <v>1</v>
      </c>
      <c r="AA22" s="103">
        <v>0</v>
      </c>
      <c r="AB22" s="103">
        <v>0</v>
      </c>
      <c r="AC22" s="103">
        <v>0</v>
      </c>
      <c r="AD22" s="103">
        <v>1</v>
      </c>
      <c r="AE22" s="103">
        <v>1</v>
      </c>
      <c r="AF22" s="103">
        <v>0</v>
      </c>
      <c r="AG22" s="3"/>
      <c r="AH22" s="3"/>
      <c r="AI22" s="3"/>
      <c r="AJ22" s="3"/>
      <c r="AK22" s="3"/>
      <c r="AL22" s="3"/>
      <c r="AM22" s="3"/>
      <c r="AN22" s="3"/>
      <c r="AO22" s="3"/>
    </row>
    <row r="23" spans="2:41" ht="16" x14ac:dyDescent="0.2">
      <c r="B23" s="62">
        <v>10</v>
      </c>
      <c r="C23" s="63" t="s">
        <v>105</v>
      </c>
      <c r="D23" s="61">
        <v>113</v>
      </c>
      <c r="E23" s="68" t="s">
        <v>106</v>
      </c>
      <c r="F23" s="103">
        <v>0</v>
      </c>
      <c r="G23" s="103">
        <v>0</v>
      </c>
      <c r="H23" s="103">
        <v>0</v>
      </c>
      <c r="I23" s="103">
        <v>0</v>
      </c>
      <c r="J23" s="103">
        <v>0</v>
      </c>
      <c r="K23" s="103">
        <v>1</v>
      </c>
      <c r="L23" s="103">
        <v>1</v>
      </c>
      <c r="M23" s="103">
        <v>1</v>
      </c>
      <c r="N23" s="103">
        <v>0</v>
      </c>
      <c r="O23" s="103">
        <v>1</v>
      </c>
      <c r="P23" s="103">
        <v>1</v>
      </c>
      <c r="Q23" s="103">
        <v>1</v>
      </c>
      <c r="R23" s="103">
        <v>1</v>
      </c>
      <c r="S23" s="104">
        <v>0</v>
      </c>
      <c r="T23" s="104">
        <v>0</v>
      </c>
      <c r="U23" s="103">
        <v>1</v>
      </c>
      <c r="V23" s="103">
        <v>0</v>
      </c>
      <c r="W23" s="103">
        <v>0</v>
      </c>
      <c r="X23" s="103">
        <v>1</v>
      </c>
      <c r="Y23" s="103">
        <v>0</v>
      </c>
      <c r="Z23" s="103">
        <v>1</v>
      </c>
      <c r="AA23" s="103">
        <v>1</v>
      </c>
      <c r="AB23" s="103">
        <v>1</v>
      </c>
      <c r="AC23" s="103">
        <v>0</v>
      </c>
      <c r="AD23" s="103">
        <v>1</v>
      </c>
      <c r="AE23" s="103">
        <v>1</v>
      </c>
      <c r="AF23" s="103">
        <v>0</v>
      </c>
      <c r="AG23" s="3"/>
      <c r="AH23" s="3"/>
      <c r="AI23" s="3"/>
      <c r="AJ23" s="3"/>
      <c r="AK23" s="3"/>
      <c r="AL23" s="3"/>
      <c r="AM23" s="3"/>
      <c r="AN23" s="3"/>
      <c r="AO23" s="3"/>
    </row>
    <row r="24" spans="2:41" ht="16" x14ac:dyDescent="0.2">
      <c r="B24" s="62">
        <v>11</v>
      </c>
      <c r="C24" s="66" t="s">
        <v>107</v>
      </c>
      <c r="D24" s="61">
        <v>109</v>
      </c>
      <c r="E24" s="67" t="s">
        <v>108</v>
      </c>
      <c r="F24" s="103">
        <v>1</v>
      </c>
      <c r="G24" s="103">
        <v>1</v>
      </c>
      <c r="H24" s="103">
        <v>0</v>
      </c>
      <c r="I24" s="103">
        <v>1</v>
      </c>
      <c r="J24" s="103">
        <v>1</v>
      </c>
      <c r="K24" s="103">
        <v>1</v>
      </c>
      <c r="L24" s="103">
        <v>0</v>
      </c>
      <c r="M24" s="103">
        <v>0</v>
      </c>
      <c r="N24" s="103">
        <v>0</v>
      </c>
      <c r="O24" s="103">
        <v>1</v>
      </c>
      <c r="P24" s="103">
        <v>1</v>
      </c>
      <c r="Q24" s="103">
        <v>0</v>
      </c>
      <c r="R24" s="103">
        <v>0</v>
      </c>
      <c r="S24" s="104">
        <v>0</v>
      </c>
      <c r="T24" s="104">
        <v>1</v>
      </c>
      <c r="U24" s="103">
        <v>1</v>
      </c>
      <c r="V24" s="103">
        <v>1</v>
      </c>
      <c r="W24" s="103">
        <v>1</v>
      </c>
      <c r="X24" s="103">
        <v>1</v>
      </c>
      <c r="Y24" s="103">
        <v>1</v>
      </c>
      <c r="Z24" s="103">
        <v>1</v>
      </c>
      <c r="AA24" s="103">
        <v>1</v>
      </c>
      <c r="AB24" s="103">
        <v>0</v>
      </c>
      <c r="AC24" s="103">
        <v>0</v>
      </c>
      <c r="AD24" s="103">
        <v>1</v>
      </c>
      <c r="AE24" s="103">
        <v>1</v>
      </c>
      <c r="AF24" s="103">
        <v>0</v>
      </c>
      <c r="AG24" s="3"/>
      <c r="AH24" s="3"/>
      <c r="AI24" s="3"/>
      <c r="AJ24" s="3"/>
      <c r="AK24" s="3"/>
      <c r="AL24" s="3"/>
      <c r="AM24" s="3"/>
      <c r="AN24" s="3"/>
      <c r="AO24" s="3"/>
    </row>
    <row r="25" spans="2:41" ht="16" x14ac:dyDescent="0.2">
      <c r="B25" s="62">
        <v>12</v>
      </c>
      <c r="C25" s="66" t="s">
        <v>42</v>
      </c>
      <c r="D25" s="61">
        <v>109</v>
      </c>
      <c r="E25" s="67" t="s">
        <v>109</v>
      </c>
      <c r="F25" s="103">
        <v>0</v>
      </c>
      <c r="G25" s="103">
        <v>0</v>
      </c>
      <c r="H25" s="103">
        <v>0</v>
      </c>
      <c r="I25" s="103">
        <v>0</v>
      </c>
      <c r="J25" s="103">
        <v>0</v>
      </c>
      <c r="K25" s="103">
        <v>1</v>
      </c>
      <c r="L25" s="103">
        <v>1</v>
      </c>
      <c r="M25" s="103">
        <v>0</v>
      </c>
      <c r="N25" s="103">
        <v>0</v>
      </c>
      <c r="O25" s="103">
        <v>0</v>
      </c>
      <c r="P25" s="103">
        <v>1</v>
      </c>
      <c r="Q25" s="103">
        <v>1</v>
      </c>
      <c r="R25" s="103">
        <v>1</v>
      </c>
      <c r="S25" s="104">
        <v>0</v>
      </c>
      <c r="T25" s="104">
        <v>0</v>
      </c>
      <c r="U25" s="103">
        <v>0</v>
      </c>
      <c r="V25" s="103">
        <v>1</v>
      </c>
      <c r="W25" s="103">
        <v>0</v>
      </c>
      <c r="X25" s="103">
        <v>1</v>
      </c>
      <c r="Y25" s="103">
        <v>0</v>
      </c>
      <c r="Z25" s="103">
        <v>1</v>
      </c>
      <c r="AA25" s="103">
        <v>1</v>
      </c>
      <c r="AB25" s="103">
        <v>0</v>
      </c>
      <c r="AC25" s="103">
        <v>0</v>
      </c>
      <c r="AD25" s="103">
        <v>1</v>
      </c>
      <c r="AE25" s="103">
        <v>0</v>
      </c>
      <c r="AF25" s="103">
        <v>0</v>
      </c>
      <c r="AG25" s="3"/>
      <c r="AH25" s="3"/>
      <c r="AI25" s="3"/>
      <c r="AJ25" s="3"/>
      <c r="AK25" s="3"/>
      <c r="AL25" s="3"/>
      <c r="AM25" s="3"/>
      <c r="AN25" s="3"/>
      <c r="AO25" s="3"/>
    </row>
    <row r="26" spans="2:41" ht="16" x14ac:dyDescent="0.2">
      <c r="B26" s="62">
        <v>13</v>
      </c>
      <c r="C26" s="66" t="s">
        <v>60</v>
      </c>
      <c r="D26" s="61">
        <v>102</v>
      </c>
      <c r="E26" s="67" t="s">
        <v>110</v>
      </c>
      <c r="F26" s="103">
        <v>1</v>
      </c>
      <c r="G26" s="103">
        <v>1</v>
      </c>
      <c r="H26" s="103">
        <v>1</v>
      </c>
      <c r="I26" s="103">
        <v>0</v>
      </c>
      <c r="J26" s="103">
        <v>1</v>
      </c>
      <c r="K26" s="103">
        <v>0</v>
      </c>
      <c r="L26" s="103">
        <v>0</v>
      </c>
      <c r="M26" s="103">
        <v>0</v>
      </c>
      <c r="N26" s="103">
        <v>0</v>
      </c>
      <c r="O26" s="103">
        <v>1</v>
      </c>
      <c r="P26" s="103">
        <v>1</v>
      </c>
      <c r="Q26" s="103">
        <v>0</v>
      </c>
      <c r="R26" s="103">
        <v>0</v>
      </c>
      <c r="S26" s="104">
        <v>1</v>
      </c>
      <c r="T26" s="104">
        <v>0</v>
      </c>
      <c r="U26" s="103">
        <v>1</v>
      </c>
      <c r="V26" s="103">
        <v>1</v>
      </c>
      <c r="W26" s="103">
        <v>1</v>
      </c>
      <c r="X26" s="103">
        <v>1</v>
      </c>
      <c r="Y26" s="103">
        <v>1</v>
      </c>
      <c r="Z26" s="103">
        <v>1</v>
      </c>
      <c r="AA26" s="103">
        <v>1</v>
      </c>
      <c r="AB26" s="103">
        <v>0</v>
      </c>
      <c r="AC26" s="103">
        <v>0</v>
      </c>
      <c r="AD26" s="103">
        <v>0</v>
      </c>
      <c r="AE26" s="103">
        <v>1</v>
      </c>
      <c r="AF26" s="103">
        <v>0</v>
      </c>
      <c r="AG26" s="3"/>
      <c r="AH26" s="3"/>
      <c r="AI26" s="3"/>
      <c r="AJ26" s="3"/>
      <c r="AK26" s="3"/>
      <c r="AL26" s="3"/>
      <c r="AM26" s="3"/>
      <c r="AN26" s="3"/>
      <c r="AO26" s="3"/>
    </row>
    <row r="27" spans="2:41" ht="16" x14ac:dyDescent="0.2">
      <c r="B27" s="62">
        <v>14</v>
      </c>
      <c r="C27" s="66" t="s">
        <v>43</v>
      </c>
      <c r="D27" s="61">
        <v>102</v>
      </c>
      <c r="E27" s="67" t="s">
        <v>111</v>
      </c>
      <c r="F27" s="103">
        <v>0</v>
      </c>
      <c r="G27" s="103">
        <v>0</v>
      </c>
      <c r="H27" s="103">
        <v>1</v>
      </c>
      <c r="I27" s="103">
        <v>1</v>
      </c>
      <c r="J27" s="103">
        <v>0</v>
      </c>
      <c r="K27" s="103">
        <v>1</v>
      </c>
      <c r="L27" s="103">
        <v>0</v>
      </c>
      <c r="M27" s="103">
        <v>0</v>
      </c>
      <c r="N27" s="103">
        <v>0</v>
      </c>
      <c r="O27" s="103">
        <v>0</v>
      </c>
      <c r="P27" s="103">
        <v>1</v>
      </c>
      <c r="Q27" s="103">
        <v>0</v>
      </c>
      <c r="R27" s="103">
        <v>1</v>
      </c>
      <c r="S27" s="104">
        <v>0</v>
      </c>
      <c r="T27" s="104">
        <v>0</v>
      </c>
      <c r="U27" s="103">
        <v>1</v>
      </c>
      <c r="V27" s="103">
        <v>1</v>
      </c>
      <c r="W27" s="103">
        <v>0</v>
      </c>
      <c r="X27" s="103">
        <v>1</v>
      </c>
      <c r="Y27" s="103">
        <v>0</v>
      </c>
      <c r="Z27" s="103">
        <v>1</v>
      </c>
      <c r="AA27" s="103">
        <v>1</v>
      </c>
      <c r="AB27" s="103">
        <v>0</v>
      </c>
      <c r="AC27" s="103">
        <v>0</v>
      </c>
      <c r="AD27" s="103">
        <v>1</v>
      </c>
      <c r="AE27" s="103">
        <v>0</v>
      </c>
      <c r="AF27" s="103">
        <v>0</v>
      </c>
      <c r="AG27" s="3"/>
      <c r="AH27" s="3"/>
      <c r="AI27" s="3"/>
      <c r="AJ27" s="3"/>
      <c r="AK27" s="3"/>
      <c r="AL27" s="3"/>
      <c r="AM27" s="3"/>
      <c r="AN27" s="3"/>
      <c r="AO27" s="3"/>
    </row>
    <row r="28" spans="2:41" ht="16" x14ac:dyDescent="0.2">
      <c r="B28" s="62">
        <v>15</v>
      </c>
      <c r="C28" s="66" t="s">
        <v>46</v>
      </c>
      <c r="D28" s="61">
        <v>95</v>
      </c>
      <c r="E28" s="67" t="s">
        <v>112</v>
      </c>
      <c r="F28" s="103">
        <v>1</v>
      </c>
      <c r="G28" s="103">
        <v>1</v>
      </c>
      <c r="H28" s="103">
        <v>0</v>
      </c>
      <c r="I28" s="103">
        <v>0</v>
      </c>
      <c r="J28" s="103">
        <v>0</v>
      </c>
      <c r="K28" s="103">
        <v>1</v>
      </c>
      <c r="L28" s="103">
        <v>1</v>
      </c>
      <c r="M28" s="103">
        <v>1</v>
      </c>
      <c r="N28" s="103">
        <v>0</v>
      </c>
      <c r="O28" s="103">
        <v>1</v>
      </c>
      <c r="P28" s="103">
        <v>1</v>
      </c>
      <c r="Q28" s="103">
        <v>1</v>
      </c>
      <c r="R28" s="103">
        <v>1</v>
      </c>
      <c r="S28" s="104">
        <v>1</v>
      </c>
      <c r="T28" s="104">
        <v>1</v>
      </c>
      <c r="U28" s="103">
        <v>1</v>
      </c>
      <c r="V28" s="103">
        <v>1</v>
      </c>
      <c r="W28" s="103">
        <v>1</v>
      </c>
      <c r="X28" s="103">
        <v>1</v>
      </c>
      <c r="Y28" s="103">
        <v>1</v>
      </c>
      <c r="Z28" s="103">
        <v>1</v>
      </c>
      <c r="AA28" s="103">
        <v>1</v>
      </c>
      <c r="AB28" s="103">
        <v>0</v>
      </c>
      <c r="AC28" s="103">
        <v>0</v>
      </c>
      <c r="AD28" s="103">
        <v>1</v>
      </c>
      <c r="AE28" s="103">
        <v>1</v>
      </c>
      <c r="AF28" s="103">
        <v>0</v>
      </c>
      <c r="AG28" s="3"/>
      <c r="AH28" s="3"/>
      <c r="AI28" s="3"/>
      <c r="AJ28" s="3"/>
      <c r="AK28" s="3"/>
      <c r="AL28" s="3"/>
      <c r="AM28" s="3"/>
      <c r="AN28" s="3"/>
      <c r="AO28" s="3"/>
    </row>
    <row r="29" spans="2:41" ht="16" x14ac:dyDescent="0.2">
      <c r="B29" s="62">
        <v>16</v>
      </c>
      <c r="C29" s="66" t="s">
        <v>113</v>
      </c>
      <c r="D29" s="61">
        <v>95</v>
      </c>
      <c r="E29" s="67" t="s">
        <v>114</v>
      </c>
      <c r="F29" s="103">
        <v>0</v>
      </c>
      <c r="G29" s="103">
        <v>0</v>
      </c>
      <c r="H29" s="103">
        <v>1</v>
      </c>
      <c r="I29" s="103">
        <v>1</v>
      </c>
      <c r="J29" s="103">
        <v>1</v>
      </c>
      <c r="K29" s="103">
        <v>1</v>
      </c>
      <c r="L29" s="103">
        <v>0</v>
      </c>
      <c r="M29" s="103">
        <v>1</v>
      </c>
      <c r="N29" s="103">
        <v>0</v>
      </c>
      <c r="O29" s="103">
        <v>1</v>
      </c>
      <c r="P29" s="103">
        <v>1</v>
      </c>
      <c r="Q29" s="103">
        <v>0</v>
      </c>
      <c r="R29" s="103">
        <v>1</v>
      </c>
      <c r="S29" s="104">
        <v>1</v>
      </c>
      <c r="T29" s="104">
        <v>0</v>
      </c>
      <c r="U29" s="103">
        <v>1</v>
      </c>
      <c r="V29" s="105">
        <v>1</v>
      </c>
      <c r="W29" s="103">
        <v>0</v>
      </c>
      <c r="X29" s="103">
        <v>0</v>
      </c>
      <c r="Y29" s="103">
        <v>0</v>
      </c>
      <c r="Z29" s="103">
        <v>1</v>
      </c>
      <c r="AA29" s="103">
        <v>1</v>
      </c>
      <c r="AB29" s="103">
        <v>0</v>
      </c>
      <c r="AC29" s="103">
        <v>0</v>
      </c>
      <c r="AD29" s="103">
        <v>0</v>
      </c>
      <c r="AE29" s="103">
        <v>1</v>
      </c>
      <c r="AF29" s="103">
        <v>0</v>
      </c>
      <c r="AG29" s="3"/>
      <c r="AH29" s="3"/>
      <c r="AI29" s="3"/>
      <c r="AJ29" s="3"/>
      <c r="AK29" s="3"/>
      <c r="AL29" s="3"/>
      <c r="AM29" s="3"/>
      <c r="AN29" s="3"/>
      <c r="AO29" s="3"/>
    </row>
    <row r="30" spans="2:41" ht="16" x14ac:dyDescent="0.2">
      <c r="B30" s="62">
        <v>17</v>
      </c>
      <c r="C30" s="66" t="s">
        <v>58</v>
      </c>
      <c r="D30" s="61">
        <v>85</v>
      </c>
      <c r="E30" s="67" t="s">
        <v>115</v>
      </c>
      <c r="F30" s="103">
        <v>1</v>
      </c>
      <c r="G30" s="103">
        <v>1</v>
      </c>
      <c r="H30" s="103">
        <v>0</v>
      </c>
      <c r="I30" s="103">
        <v>1</v>
      </c>
      <c r="J30" s="103">
        <v>1</v>
      </c>
      <c r="K30" s="103">
        <v>1</v>
      </c>
      <c r="L30" s="103">
        <v>1</v>
      </c>
      <c r="M30" s="103">
        <v>0</v>
      </c>
      <c r="N30" s="103">
        <v>1</v>
      </c>
      <c r="O30" s="103">
        <v>1</v>
      </c>
      <c r="P30" s="103">
        <v>0</v>
      </c>
      <c r="Q30" s="103">
        <v>0</v>
      </c>
      <c r="R30" s="103">
        <v>0</v>
      </c>
      <c r="S30" s="104">
        <v>0</v>
      </c>
      <c r="T30" s="104">
        <v>0</v>
      </c>
      <c r="U30" s="103">
        <v>0</v>
      </c>
      <c r="V30" s="103">
        <v>0</v>
      </c>
      <c r="W30" s="103">
        <v>1</v>
      </c>
      <c r="X30" s="103">
        <v>1</v>
      </c>
      <c r="Y30" s="103">
        <v>1</v>
      </c>
      <c r="Z30" s="103">
        <v>0</v>
      </c>
      <c r="AA30" s="103">
        <v>0</v>
      </c>
      <c r="AB30" s="103">
        <v>0</v>
      </c>
      <c r="AC30" s="103">
        <v>0</v>
      </c>
      <c r="AD30" s="103">
        <v>1</v>
      </c>
      <c r="AE30" s="103">
        <v>1</v>
      </c>
      <c r="AF30" s="103">
        <v>0</v>
      </c>
      <c r="AG30" s="3"/>
      <c r="AH30" s="3"/>
      <c r="AI30" s="3"/>
      <c r="AJ30" s="3"/>
      <c r="AK30" s="3"/>
      <c r="AL30" s="3"/>
      <c r="AM30" s="3"/>
      <c r="AN30" s="3"/>
      <c r="AO30" s="3"/>
    </row>
    <row r="31" spans="2:41" ht="16" x14ac:dyDescent="0.2">
      <c r="B31" s="62">
        <v>18</v>
      </c>
      <c r="C31" s="66" t="s">
        <v>116</v>
      </c>
      <c r="D31" s="61">
        <v>85</v>
      </c>
      <c r="E31" s="67" t="s">
        <v>117</v>
      </c>
      <c r="F31" s="103">
        <v>0</v>
      </c>
      <c r="G31" s="103">
        <v>0</v>
      </c>
      <c r="H31" s="103">
        <v>0</v>
      </c>
      <c r="I31" s="103">
        <v>1</v>
      </c>
      <c r="J31" s="103">
        <v>1</v>
      </c>
      <c r="K31" s="103">
        <v>1</v>
      </c>
      <c r="L31" s="103">
        <v>0</v>
      </c>
      <c r="M31" s="103">
        <v>1</v>
      </c>
      <c r="N31" s="103">
        <v>0</v>
      </c>
      <c r="O31" s="103">
        <v>0</v>
      </c>
      <c r="P31" s="103">
        <v>0</v>
      </c>
      <c r="Q31" s="103">
        <v>1</v>
      </c>
      <c r="R31" s="103">
        <v>1</v>
      </c>
      <c r="S31" s="104">
        <v>1</v>
      </c>
      <c r="T31" s="104">
        <v>0</v>
      </c>
      <c r="U31" s="103">
        <v>1</v>
      </c>
      <c r="V31" s="103">
        <v>1</v>
      </c>
      <c r="W31" s="103">
        <v>0</v>
      </c>
      <c r="X31" s="103">
        <v>0</v>
      </c>
      <c r="Y31" s="103">
        <v>0</v>
      </c>
      <c r="Z31" s="103">
        <v>1</v>
      </c>
      <c r="AA31" s="103">
        <v>1</v>
      </c>
      <c r="AB31" s="103">
        <v>0</v>
      </c>
      <c r="AC31" s="103">
        <v>0</v>
      </c>
      <c r="AD31" s="103">
        <v>0</v>
      </c>
      <c r="AE31" s="103">
        <v>1</v>
      </c>
      <c r="AF31" s="103">
        <v>0</v>
      </c>
      <c r="AG31" s="3"/>
      <c r="AH31" s="3"/>
      <c r="AI31" s="3"/>
      <c r="AJ31" s="3"/>
      <c r="AK31" s="3"/>
      <c r="AL31" s="3"/>
      <c r="AM31" s="3"/>
      <c r="AN31" s="3"/>
      <c r="AO31" s="3"/>
    </row>
    <row r="32" spans="2:41" ht="16" x14ac:dyDescent="0.2">
      <c r="B32" s="62">
        <v>19</v>
      </c>
      <c r="C32" s="66" t="s">
        <v>57</v>
      </c>
      <c r="D32" s="61">
        <v>76</v>
      </c>
      <c r="E32" s="67" t="s">
        <v>118</v>
      </c>
      <c r="F32" s="103">
        <v>1</v>
      </c>
      <c r="G32" s="103">
        <v>1</v>
      </c>
      <c r="H32" s="103">
        <v>0</v>
      </c>
      <c r="I32" s="103">
        <v>0</v>
      </c>
      <c r="J32" s="103">
        <v>1</v>
      </c>
      <c r="K32" s="103">
        <v>1</v>
      </c>
      <c r="L32" s="103">
        <v>1</v>
      </c>
      <c r="M32" s="103">
        <v>1</v>
      </c>
      <c r="N32" s="103">
        <v>0</v>
      </c>
      <c r="O32" s="103">
        <v>1</v>
      </c>
      <c r="P32" s="103">
        <v>0</v>
      </c>
      <c r="Q32" s="103">
        <v>0</v>
      </c>
      <c r="R32" s="103">
        <v>0</v>
      </c>
      <c r="S32" s="104">
        <v>0</v>
      </c>
      <c r="T32" s="104">
        <v>0</v>
      </c>
      <c r="U32" s="103">
        <v>0</v>
      </c>
      <c r="V32" s="103">
        <v>1</v>
      </c>
      <c r="W32" s="103">
        <v>1</v>
      </c>
      <c r="X32" s="103">
        <v>1</v>
      </c>
      <c r="Y32" s="103">
        <v>1</v>
      </c>
      <c r="Z32" s="103">
        <v>1</v>
      </c>
      <c r="AA32" s="103">
        <v>1</v>
      </c>
      <c r="AB32" s="103">
        <v>0</v>
      </c>
      <c r="AC32" s="103">
        <v>0</v>
      </c>
      <c r="AD32" s="103">
        <v>1</v>
      </c>
      <c r="AE32" s="103">
        <v>1</v>
      </c>
      <c r="AF32" s="103">
        <v>0</v>
      </c>
      <c r="AG32" s="3"/>
      <c r="AH32" s="3"/>
      <c r="AI32" s="3"/>
      <c r="AJ32" s="3"/>
      <c r="AK32" s="3"/>
      <c r="AL32" s="3"/>
      <c r="AM32" s="3"/>
      <c r="AN32" s="3"/>
      <c r="AO32" s="3"/>
    </row>
    <row r="33" spans="2:41" ht="16" x14ac:dyDescent="0.2">
      <c r="B33" s="62">
        <v>20</v>
      </c>
      <c r="C33" s="66" t="s">
        <v>119</v>
      </c>
      <c r="D33" s="61">
        <v>63</v>
      </c>
      <c r="E33" s="67" t="s">
        <v>120</v>
      </c>
      <c r="F33" s="103">
        <v>0</v>
      </c>
      <c r="G33" s="103">
        <v>1</v>
      </c>
      <c r="H33" s="103">
        <v>0</v>
      </c>
      <c r="I33" s="103">
        <v>1</v>
      </c>
      <c r="J33" s="103">
        <v>1</v>
      </c>
      <c r="K33" s="103">
        <v>1</v>
      </c>
      <c r="L33" s="103">
        <v>0</v>
      </c>
      <c r="M33" s="103">
        <v>0</v>
      </c>
      <c r="N33" s="103">
        <v>0</v>
      </c>
      <c r="O33" s="103">
        <v>1</v>
      </c>
      <c r="P33" s="103">
        <v>1</v>
      </c>
      <c r="Q33" s="103">
        <v>0</v>
      </c>
      <c r="R33" s="103">
        <v>0</v>
      </c>
      <c r="S33" s="104">
        <v>1</v>
      </c>
      <c r="T33" s="104">
        <v>0</v>
      </c>
      <c r="U33" s="103">
        <v>1</v>
      </c>
      <c r="V33" s="103">
        <v>1</v>
      </c>
      <c r="W33" s="103">
        <v>0</v>
      </c>
      <c r="X33" s="103">
        <v>1</v>
      </c>
      <c r="Y33" s="103">
        <v>1</v>
      </c>
      <c r="Z33" s="103">
        <v>1</v>
      </c>
      <c r="AA33" s="103">
        <v>1</v>
      </c>
      <c r="AB33" s="103">
        <v>0</v>
      </c>
      <c r="AC33" s="103">
        <v>0</v>
      </c>
      <c r="AD33" s="103">
        <v>1</v>
      </c>
      <c r="AE33" s="103">
        <v>1</v>
      </c>
      <c r="AF33" s="103">
        <v>0</v>
      </c>
      <c r="AG33" s="3"/>
      <c r="AH33" s="3"/>
      <c r="AI33" s="3"/>
      <c r="AJ33" s="3"/>
      <c r="AK33" s="3"/>
      <c r="AL33" s="3"/>
      <c r="AM33" s="3"/>
      <c r="AN33" s="3"/>
      <c r="AO33" s="3"/>
    </row>
    <row r="34" spans="2:41" ht="16" x14ac:dyDescent="0.2">
      <c r="B34" s="18"/>
      <c r="C34" s="11"/>
      <c r="D34" s="12"/>
      <c r="E34" s="17"/>
      <c r="F34" s="129">
        <f>SUM(F14:F33)</f>
        <v>12</v>
      </c>
      <c r="G34" s="129">
        <f t="shared" ref="G34:AF34" si="0">SUM(G14:G33)</f>
        <v>11</v>
      </c>
      <c r="H34" s="129">
        <f t="shared" si="0"/>
        <v>7</v>
      </c>
      <c r="I34" s="129">
        <f t="shared" si="0"/>
        <v>12</v>
      </c>
      <c r="J34" s="129">
        <f t="shared" si="0"/>
        <v>14</v>
      </c>
      <c r="K34" s="129">
        <f t="shared" si="0"/>
        <v>19</v>
      </c>
      <c r="L34" s="129">
        <f t="shared" si="0"/>
        <v>10</v>
      </c>
      <c r="M34" s="129">
        <f t="shared" si="0"/>
        <v>9</v>
      </c>
      <c r="N34" s="129">
        <f t="shared" si="0"/>
        <v>4</v>
      </c>
      <c r="O34" s="129">
        <f t="shared" si="0"/>
        <v>14</v>
      </c>
      <c r="P34" s="129">
        <f t="shared" si="0"/>
        <v>15</v>
      </c>
      <c r="Q34" s="129">
        <f t="shared" si="0"/>
        <v>10</v>
      </c>
      <c r="R34" s="129">
        <f t="shared" si="0"/>
        <v>11</v>
      </c>
      <c r="S34" s="129">
        <f t="shared" si="0"/>
        <v>10</v>
      </c>
      <c r="T34" s="129">
        <f t="shared" si="0"/>
        <v>7</v>
      </c>
      <c r="U34" s="129">
        <f t="shared" si="0"/>
        <v>15</v>
      </c>
      <c r="V34" s="129">
        <f t="shared" si="0"/>
        <v>16</v>
      </c>
      <c r="W34" s="129">
        <f t="shared" si="0"/>
        <v>10</v>
      </c>
      <c r="X34" s="129">
        <f t="shared" si="0"/>
        <v>14</v>
      </c>
      <c r="Y34" s="129">
        <f t="shared" si="0"/>
        <v>10</v>
      </c>
      <c r="Z34" s="129">
        <f t="shared" si="0"/>
        <v>18</v>
      </c>
      <c r="AA34" s="129">
        <f t="shared" si="0"/>
        <v>16</v>
      </c>
      <c r="AB34" s="129">
        <f t="shared" si="0"/>
        <v>7</v>
      </c>
      <c r="AC34" s="129">
        <f t="shared" si="0"/>
        <v>0</v>
      </c>
      <c r="AD34" s="129">
        <f t="shared" si="0"/>
        <v>15</v>
      </c>
      <c r="AE34" s="129">
        <f t="shared" si="0"/>
        <v>16</v>
      </c>
      <c r="AF34" s="129">
        <f t="shared" si="0"/>
        <v>0</v>
      </c>
      <c r="AG34" s="3"/>
      <c r="AH34" s="3"/>
      <c r="AI34" s="3"/>
      <c r="AJ34" s="3"/>
      <c r="AK34" s="3"/>
      <c r="AL34" s="3"/>
      <c r="AM34" s="3"/>
      <c r="AN34" s="3"/>
      <c r="AO34" s="3"/>
    </row>
    <row r="35" spans="2:41" ht="16" x14ac:dyDescent="0.2">
      <c r="B35" s="18"/>
      <c r="C35" s="11"/>
      <c r="D35" s="12"/>
      <c r="E35" s="17"/>
      <c r="F35" s="206" t="s">
        <v>93</v>
      </c>
      <c r="G35" s="207"/>
      <c r="H35" s="207"/>
      <c r="I35" s="207"/>
      <c r="J35" s="207"/>
      <c r="K35" s="207"/>
      <c r="L35" s="207"/>
      <c r="M35" s="207"/>
      <c r="N35" s="207"/>
      <c r="O35" s="207"/>
      <c r="P35" s="207"/>
      <c r="Q35" s="207"/>
      <c r="R35" s="207"/>
      <c r="S35" s="207"/>
      <c r="T35" s="208"/>
      <c r="U35" s="206" t="s">
        <v>94</v>
      </c>
      <c r="V35" s="207"/>
      <c r="W35" s="207"/>
      <c r="X35" s="207"/>
      <c r="Y35" s="207"/>
      <c r="Z35" s="207"/>
      <c r="AA35" s="207"/>
      <c r="AB35" s="207"/>
      <c r="AC35" s="207"/>
      <c r="AD35" s="207"/>
      <c r="AE35" s="207"/>
      <c r="AF35" s="208"/>
      <c r="AG35" s="3"/>
      <c r="AH35" s="3"/>
      <c r="AI35" s="3"/>
      <c r="AJ35" s="3"/>
      <c r="AK35" s="3"/>
      <c r="AL35" s="3"/>
      <c r="AM35" s="3"/>
      <c r="AN35" s="3"/>
      <c r="AO35" s="3"/>
    </row>
    <row r="36" spans="2:41" ht="16" x14ac:dyDescent="0.2">
      <c r="B36" s="18"/>
      <c r="C36" s="11"/>
      <c r="D36" s="12"/>
      <c r="E36" s="17"/>
      <c r="F36" s="8"/>
      <c r="G36" s="3"/>
      <c r="H36" s="3"/>
      <c r="I36" s="3"/>
      <c r="J36" s="3"/>
      <c r="K36" s="3"/>
      <c r="L36" s="3"/>
      <c r="M36" s="3"/>
      <c r="N36" s="3"/>
      <c r="O36" s="3"/>
      <c r="P36" s="3"/>
      <c r="Q36" s="3"/>
      <c r="R36" s="3"/>
      <c r="S36" s="2"/>
      <c r="T36" s="2"/>
      <c r="U36" s="2"/>
      <c r="V36" s="3"/>
      <c r="W36" s="3"/>
      <c r="X36" s="3"/>
      <c r="Y36" s="3"/>
      <c r="Z36" s="3"/>
      <c r="AA36" s="3"/>
      <c r="AB36" s="3"/>
      <c r="AC36" s="3"/>
      <c r="AD36" s="3"/>
      <c r="AE36" s="3"/>
      <c r="AF36" s="3"/>
      <c r="AG36" s="3"/>
      <c r="AH36" s="3"/>
      <c r="AI36" s="3"/>
      <c r="AJ36" s="3"/>
      <c r="AK36" s="3"/>
      <c r="AL36" s="3"/>
      <c r="AM36" s="3"/>
      <c r="AN36" s="3"/>
      <c r="AO36" s="3"/>
    </row>
    <row r="37" spans="2:41" ht="16" x14ac:dyDescent="0.2">
      <c r="B37" s="18"/>
      <c r="C37" s="11"/>
      <c r="D37" s="12"/>
      <c r="E37" s="17"/>
      <c r="F37" s="8"/>
      <c r="G37" s="3"/>
      <c r="H37" s="3"/>
      <c r="I37" s="3"/>
      <c r="J37" s="3"/>
      <c r="K37" s="3"/>
      <c r="L37" s="3"/>
      <c r="M37" s="3"/>
      <c r="N37" s="3"/>
      <c r="O37" s="3"/>
      <c r="P37" s="3"/>
      <c r="Q37" s="3"/>
      <c r="R37" s="3"/>
      <c r="S37" s="2"/>
      <c r="T37" s="2"/>
      <c r="U37" s="2"/>
      <c r="V37" s="3"/>
      <c r="W37" s="3"/>
      <c r="X37" s="3"/>
      <c r="Y37" s="3"/>
      <c r="Z37" s="3"/>
      <c r="AA37" s="3"/>
      <c r="AB37" s="3"/>
      <c r="AC37" s="3"/>
      <c r="AD37" s="3"/>
      <c r="AE37" s="3"/>
      <c r="AF37" s="3"/>
      <c r="AG37" s="3"/>
      <c r="AH37" s="3"/>
      <c r="AI37" s="3"/>
      <c r="AJ37" s="3"/>
      <c r="AK37" s="3"/>
      <c r="AL37" s="3"/>
      <c r="AM37" s="3"/>
      <c r="AN37" s="3"/>
      <c r="AO37" s="3"/>
    </row>
    <row r="38" spans="2:41" ht="16" x14ac:dyDescent="0.2">
      <c r="B38" s="18"/>
      <c r="C38" s="11"/>
      <c r="D38" s="12"/>
      <c r="E38" s="17"/>
      <c r="F38" s="8"/>
      <c r="G38" s="3"/>
      <c r="H38" s="3"/>
      <c r="I38" s="3"/>
      <c r="J38" s="3"/>
      <c r="K38" s="3"/>
      <c r="L38" s="3"/>
      <c r="M38" s="3"/>
      <c r="N38" s="3"/>
      <c r="O38" s="3"/>
      <c r="P38" s="3"/>
      <c r="Q38" s="3"/>
      <c r="R38" s="3"/>
      <c r="S38" s="2"/>
      <c r="T38" s="2"/>
      <c r="U38" s="2"/>
      <c r="V38" s="3"/>
      <c r="W38" s="3"/>
      <c r="X38" s="3"/>
      <c r="Y38" s="3"/>
      <c r="Z38" s="3"/>
      <c r="AA38" s="3"/>
      <c r="AB38" s="3"/>
      <c r="AC38" s="3"/>
      <c r="AD38" s="3"/>
      <c r="AE38" s="3"/>
      <c r="AF38" s="3"/>
      <c r="AG38" s="3"/>
      <c r="AH38" s="3"/>
      <c r="AI38" s="3"/>
      <c r="AJ38" s="3"/>
      <c r="AK38" s="3"/>
      <c r="AL38" s="3"/>
      <c r="AM38" s="3"/>
      <c r="AN38" s="3"/>
      <c r="AO38" s="3"/>
    </row>
    <row r="39" spans="2:41" ht="16" x14ac:dyDescent="0.2">
      <c r="B39" s="18"/>
      <c r="C39" s="11"/>
      <c r="D39" s="12"/>
      <c r="E39" s="17"/>
      <c r="F39" s="8"/>
      <c r="G39" s="3"/>
      <c r="H39" s="3"/>
      <c r="I39" s="3"/>
      <c r="J39" s="3"/>
      <c r="K39" s="3"/>
      <c r="L39" s="3"/>
      <c r="M39" s="3"/>
      <c r="N39" s="3"/>
      <c r="O39" s="3"/>
      <c r="P39" s="3"/>
      <c r="Q39" s="3"/>
      <c r="R39" s="3"/>
      <c r="S39" s="2"/>
      <c r="T39" s="2"/>
      <c r="U39" s="2"/>
      <c r="V39" s="3"/>
      <c r="W39" s="3"/>
      <c r="X39" s="3"/>
      <c r="Y39" s="3"/>
      <c r="Z39" s="3"/>
      <c r="AA39" s="3"/>
      <c r="AB39" s="3"/>
      <c r="AC39" s="3"/>
      <c r="AD39" s="3"/>
      <c r="AE39" s="3"/>
      <c r="AF39" s="3"/>
      <c r="AG39" s="3"/>
      <c r="AH39" s="3"/>
      <c r="AI39" s="3"/>
      <c r="AJ39" s="3"/>
      <c r="AK39" s="3"/>
      <c r="AL39" s="3"/>
      <c r="AM39" s="3"/>
      <c r="AN39" s="3"/>
      <c r="AO39" s="3"/>
    </row>
    <row r="40" spans="2:41" ht="16" x14ac:dyDescent="0.2">
      <c r="B40" s="18"/>
      <c r="C40" s="11"/>
      <c r="D40" s="12"/>
      <c r="E40" s="17"/>
      <c r="F40" s="8"/>
      <c r="G40" s="3"/>
      <c r="H40" s="3"/>
      <c r="I40" s="3"/>
      <c r="J40" s="3"/>
      <c r="K40" s="3"/>
      <c r="L40" s="3"/>
      <c r="M40" s="3"/>
      <c r="N40" s="3"/>
      <c r="O40" s="3"/>
      <c r="P40" s="3"/>
      <c r="Q40" s="3"/>
      <c r="R40" s="3"/>
      <c r="S40" s="2"/>
      <c r="T40" s="2"/>
      <c r="U40" s="2"/>
      <c r="V40" s="3"/>
      <c r="W40" s="3"/>
      <c r="X40" s="3"/>
      <c r="Y40" s="3"/>
      <c r="Z40" s="3"/>
      <c r="AA40" s="3"/>
      <c r="AB40" s="3"/>
      <c r="AC40" s="3"/>
      <c r="AD40" s="3"/>
      <c r="AE40" s="3"/>
      <c r="AF40" s="3"/>
      <c r="AG40" s="3"/>
      <c r="AH40" s="3"/>
      <c r="AI40" s="3"/>
      <c r="AJ40" s="3"/>
      <c r="AK40" s="3"/>
      <c r="AL40" s="3"/>
      <c r="AM40" s="3"/>
      <c r="AN40" s="3"/>
      <c r="AO40" s="3"/>
    </row>
    <row r="41" spans="2:41" ht="16" x14ac:dyDescent="0.2">
      <c r="B41" s="18"/>
      <c r="C41" s="11"/>
      <c r="D41" s="12"/>
      <c r="E41" s="17"/>
      <c r="F41" s="8"/>
      <c r="G41" s="3"/>
      <c r="H41" s="3"/>
      <c r="I41" s="3"/>
      <c r="J41" s="3"/>
      <c r="K41" s="3"/>
      <c r="L41" s="3"/>
      <c r="M41" s="3"/>
      <c r="N41" s="3"/>
      <c r="O41" s="3"/>
      <c r="P41" s="3"/>
      <c r="Q41" s="3"/>
      <c r="R41" s="3"/>
      <c r="S41" s="2"/>
      <c r="T41" s="2"/>
      <c r="U41" s="2"/>
      <c r="V41" s="3"/>
      <c r="W41" s="3"/>
      <c r="X41" s="3"/>
      <c r="Y41" s="3"/>
      <c r="Z41" s="3"/>
      <c r="AA41" s="3"/>
      <c r="AB41" s="3"/>
      <c r="AC41" s="3"/>
      <c r="AD41" s="3"/>
      <c r="AE41" s="3"/>
      <c r="AF41" s="3"/>
      <c r="AG41" s="3"/>
      <c r="AH41" s="3"/>
      <c r="AI41" s="3"/>
      <c r="AJ41" s="3"/>
      <c r="AK41" s="3"/>
      <c r="AL41" s="3"/>
      <c r="AM41" s="3"/>
      <c r="AN41" s="3"/>
      <c r="AO41" s="3"/>
    </row>
    <row r="42" spans="2:41" ht="16" x14ac:dyDescent="0.2">
      <c r="B42" s="18"/>
      <c r="C42" s="11"/>
      <c r="D42" s="12"/>
      <c r="E42" s="17"/>
      <c r="F42" s="8"/>
      <c r="G42" s="3"/>
      <c r="H42" s="3"/>
      <c r="I42" s="3"/>
      <c r="J42" s="3"/>
      <c r="K42" s="3"/>
      <c r="L42" s="3"/>
      <c r="M42" s="3"/>
      <c r="N42" s="3"/>
      <c r="O42" s="3"/>
      <c r="P42" s="3"/>
      <c r="Q42" s="3"/>
      <c r="R42" s="3"/>
      <c r="S42" s="2"/>
      <c r="T42" s="2"/>
      <c r="U42" s="2"/>
      <c r="V42" s="3"/>
      <c r="W42" s="3"/>
      <c r="X42" s="3"/>
      <c r="Y42" s="3"/>
      <c r="Z42" s="3"/>
      <c r="AA42" s="3"/>
      <c r="AB42" s="3"/>
      <c r="AC42" s="3"/>
      <c r="AD42" s="3"/>
      <c r="AE42" s="3"/>
      <c r="AF42" s="3"/>
      <c r="AG42" s="3"/>
      <c r="AH42" s="3"/>
      <c r="AI42" s="3"/>
      <c r="AJ42" s="3"/>
      <c r="AK42" s="3"/>
      <c r="AL42" s="3"/>
      <c r="AM42" s="3"/>
      <c r="AN42" s="3"/>
      <c r="AO42" s="3"/>
    </row>
    <row r="43" spans="2:41" ht="16" x14ac:dyDescent="0.2">
      <c r="B43" s="18"/>
      <c r="C43" s="11"/>
      <c r="D43" s="12"/>
      <c r="E43" s="17"/>
      <c r="F43" s="8"/>
      <c r="G43" s="3"/>
      <c r="H43" s="3"/>
      <c r="I43" s="3"/>
      <c r="J43" s="3"/>
      <c r="K43" s="3"/>
      <c r="L43" s="3"/>
      <c r="M43" s="3"/>
      <c r="N43" s="3"/>
      <c r="O43" s="3"/>
      <c r="P43" s="3"/>
      <c r="Q43" s="3"/>
      <c r="R43" s="3"/>
      <c r="S43" s="2"/>
      <c r="T43" s="2"/>
      <c r="U43" s="2"/>
      <c r="V43" s="3"/>
      <c r="W43" s="3"/>
      <c r="X43" s="3"/>
      <c r="Y43" s="3"/>
      <c r="Z43" s="3"/>
      <c r="AA43" s="3"/>
      <c r="AB43" s="3"/>
      <c r="AC43" s="3"/>
      <c r="AD43" s="3"/>
      <c r="AE43" s="3"/>
      <c r="AF43" s="3"/>
      <c r="AG43" s="3"/>
      <c r="AH43" s="3"/>
      <c r="AI43" s="3"/>
      <c r="AJ43" s="3"/>
      <c r="AK43" s="3"/>
      <c r="AL43" s="3"/>
      <c r="AM43" s="3"/>
      <c r="AN43" s="3"/>
      <c r="AO43" s="3"/>
    </row>
    <row r="44" spans="2:41" ht="16" x14ac:dyDescent="0.2">
      <c r="B44" s="18"/>
      <c r="C44" s="11"/>
      <c r="D44" s="12"/>
      <c r="E44" s="17"/>
      <c r="F44" s="8"/>
      <c r="G44" s="3"/>
      <c r="H44" s="3"/>
      <c r="I44" s="3"/>
      <c r="J44" s="3"/>
      <c r="K44" s="3"/>
      <c r="L44" s="3"/>
      <c r="M44" s="3"/>
      <c r="N44" s="3"/>
      <c r="O44" s="3"/>
      <c r="P44" s="3"/>
      <c r="Q44" s="3"/>
      <c r="R44" s="3"/>
      <c r="S44" s="2"/>
      <c r="T44" s="2"/>
      <c r="U44" s="2"/>
      <c r="V44" s="3"/>
      <c r="W44" s="3"/>
      <c r="X44" s="3"/>
      <c r="Y44" s="3"/>
      <c r="Z44" s="3"/>
      <c r="AA44" s="3"/>
      <c r="AB44" s="3"/>
      <c r="AC44" s="3"/>
      <c r="AD44" s="3"/>
      <c r="AE44" s="3"/>
      <c r="AF44" s="3"/>
      <c r="AG44" s="3"/>
      <c r="AH44" s="3"/>
      <c r="AI44" s="3"/>
      <c r="AJ44" s="3"/>
      <c r="AK44" s="3"/>
      <c r="AL44" s="3"/>
      <c r="AM44" s="3"/>
      <c r="AN44" s="3"/>
      <c r="AO44" s="3"/>
    </row>
    <row r="45" spans="2:41" ht="16" x14ac:dyDescent="0.2">
      <c r="B45" s="18"/>
      <c r="C45" s="11"/>
      <c r="D45" s="12"/>
      <c r="E45" s="17"/>
      <c r="F45" s="8"/>
      <c r="G45" s="3"/>
      <c r="H45" s="3"/>
      <c r="I45" s="3"/>
      <c r="J45" s="3"/>
      <c r="K45" s="3"/>
      <c r="L45" s="3"/>
      <c r="M45" s="3"/>
      <c r="N45" s="3"/>
      <c r="O45" s="3"/>
      <c r="P45" s="3"/>
      <c r="Q45" s="3"/>
      <c r="R45" s="3"/>
      <c r="S45" s="2"/>
      <c r="T45" s="2"/>
      <c r="U45" s="2"/>
      <c r="V45" s="3"/>
      <c r="W45" s="3"/>
      <c r="X45" s="3"/>
      <c r="Y45" s="3"/>
      <c r="Z45" s="3"/>
      <c r="AA45" s="3"/>
      <c r="AB45" s="3"/>
      <c r="AC45" s="3"/>
      <c r="AD45" s="3"/>
      <c r="AE45" s="3"/>
      <c r="AF45" s="3"/>
      <c r="AG45" s="3"/>
      <c r="AH45" s="3"/>
      <c r="AI45" s="3"/>
      <c r="AJ45" s="3"/>
      <c r="AK45" s="3"/>
      <c r="AL45" s="3"/>
      <c r="AM45" s="3"/>
      <c r="AN45" s="3"/>
      <c r="AO45" s="3"/>
    </row>
    <row r="46" spans="2:41" ht="16" x14ac:dyDescent="0.2">
      <c r="B46" s="18"/>
      <c r="C46" s="11"/>
      <c r="D46" s="12"/>
      <c r="E46" s="17"/>
      <c r="F46" s="8"/>
      <c r="G46" s="3"/>
      <c r="H46" s="3"/>
      <c r="I46" s="3"/>
      <c r="J46" s="3"/>
      <c r="K46" s="3"/>
      <c r="L46" s="3"/>
      <c r="M46" s="3"/>
      <c r="N46" s="3"/>
      <c r="O46" s="3"/>
      <c r="P46" s="3"/>
      <c r="Q46" s="3"/>
      <c r="R46" s="3"/>
      <c r="S46" s="2"/>
      <c r="T46" s="2"/>
      <c r="U46" s="2"/>
      <c r="V46" s="3"/>
      <c r="W46" s="3"/>
      <c r="X46" s="3"/>
      <c r="Y46" s="3"/>
      <c r="Z46" s="3"/>
      <c r="AA46" s="3"/>
      <c r="AB46" s="3"/>
      <c r="AC46" s="3"/>
      <c r="AD46" s="3"/>
      <c r="AE46" s="3"/>
      <c r="AF46" s="3"/>
      <c r="AG46" s="3"/>
      <c r="AH46" s="3"/>
      <c r="AI46" s="3"/>
      <c r="AJ46" s="3"/>
      <c r="AK46" s="3"/>
      <c r="AL46" s="3"/>
      <c r="AM46" s="3"/>
      <c r="AN46" s="3"/>
      <c r="AO46" s="3"/>
    </row>
    <row r="47" spans="2:41" ht="16" x14ac:dyDescent="0.2">
      <c r="B47" s="18"/>
      <c r="C47" s="11"/>
      <c r="D47" s="12"/>
      <c r="E47" s="17"/>
      <c r="F47" s="8"/>
      <c r="G47" s="3"/>
      <c r="H47" s="3"/>
      <c r="I47" s="3"/>
      <c r="J47" s="3"/>
      <c r="K47" s="3"/>
      <c r="L47" s="3"/>
      <c r="M47" s="3"/>
      <c r="N47" s="3"/>
      <c r="O47" s="3"/>
      <c r="P47" s="3"/>
      <c r="Q47" s="3"/>
      <c r="R47" s="3"/>
      <c r="S47" s="2"/>
      <c r="T47" s="2"/>
      <c r="U47" s="2"/>
      <c r="V47" s="3"/>
      <c r="W47" s="3"/>
      <c r="X47" s="3"/>
      <c r="Y47" s="3"/>
      <c r="Z47" s="3"/>
      <c r="AA47" s="3"/>
      <c r="AB47" s="3"/>
      <c r="AC47" s="3"/>
      <c r="AD47" s="3"/>
      <c r="AE47" s="3"/>
      <c r="AF47" s="3"/>
      <c r="AG47" s="3"/>
      <c r="AH47" s="3"/>
      <c r="AI47" s="3"/>
      <c r="AJ47" s="3"/>
      <c r="AK47" s="3"/>
      <c r="AL47" s="3"/>
      <c r="AM47" s="3"/>
      <c r="AN47" s="3"/>
      <c r="AO47" s="3"/>
    </row>
    <row r="48" spans="2:41" ht="16" x14ac:dyDescent="0.2">
      <c r="B48" s="18"/>
      <c r="C48" s="11"/>
      <c r="D48" s="12"/>
      <c r="E48" s="17"/>
      <c r="F48" s="8"/>
      <c r="G48" s="3"/>
      <c r="H48" s="3"/>
      <c r="I48" s="3"/>
      <c r="J48" s="3"/>
      <c r="K48" s="3"/>
      <c r="L48" s="3"/>
      <c r="M48" s="3"/>
      <c r="N48" s="3"/>
      <c r="O48" s="3"/>
      <c r="P48" s="3"/>
      <c r="Q48" s="3"/>
      <c r="R48" s="3"/>
      <c r="S48" s="2"/>
      <c r="T48" s="2"/>
      <c r="U48" s="2"/>
      <c r="V48" s="3"/>
      <c r="W48" s="3"/>
      <c r="X48" s="3"/>
      <c r="Y48" s="3"/>
      <c r="Z48" s="3"/>
      <c r="AA48" s="3"/>
      <c r="AB48" s="3"/>
      <c r="AC48" s="3"/>
      <c r="AD48" s="3"/>
      <c r="AE48" s="3"/>
      <c r="AF48" s="3"/>
      <c r="AG48" s="3"/>
      <c r="AH48" s="3"/>
      <c r="AI48" s="3"/>
      <c r="AJ48" s="3"/>
      <c r="AK48" s="3"/>
      <c r="AL48" s="3"/>
      <c r="AM48" s="3"/>
      <c r="AN48" s="3"/>
      <c r="AO48" s="3"/>
    </row>
    <row r="49" spans="2:41" ht="16" x14ac:dyDescent="0.2">
      <c r="B49" s="18"/>
      <c r="C49" s="11"/>
      <c r="D49" s="12"/>
      <c r="E49" s="17"/>
      <c r="F49" s="8"/>
      <c r="G49" s="3"/>
      <c r="H49" s="3"/>
      <c r="I49" s="3"/>
      <c r="J49" s="3"/>
      <c r="K49" s="3"/>
      <c r="L49" s="3"/>
      <c r="M49" s="3"/>
      <c r="N49" s="3"/>
      <c r="O49" s="3"/>
      <c r="P49" s="3"/>
      <c r="Q49" s="3"/>
      <c r="R49" s="3"/>
      <c r="S49" s="2"/>
      <c r="T49" s="2"/>
      <c r="U49" s="2"/>
      <c r="V49" s="3"/>
      <c r="W49" s="3"/>
      <c r="X49" s="3"/>
      <c r="Y49" s="3"/>
      <c r="Z49" s="3"/>
      <c r="AA49" s="3"/>
      <c r="AB49" s="3"/>
      <c r="AC49" s="3"/>
      <c r="AD49" s="3"/>
      <c r="AE49" s="3"/>
      <c r="AF49" s="3"/>
      <c r="AG49" s="3"/>
      <c r="AH49" s="3"/>
      <c r="AI49" s="3"/>
      <c r="AJ49" s="3"/>
      <c r="AK49" s="3"/>
      <c r="AL49" s="3"/>
      <c r="AM49" s="3"/>
      <c r="AN49" s="3"/>
      <c r="AO49" s="3"/>
    </row>
    <row r="50" spans="2:41" ht="16" x14ac:dyDescent="0.2">
      <c r="B50" s="18"/>
      <c r="C50" s="11"/>
      <c r="D50" s="12"/>
      <c r="E50" s="17"/>
      <c r="F50" s="8"/>
      <c r="G50" s="3"/>
      <c r="H50" s="3"/>
      <c r="I50" s="3"/>
      <c r="J50" s="3"/>
      <c r="K50" s="3"/>
      <c r="L50" s="3"/>
      <c r="M50" s="3"/>
      <c r="N50" s="3"/>
      <c r="O50" s="3"/>
      <c r="P50" s="3"/>
      <c r="Q50" s="3"/>
      <c r="R50" s="3"/>
      <c r="S50" s="2"/>
      <c r="T50" s="2"/>
      <c r="U50" s="2"/>
      <c r="V50" s="3"/>
      <c r="W50" s="3"/>
      <c r="X50" s="3"/>
      <c r="Y50" s="3"/>
      <c r="Z50" s="3"/>
      <c r="AA50" s="3"/>
      <c r="AB50" s="3"/>
      <c r="AC50" s="3"/>
      <c r="AD50" s="3"/>
      <c r="AE50" s="3"/>
      <c r="AF50" s="3"/>
      <c r="AG50" s="3"/>
      <c r="AH50" s="3"/>
      <c r="AI50" s="3"/>
      <c r="AJ50" s="3"/>
      <c r="AK50" s="3"/>
      <c r="AL50" s="3"/>
      <c r="AM50" s="3"/>
      <c r="AN50" s="3"/>
      <c r="AO50" s="3"/>
    </row>
    <row r="51" spans="2:41" ht="16" x14ac:dyDescent="0.2">
      <c r="B51" s="18"/>
      <c r="C51" s="11"/>
      <c r="D51" s="12"/>
      <c r="E51" s="17"/>
      <c r="F51" s="8"/>
      <c r="G51" s="3"/>
      <c r="H51" s="3"/>
      <c r="I51" s="3"/>
      <c r="J51" s="3"/>
      <c r="K51" s="3"/>
      <c r="L51" s="3"/>
      <c r="M51" s="3"/>
      <c r="N51" s="3"/>
      <c r="O51" s="3"/>
      <c r="P51" s="3"/>
      <c r="Q51" s="3"/>
      <c r="R51" s="3"/>
      <c r="S51" s="2"/>
      <c r="T51" s="2"/>
      <c r="U51" s="2"/>
      <c r="V51" s="3"/>
      <c r="W51" s="3"/>
      <c r="X51" s="3"/>
      <c r="Y51" s="3"/>
      <c r="Z51" s="3"/>
      <c r="AA51" s="3"/>
      <c r="AB51" s="3"/>
      <c r="AC51" s="3"/>
      <c r="AD51" s="3"/>
      <c r="AE51" s="3"/>
      <c r="AF51" s="3"/>
      <c r="AG51" s="3"/>
      <c r="AH51" s="3"/>
      <c r="AI51" s="3"/>
      <c r="AJ51" s="3"/>
      <c r="AK51" s="3"/>
      <c r="AL51" s="3"/>
      <c r="AM51" s="3"/>
      <c r="AN51" s="3"/>
      <c r="AO51" s="3"/>
    </row>
    <row r="52" spans="2:41" ht="16" x14ac:dyDescent="0.2">
      <c r="B52" s="18"/>
      <c r="C52" s="11"/>
      <c r="D52" s="12"/>
      <c r="E52" s="17"/>
      <c r="F52" s="8"/>
      <c r="G52" s="3"/>
      <c r="H52" s="3"/>
      <c r="I52" s="3"/>
      <c r="J52" s="3"/>
      <c r="K52" s="3"/>
      <c r="L52" s="3"/>
      <c r="M52" s="3"/>
      <c r="N52" s="3"/>
      <c r="O52" s="3"/>
      <c r="P52" s="3"/>
      <c r="Q52" s="3"/>
      <c r="R52" s="3"/>
      <c r="S52" s="2"/>
      <c r="T52" s="2"/>
      <c r="U52" s="2"/>
      <c r="V52" s="3"/>
      <c r="W52" s="3"/>
      <c r="X52" s="3"/>
      <c r="Y52" s="3"/>
      <c r="Z52" s="3"/>
      <c r="AA52" s="3"/>
      <c r="AB52" s="3"/>
      <c r="AC52" s="3"/>
      <c r="AD52" s="3"/>
      <c r="AE52" s="3"/>
      <c r="AF52" s="3"/>
      <c r="AG52" s="3"/>
      <c r="AH52" s="3"/>
      <c r="AI52" s="3"/>
      <c r="AJ52" s="3"/>
      <c r="AK52" s="3"/>
      <c r="AL52" s="3"/>
      <c r="AM52" s="3"/>
      <c r="AN52" s="3"/>
      <c r="AO52" s="3"/>
    </row>
    <row r="53" spans="2:41" ht="16" x14ac:dyDescent="0.2">
      <c r="B53" s="18"/>
      <c r="C53" s="11"/>
      <c r="D53" s="12"/>
      <c r="E53" s="17"/>
      <c r="F53" s="8"/>
      <c r="G53" s="3"/>
      <c r="H53" s="3"/>
      <c r="I53" s="3"/>
      <c r="J53" s="3"/>
      <c r="K53" s="3"/>
      <c r="L53" s="3"/>
      <c r="M53" s="3"/>
      <c r="N53" s="3"/>
      <c r="O53" s="3"/>
      <c r="P53" s="3"/>
      <c r="Q53" s="3"/>
      <c r="R53" s="3"/>
      <c r="S53" s="2"/>
      <c r="T53" s="2"/>
      <c r="U53" s="2"/>
      <c r="V53" s="3"/>
      <c r="W53" s="3"/>
      <c r="X53" s="3"/>
      <c r="Y53" s="3"/>
      <c r="Z53" s="3"/>
      <c r="AA53" s="3"/>
      <c r="AB53" s="3"/>
      <c r="AC53" s="3"/>
      <c r="AD53" s="3"/>
      <c r="AE53" s="3"/>
      <c r="AF53" s="3"/>
      <c r="AG53" s="3"/>
      <c r="AH53" s="3"/>
      <c r="AI53" s="3"/>
      <c r="AJ53" s="3"/>
      <c r="AK53" s="3"/>
      <c r="AL53" s="3"/>
      <c r="AM53" s="3"/>
      <c r="AN53" s="3"/>
      <c r="AO53" s="3"/>
    </row>
    <row r="54" spans="2:41" ht="16" x14ac:dyDescent="0.2">
      <c r="B54" s="18"/>
      <c r="C54" s="11"/>
      <c r="D54" s="12"/>
      <c r="E54" s="17"/>
      <c r="F54" s="8"/>
      <c r="G54" s="3"/>
      <c r="H54" s="3"/>
      <c r="I54" s="3"/>
      <c r="J54" s="3"/>
      <c r="K54" s="3"/>
      <c r="L54" s="3"/>
      <c r="M54" s="3"/>
      <c r="N54" s="3"/>
      <c r="O54" s="3"/>
      <c r="P54" s="3"/>
      <c r="Q54" s="3"/>
      <c r="R54" s="3"/>
      <c r="S54" s="2"/>
      <c r="T54" s="2"/>
      <c r="U54" s="2"/>
      <c r="V54" s="3"/>
      <c r="W54" s="3"/>
      <c r="X54" s="3"/>
      <c r="Y54" s="3"/>
      <c r="Z54" s="3"/>
      <c r="AA54" s="3"/>
      <c r="AB54" s="3"/>
      <c r="AC54" s="3"/>
      <c r="AD54" s="3"/>
      <c r="AE54" s="3"/>
      <c r="AF54" s="3"/>
      <c r="AG54" s="3"/>
      <c r="AH54" s="3"/>
      <c r="AI54" s="3"/>
      <c r="AJ54" s="3"/>
      <c r="AK54" s="3"/>
      <c r="AL54" s="3"/>
      <c r="AM54" s="3"/>
      <c r="AN54" s="3"/>
      <c r="AO54" s="3"/>
    </row>
    <row r="55" spans="2:41" ht="16" x14ac:dyDescent="0.2">
      <c r="B55" s="18"/>
      <c r="C55" s="11"/>
      <c r="D55" s="12"/>
      <c r="E55" s="17"/>
      <c r="F55" s="8"/>
      <c r="G55" s="3"/>
      <c r="H55" s="3"/>
      <c r="I55" s="3"/>
      <c r="J55" s="3"/>
      <c r="K55" s="3"/>
      <c r="L55" s="3"/>
      <c r="M55" s="3"/>
      <c r="N55" s="3"/>
      <c r="O55" s="3"/>
      <c r="P55" s="3"/>
      <c r="Q55" s="3"/>
      <c r="R55" s="3"/>
      <c r="S55" s="2"/>
      <c r="T55" s="2"/>
      <c r="U55" s="2"/>
      <c r="V55" s="3"/>
      <c r="W55" s="3"/>
      <c r="X55" s="3"/>
      <c r="Y55" s="3"/>
      <c r="Z55" s="3"/>
      <c r="AA55" s="3"/>
      <c r="AB55" s="3"/>
      <c r="AC55" s="3"/>
      <c r="AD55" s="3"/>
      <c r="AE55" s="3"/>
      <c r="AF55" s="3"/>
      <c r="AG55" s="3"/>
      <c r="AH55" s="3"/>
      <c r="AI55" s="3"/>
      <c r="AJ55" s="3"/>
      <c r="AK55" s="3"/>
      <c r="AL55" s="3"/>
      <c r="AM55" s="3"/>
      <c r="AN55" s="3"/>
      <c r="AO55" s="3"/>
    </row>
    <row r="56" spans="2:41" ht="16" x14ac:dyDescent="0.2">
      <c r="B56" s="18"/>
      <c r="C56" s="11"/>
      <c r="D56" s="12"/>
      <c r="E56" s="17"/>
      <c r="F56" s="8"/>
      <c r="G56" s="3"/>
      <c r="H56" s="3"/>
      <c r="I56" s="3"/>
      <c r="J56" s="3"/>
      <c r="K56" s="3"/>
      <c r="L56" s="3"/>
      <c r="M56" s="3"/>
      <c r="N56" s="3"/>
      <c r="O56" s="3"/>
      <c r="P56" s="3"/>
      <c r="Q56" s="3"/>
      <c r="R56" s="3"/>
      <c r="S56" s="2"/>
      <c r="T56" s="2"/>
      <c r="U56" s="2"/>
      <c r="V56" s="3"/>
      <c r="W56" s="3"/>
      <c r="X56" s="3"/>
      <c r="Y56" s="3"/>
      <c r="Z56" s="3"/>
      <c r="AA56" s="3"/>
      <c r="AB56" s="3"/>
      <c r="AC56" s="3"/>
      <c r="AD56" s="3"/>
      <c r="AE56" s="3"/>
      <c r="AF56" s="3"/>
      <c r="AG56" s="3"/>
      <c r="AH56" s="3"/>
      <c r="AI56" s="3"/>
      <c r="AJ56" s="3"/>
      <c r="AK56" s="3"/>
      <c r="AL56" s="3"/>
      <c r="AM56" s="3"/>
      <c r="AN56" s="3"/>
      <c r="AO56" s="3"/>
    </row>
    <row r="57" spans="2:41" ht="16" x14ac:dyDescent="0.2">
      <c r="B57" s="18"/>
      <c r="C57" s="11"/>
      <c r="D57" s="12"/>
      <c r="E57" s="17"/>
      <c r="F57" s="8"/>
      <c r="G57" s="3"/>
      <c r="H57" s="3"/>
      <c r="I57" s="3"/>
      <c r="J57" s="3"/>
      <c r="K57" s="3"/>
      <c r="L57" s="3"/>
      <c r="M57" s="3"/>
      <c r="N57" s="3"/>
      <c r="O57" s="3"/>
      <c r="P57" s="3"/>
      <c r="Q57" s="3"/>
      <c r="R57" s="3"/>
      <c r="S57" s="2"/>
      <c r="T57" s="2"/>
      <c r="U57" s="2"/>
      <c r="V57" s="3"/>
      <c r="W57" s="3"/>
      <c r="X57" s="3"/>
      <c r="Y57" s="3"/>
      <c r="Z57" s="3"/>
      <c r="AA57" s="3"/>
      <c r="AB57" s="3"/>
      <c r="AC57" s="3"/>
      <c r="AD57" s="3"/>
      <c r="AE57" s="3"/>
      <c r="AF57" s="3"/>
      <c r="AG57" s="3"/>
      <c r="AH57" s="3"/>
      <c r="AI57" s="3"/>
      <c r="AJ57" s="3"/>
      <c r="AK57" s="3"/>
      <c r="AL57" s="3"/>
      <c r="AM57" s="3"/>
      <c r="AN57" s="3"/>
      <c r="AO57" s="3"/>
    </row>
    <row r="58" spans="2:41" ht="16" x14ac:dyDescent="0.2">
      <c r="B58" s="18"/>
      <c r="C58" s="11"/>
      <c r="D58" s="12"/>
      <c r="E58" s="17"/>
      <c r="F58" s="8"/>
      <c r="G58" s="3"/>
      <c r="H58" s="3"/>
      <c r="I58" s="3"/>
      <c r="J58" s="3"/>
      <c r="K58" s="3"/>
      <c r="L58" s="3"/>
      <c r="M58" s="3"/>
      <c r="N58" s="3"/>
      <c r="O58" s="3"/>
      <c r="P58" s="3"/>
      <c r="Q58" s="3"/>
      <c r="R58" s="3"/>
      <c r="S58" s="2"/>
      <c r="T58" s="2"/>
      <c r="U58" s="2"/>
      <c r="V58" s="3"/>
      <c r="W58" s="3"/>
      <c r="X58" s="3"/>
      <c r="Y58" s="3"/>
      <c r="Z58" s="3"/>
      <c r="AA58" s="3"/>
      <c r="AB58" s="3"/>
      <c r="AC58" s="3"/>
      <c r="AD58" s="3"/>
      <c r="AE58" s="3"/>
      <c r="AF58" s="3"/>
      <c r="AG58" s="3"/>
      <c r="AH58" s="3"/>
      <c r="AI58" s="3"/>
      <c r="AJ58" s="3"/>
      <c r="AK58" s="3"/>
      <c r="AL58" s="3"/>
      <c r="AM58" s="3"/>
      <c r="AN58" s="3"/>
      <c r="AO58" s="3"/>
    </row>
    <row r="59" spans="2:41" ht="16" x14ac:dyDescent="0.2">
      <c r="B59" s="18"/>
      <c r="C59" s="11"/>
      <c r="D59" s="12"/>
      <c r="E59" s="17"/>
      <c r="F59" s="8"/>
      <c r="G59" s="3"/>
      <c r="H59" s="3"/>
      <c r="I59" s="3"/>
      <c r="J59" s="3"/>
      <c r="K59" s="3"/>
      <c r="L59" s="3"/>
      <c r="M59" s="3"/>
      <c r="N59" s="3"/>
      <c r="O59" s="3"/>
      <c r="P59" s="3"/>
      <c r="Q59" s="3"/>
      <c r="R59" s="3"/>
      <c r="S59" s="2"/>
      <c r="T59" s="2"/>
      <c r="U59" s="2"/>
      <c r="V59" s="3"/>
      <c r="W59" s="3"/>
      <c r="X59" s="3"/>
      <c r="Y59" s="3"/>
      <c r="Z59" s="3"/>
      <c r="AA59" s="3"/>
      <c r="AB59" s="3"/>
      <c r="AC59" s="3"/>
      <c r="AD59" s="3"/>
      <c r="AE59" s="3"/>
      <c r="AF59" s="3"/>
      <c r="AG59" s="3"/>
      <c r="AH59" s="3"/>
      <c r="AI59" s="3"/>
      <c r="AJ59" s="3"/>
      <c r="AK59" s="3"/>
      <c r="AL59" s="3"/>
      <c r="AM59" s="3"/>
      <c r="AN59" s="3"/>
      <c r="AO59" s="3"/>
    </row>
    <row r="60" spans="2:41" ht="16" x14ac:dyDescent="0.2">
      <c r="B60" s="18"/>
      <c r="C60" s="11"/>
      <c r="D60" s="12"/>
      <c r="E60" s="17"/>
      <c r="F60" s="8"/>
      <c r="G60" s="3"/>
      <c r="H60" s="3"/>
      <c r="I60" s="3"/>
      <c r="J60" s="3"/>
      <c r="K60" s="3"/>
      <c r="L60" s="3"/>
      <c r="M60" s="3"/>
      <c r="N60" s="3"/>
      <c r="O60" s="3"/>
      <c r="P60" s="3"/>
      <c r="Q60" s="3"/>
      <c r="R60" s="3"/>
      <c r="S60" s="2"/>
      <c r="T60" s="2"/>
      <c r="U60" s="2"/>
      <c r="V60" s="3"/>
      <c r="W60" s="3"/>
      <c r="X60" s="3"/>
      <c r="Y60" s="3"/>
      <c r="Z60" s="3"/>
      <c r="AA60" s="3"/>
      <c r="AB60" s="3"/>
      <c r="AC60" s="3"/>
      <c r="AD60" s="3"/>
      <c r="AE60" s="3"/>
      <c r="AF60" s="3"/>
      <c r="AG60" s="3"/>
      <c r="AH60" s="3"/>
      <c r="AI60" s="3"/>
      <c r="AJ60" s="3"/>
      <c r="AK60" s="3"/>
      <c r="AL60" s="3"/>
      <c r="AM60" s="3"/>
      <c r="AN60" s="3"/>
      <c r="AO60" s="3"/>
    </row>
    <row r="61" spans="2:41" ht="16" x14ac:dyDescent="0.2">
      <c r="B61" s="18"/>
      <c r="C61" s="11"/>
      <c r="D61" s="12"/>
      <c r="E61" s="17"/>
      <c r="F61" s="8"/>
      <c r="G61" s="3"/>
      <c r="H61" s="3"/>
      <c r="I61" s="3"/>
      <c r="J61" s="3"/>
      <c r="K61" s="3"/>
      <c r="L61" s="3"/>
      <c r="M61" s="3"/>
      <c r="N61" s="3"/>
      <c r="O61" s="3"/>
      <c r="P61" s="3"/>
      <c r="Q61" s="3"/>
      <c r="R61" s="3"/>
      <c r="S61" s="2"/>
      <c r="T61" s="2"/>
      <c r="U61" s="2"/>
      <c r="V61" s="3"/>
      <c r="W61" s="3"/>
      <c r="X61" s="3"/>
      <c r="Y61" s="3"/>
      <c r="Z61" s="3"/>
      <c r="AA61" s="3"/>
      <c r="AB61" s="3"/>
      <c r="AC61" s="3"/>
      <c r="AD61" s="3"/>
      <c r="AE61" s="3"/>
      <c r="AF61" s="3"/>
      <c r="AG61" s="3"/>
      <c r="AH61" s="3"/>
      <c r="AI61" s="3"/>
      <c r="AJ61" s="3"/>
      <c r="AK61" s="3"/>
      <c r="AL61" s="3"/>
      <c r="AM61" s="3"/>
      <c r="AN61" s="3"/>
      <c r="AO61" s="3"/>
    </row>
    <row r="62" spans="2:41" ht="16" x14ac:dyDescent="0.2">
      <c r="B62" s="18"/>
      <c r="C62" s="11"/>
      <c r="D62" s="12"/>
      <c r="E62" s="17"/>
      <c r="F62" s="8"/>
      <c r="G62" s="3"/>
      <c r="H62" s="3"/>
      <c r="I62" s="3"/>
      <c r="J62" s="3"/>
      <c r="K62" s="3"/>
      <c r="L62" s="3"/>
      <c r="M62" s="3"/>
      <c r="N62" s="3"/>
      <c r="O62" s="3"/>
      <c r="P62" s="3"/>
      <c r="Q62" s="3"/>
      <c r="R62" s="3"/>
      <c r="S62" s="2"/>
      <c r="T62" s="2"/>
      <c r="U62" s="2"/>
      <c r="V62" s="3"/>
      <c r="W62" s="3"/>
      <c r="X62" s="3"/>
      <c r="Y62" s="3"/>
      <c r="Z62" s="3"/>
      <c r="AA62" s="3"/>
      <c r="AB62" s="3"/>
      <c r="AC62" s="3"/>
      <c r="AD62" s="3"/>
      <c r="AE62" s="3"/>
      <c r="AF62" s="3"/>
      <c r="AG62" s="3"/>
      <c r="AH62" s="3"/>
      <c r="AI62" s="3"/>
      <c r="AJ62" s="3"/>
      <c r="AK62" s="3"/>
      <c r="AL62" s="3"/>
      <c r="AM62" s="3"/>
      <c r="AN62" s="3"/>
      <c r="AO62" s="3"/>
    </row>
    <row r="63" spans="2:41" ht="16" x14ac:dyDescent="0.2">
      <c r="B63" s="18"/>
      <c r="C63" s="11"/>
      <c r="D63" s="12"/>
      <c r="E63" s="17"/>
      <c r="F63" s="8"/>
      <c r="G63" s="3"/>
      <c r="H63" s="3"/>
      <c r="I63" s="3"/>
      <c r="J63" s="3"/>
      <c r="K63" s="3"/>
      <c r="L63" s="3"/>
      <c r="M63" s="3"/>
      <c r="N63" s="3"/>
      <c r="O63" s="3"/>
      <c r="P63" s="3"/>
      <c r="Q63" s="3"/>
      <c r="R63" s="3"/>
      <c r="S63" s="2"/>
      <c r="T63" s="2"/>
      <c r="U63" s="2"/>
      <c r="V63" s="3"/>
      <c r="W63" s="3"/>
      <c r="X63" s="3"/>
      <c r="Y63" s="3"/>
      <c r="Z63" s="3"/>
      <c r="AA63" s="3"/>
      <c r="AB63" s="3"/>
      <c r="AC63" s="3"/>
      <c r="AD63" s="3"/>
      <c r="AE63" s="3"/>
      <c r="AF63" s="3"/>
      <c r="AG63" s="3"/>
      <c r="AH63" s="3"/>
      <c r="AI63" s="3"/>
      <c r="AJ63" s="3"/>
      <c r="AK63" s="3"/>
      <c r="AL63" s="3"/>
      <c r="AM63" s="3"/>
      <c r="AN63" s="3"/>
      <c r="AO63" s="3"/>
    </row>
    <row r="64" spans="2:41" ht="16" x14ac:dyDescent="0.2">
      <c r="B64" s="18"/>
      <c r="C64" s="11"/>
      <c r="D64" s="12"/>
      <c r="E64" s="17"/>
      <c r="F64" s="8"/>
      <c r="G64" s="3"/>
      <c r="H64" s="3"/>
      <c r="I64" s="3"/>
      <c r="J64" s="3"/>
      <c r="K64" s="3"/>
      <c r="L64" s="3"/>
      <c r="M64" s="3"/>
      <c r="N64" s="3"/>
      <c r="O64" s="3"/>
      <c r="P64" s="3"/>
      <c r="Q64" s="3"/>
      <c r="R64" s="3"/>
      <c r="S64" s="2"/>
      <c r="T64" s="2"/>
      <c r="U64" s="2"/>
      <c r="V64" s="3"/>
      <c r="W64" s="3"/>
      <c r="X64" s="3"/>
      <c r="Y64" s="3"/>
      <c r="Z64" s="3"/>
      <c r="AA64" s="3"/>
      <c r="AB64" s="3"/>
      <c r="AC64" s="3"/>
      <c r="AD64" s="3"/>
      <c r="AE64" s="3"/>
      <c r="AF64" s="3"/>
      <c r="AG64" s="3"/>
      <c r="AH64" s="3"/>
      <c r="AI64" s="3"/>
      <c r="AJ64" s="3"/>
      <c r="AK64" s="3"/>
      <c r="AL64" s="3"/>
      <c r="AM64" s="3"/>
      <c r="AN64" s="3"/>
      <c r="AO64" s="3"/>
    </row>
    <row r="65" spans="2:41" ht="16" x14ac:dyDescent="0.2">
      <c r="B65" s="18"/>
      <c r="C65" s="11"/>
      <c r="D65" s="12"/>
      <c r="E65" s="17"/>
      <c r="F65" s="8"/>
      <c r="G65" s="3"/>
      <c r="H65" s="3"/>
      <c r="I65" s="3"/>
      <c r="J65" s="3"/>
      <c r="K65" s="3"/>
      <c r="L65" s="3"/>
      <c r="M65" s="3"/>
      <c r="N65" s="3"/>
      <c r="O65" s="3"/>
      <c r="P65" s="3"/>
      <c r="Q65" s="3"/>
      <c r="R65" s="3"/>
      <c r="S65" s="2"/>
      <c r="T65" s="2"/>
      <c r="U65" s="2"/>
      <c r="V65" s="3"/>
      <c r="W65" s="3"/>
      <c r="X65" s="3"/>
      <c r="Y65" s="3"/>
      <c r="Z65" s="3"/>
      <c r="AA65" s="3"/>
      <c r="AB65" s="3"/>
      <c r="AC65" s="3"/>
      <c r="AD65" s="3"/>
      <c r="AE65" s="3"/>
      <c r="AF65" s="3"/>
      <c r="AG65" s="3"/>
      <c r="AH65" s="3"/>
      <c r="AI65" s="3"/>
      <c r="AJ65" s="3"/>
      <c r="AK65" s="3"/>
      <c r="AL65" s="3"/>
      <c r="AM65" s="3"/>
      <c r="AN65" s="3"/>
      <c r="AO65" s="3"/>
    </row>
    <row r="66" spans="2:41" ht="16" x14ac:dyDescent="0.2">
      <c r="B66" s="18"/>
      <c r="C66" s="11"/>
      <c r="D66" s="12"/>
      <c r="E66" s="17"/>
      <c r="F66" s="8"/>
      <c r="G66" s="3"/>
      <c r="H66" s="3"/>
      <c r="I66" s="3"/>
      <c r="J66" s="3"/>
      <c r="K66" s="3"/>
      <c r="L66" s="3"/>
      <c r="M66" s="3"/>
      <c r="N66" s="3"/>
      <c r="O66" s="3"/>
      <c r="P66" s="3"/>
      <c r="Q66" s="3"/>
      <c r="R66" s="3"/>
      <c r="S66" s="2"/>
      <c r="T66" s="2"/>
      <c r="U66" s="2"/>
      <c r="V66" s="3"/>
      <c r="W66" s="3"/>
      <c r="X66" s="3"/>
      <c r="Y66" s="3"/>
      <c r="Z66" s="3"/>
      <c r="AA66" s="3"/>
      <c r="AB66" s="3"/>
      <c r="AC66" s="3"/>
      <c r="AD66" s="3"/>
      <c r="AE66" s="3"/>
      <c r="AF66" s="3"/>
      <c r="AG66" s="3"/>
      <c r="AH66" s="3"/>
      <c r="AI66" s="3"/>
      <c r="AJ66" s="3"/>
      <c r="AK66" s="3"/>
      <c r="AL66" s="3"/>
      <c r="AM66" s="3"/>
      <c r="AN66" s="3"/>
      <c r="AO66" s="3"/>
    </row>
    <row r="67" spans="2:41" ht="16" x14ac:dyDescent="0.2">
      <c r="B67" s="18"/>
      <c r="C67" s="11"/>
      <c r="D67" s="12"/>
      <c r="E67" s="17"/>
      <c r="F67" s="8"/>
      <c r="G67" s="3"/>
      <c r="H67" s="3"/>
      <c r="I67" s="3"/>
      <c r="J67" s="3"/>
      <c r="K67" s="3"/>
      <c r="L67" s="3"/>
      <c r="M67" s="3"/>
      <c r="N67" s="3"/>
      <c r="O67" s="3"/>
      <c r="P67" s="3"/>
      <c r="Q67" s="3"/>
      <c r="R67" s="3"/>
      <c r="S67" s="2"/>
      <c r="T67" s="2"/>
      <c r="U67" s="2"/>
      <c r="V67" s="3"/>
      <c r="W67" s="3"/>
      <c r="X67" s="3"/>
      <c r="Y67" s="3"/>
      <c r="Z67" s="3"/>
      <c r="AA67" s="3"/>
      <c r="AB67" s="3"/>
      <c r="AC67" s="3"/>
      <c r="AD67" s="3"/>
      <c r="AE67" s="3"/>
      <c r="AF67" s="3"/>
      <c r="AG67" s="3"/>
      <c r="AH67" s="3"/>
      <c r="AI67" s="3"/>
      <c r="AJ67" s="3"/>
      <c r="AK67" s="3"/>
      <c r="AL67" s="3"/>
      <c r="AM67" s="3"/>
      <c r="AN67" s="3"/>
      <c r="AO67" s="3"/>
    </row>
    <row r="68" spans="2:41" ht="16" x14ac:dyDescent="0.2">
      <c r="B68" s="18"/>
      <c r="C68" s="11"/>
      <c r="D68" s="12"/>
      <c r="E68" s="17"/>
      <c r="F68" s="8"/>
      <c r="G68" s="3"/>
      <c r="H68" s="3"/>
      <c r="I68" s="3"/>
      <c r="J68" s="3"/>
      <c r="K68" s="3"/>
      <c r="L68" s="3"/>
      <c r="M68" s="3"/>
      <c r="N68" s="3"/>
      <c r="O68" s="3"/>
      <c r="P68" s="3"/>
      <c r="Q68" s="3"/>
      <c r="R68" s="3"/>
      <c r="S68" s="2"/>
      <c r="T68" s="2"/>
      <c r="U68" s="2"/>
      <c r="V68" s="3"/>
      <c r="W68" s="3"/>
      <c r="X68" s="3"/>
      <c r="Y68" s="3"/>
      <c r="Z68" s="3"/>
      <c r="AA68" s="3"/>
      <c r="AB68" s="3"/>
      <c r="AC68" s="3"/>
      <c r="AD68" s="3"/>
      <c r="AE68" s="3"/>
      <c r="AF68" s="3"/>
      <c r="AG68" s="3"/>
      <c r="AH68" s="3"/>
      <c r="AI68" s="3"/>
      <c r="AJ68" s="3"/>
      <c r="AK68" s="3"/>
      <c r="AL68" s="3"/>
      <c r="AM68" s="3"/>
      <c r="AN68" s="3"/>
      <c r="AO68" s="3"/>
    </row>
    <row r="69" spans="2:41" ht="16" x14ac:dyDescent="0.2">
      <c r="B69" s="18"/>
      <c r="C69" s="11"/>
      <c r="D69" s="12"/>
      <c r="E69" s="17"/>
      <c r="F69" s="8"/>
      <c r="G69" s="3"/>
      <c r="H69" s="3"/>
      <c r="I69" s="3"/>
      <c r="J69" s="3"/>
      <c r="K69" s="3"/>
      <c r="L69" s="3"/>
      <c r="M69" s="3"/>
      <c r="N69" s="3"/>
      <c r="O69" s="3"/>
      <c r="P69" s="3"/>
      <c r="Q69" s="3"/>
      <c r="R69" s="3"/>
      <c r="S69" s="2"/>
      <c r="T69" s="2"/>
      <c r="U69" s="2"/>
      <c r="V69" s="3"/>
      <c r="W69" s="3"/>
      <c r="X69" s="3"/>
      <c r="Y69" s="3"/>
      <c r="Z69" s="3"/>
      <c r="AA69" s="3"/>
      <c r="AB69" s="3"/>
      <c r="AC69" s="3"/>
      <c r="AD69" s="3"/>
      <c r="AE69" s="3"/>
      <c r="AF69" s="3"/>
      <c r="AG69" s="3"/>
      <c r="AH69" s="3"/>
      <c r="AI69" s="3"/>
      <c r="AJ69" s="3"/>
      <c r="AK69" s="3"/>
      <c r="AL69" s="3"/>
      <c r="AM69" s="3"/>
      <c r="AN69" s="3"/>
      <c r="AO69" s="3"/>
    </row>
    <row r="70" spans="2:41" ht="16" x14ac:dyDescent="0.2">
      <c r="B70" s="18"/>
      <c r="C70" s="11"/>
      <c r="D70" s="12"/>
      <c r="E70" s="17"/>
      <c r="F70" s="8"/>
      <c r="G70" s="3"/>
      <c r="H70" s="3"/>
      <c r="I70" s="3"/>
      <c r="J70" s="3"/>
      <c r="K70" s="3"/>
      <c r="L70" s="3"/>
      <c r="M70" s="3"/>
      <c r="N70" s="3"/>
      <c r="O70" s="3"/>
      <c r="P70" s="3"/>
      <c r="Q70" s="3"/>
      <c r="R70" s="3"/>
      <c r="S70" s="2"/>
      <c r="T70" s="2"/>
      <c r="U70" s="2"/>
      <c r="V70" s="3"/>
      <c r="W70" s="3"/>
      <c r="X70" s="3"/>
      <c r="Y70" s="3"/>
      <c r="Z70" s="3"/>
      <c r="AA70" s="3"/>
      <c r="AB70" s="3"/>
      <c r="AC70" s="3"/>
      <c r="AD70" s="3"/>
      <c r="AE70" s="3"/>
      <c r="AF70" s="3"/>
      <c r="AG70" s="3"/>
      <c r="AH70" s="3"/>
      <c r="AI70" s="3"/>
      <c r="AJ70" s="3"/>
      <c r="AK70" s="3"/>
      <c r="AL70" s="3"/>
      <c r="AM70" s="3"/>
      <c r="AN70" s="3"/>
      <c r="AO70" s="3"/>
    </row>
    <row r="71" spans="2:41" ht="16" x14ac:dyDescent="0.2">
      <c r="B71" s="18"/>
      <c r="C71" s="11"/>
      <c r="D71" s="12"/>
      <c r="E71" s="17"/>
      <c r="F71" s="8"/>
      <c r="G71" s="3"/>
      <c r="H71" s="3"/>
      <c r="I71" s="3"/>
      <c r="J71" s="3"/>
      <c r="K71" s="3"/>
      <c r="L71" s="3"/>
      <c r="M71" s="3"/>
      <c r="N71" s="3"/>
      <c r="O71" s="3"/>
      <c r="P71" s="3"/>
      <c r="Q71" s="3"/>
      <c r="R71" s="3"/>
      <c r="S71" s="2"/>
      <c r="T71" s="2"/>
      <c r="U71" s="2"/>
      <c r="V71" s="3"/>
      <c r="W71" s="3"/>
      <c r="X71" s="3"/>
      <c r="Y71" s="3"/>
      <c r="Z71" s="3"/>
      <c r="AA71" s="3"/>
      <c r="AB71" s="3"/>
      <c r="AC71" s="3"/>
      <c r="AD71" s="3"/>
      <c r="AE71" s="3"/>
      <c r="AF71" s="3"/>
      <c r="AG71" s="3"/>
      <c r="AH71" s="3"/>
      <c r="AI71" s="3"/>
      <c r="AJ71" s="3"/>
      <c r="AK71" s="3"/>
      <c r="AL71" s="3"/>
      <c r="AM71" s="3"/>
      <c r="AN71" s="3"/>
      <c r="AO71" s="3"/>
    </row>
    <row r="72" spans="2:41" ht="16" x14ac:dyDescent="0.2">
      <c r="B72" s="18"/>
      <c r="C72" s="11"/>
      <c r="D72" s="12"/>
      <c r="E72" s="17"/>
      <c r="F72" s="8"/>
      <c r="G72" s="3"/>
      <c r="H72" s="3"/>
      <c r="I72" s="3"/>
      <c r="J72" s="3"/>
      <c r="K72" s="3"/>
      <c r="L72" s="3"/>
      <c r="M72" s="3"/>
      <c r="N72" s="3"/>
      <c r="O72" s="3"/>
      <c r="P72" s="3"/>
      <c r="Q72" s="3"/>
      <c r="R72" s="3"/>
      <c r="S72" s="2"/>
      <c r="T72" s="2"/>
      <c r="U72" s="2"/>
      <c r="V72" s="3"/>
      <c r="W72" s="3"/>
      <c r="X72" s="3"/>
      <c r="Y72" s="3"/>
      <c r="Z72" s="3"/>
      <c r="AA72" s="3"/>
      <c r="AB72" s="3"/>
      <c r="AC72" s="3"/>
      <c r="AD72" s="3"/>
      <c r="AE72" s="3"/>
      <c r="AF72" s="3"/>
      <c r="AG72" s="3"/>
      <c r="AH72" s="3"/>
      <c r="AI72" s="3"/>
      <c r="AJ72" s="3"/>
      <c r="AK72" s="3"/>
      <c r="AL72" s="3"/>
      <c r="AM72" s="3"/>
      <c r="AN72" s="3"/>
      <c r="AO72" s="3"/>
    </row>
    <row r="73" spans="2:41" ht="16" x14ac:dyDescent="0.2">
      <c r="B73" s="18"/>
      <c r="C73" s="11"/>
      <c r="D73" s="12"/>
      <c r="E73" s="17"/>
      <c r="F73" s="8"/>
      <c r="G73" s="3"/>
      <c r="H73" s="3"/>
      <c r="I73" s="3"/>
      <c r="J73" s="3"/>
      <c r="K73" s="3"/>
      <c r="L73" s="3"/>
      <c r="M73" s="3"/>
      <c r="N73" s="3"/>
      <c r="O73" s="3"/>
      <c r="P73" s="3"/>
      <c r="Q73" s="3"/>
      <c r="R73" s="3"/>
      <c r="S73" s="2"/>
      <c r="T73" s="2"/>
      <c r="U73" s="2"/>
      <c r="V73" s="3"/>
      <c r="W73" s="3"/>
      <c r="X73" s="3"/>
      <c r="Y73" s="3"/>
      <c r="Z73" s="3"/>
      <c r="AA73" s="3"/>
      <c r="AB73" s="3"/>
      <c r="AC73" s="3"/>
      <c r="AD73" s="3"/>
      <c r="AE73" s="3"/>
      <c r="AF73" s="3"/>
      <c r="AG73" s="3"/>
      <c r="AH73" s="3"/>
      <c r="AI73" s="3"/>
      <c r="AJ73" s="3"/>
      <c r="AK73" s="3"/>
      <c r="AL73" s="3"/>
      <c r="AM73" s="3"/>
      <c r="AN73" s="3"/>
      <c r="AO73" s="3"/>
    </row>
    <row r="74" spans="2:41" ht="16" x14ac:dyDescent="0.2">
      <c r="B74" s="18"/>
      <c r="C74" s="11"/>
      <c r="D74" s="12"/>
      <c r="E74" s="17"/>
      <c r="F74" s="8"/>
      <c r="G74" s="3"/>
      <c r="H74" s="3"/>
      <c r="I74" s="3"/>
      <c r="J74" s="3"/>
      <c r="K74" s="3"/>
      <c r="L74" s="3"/>
      <c r="M74" s="3"/>
      <c r="N74" s="3"/>
      <c r="O74" s="3"/>
      <c r="P74" s="3"/>
      <c r="Q74" s="3"/>
      <c r="R74" s="3"/>
      <c r="S74" s="2"/>
      <c r="T74" s="2"/>
      <c r="U74" s="2"/>
      <c r="V74" s="3"/>
      <c r="W74" s="3"/>
      <c r="X74" s="3"/>
      <c r="Y74" s="3"/>
      <c r="Z74" s="3"/>
      <c r="AA74" s="3"/>
      <c r="AB74" s="3"/>
      <c r="AC74" s="3"/>
      <c r="AD74" s="3"/>
      <c r="AE74" s="3"/>
      <c r="AF74" s="3"/>
      <c r="AG74" s="3"/>
      <c r="AH74" s="3"/>
      <c r="AI74" s="3"/>
      <c r="AJ74" s="3"/>
      <c r="AK74" s="3"/>
      <c r="AL74" s="3"/>
      <c r="AM74" s="3"/>
      <c r="AN74" s="3"/>
      <c r="AO74" s="3"/>
    </row>
    <row r="75" spans="2:41" ht="16" x14ac:dyDescent="0.2">
      <c r="B75" s="18"/>
      <c r="C75" s="11"/>
      <c r="D75" s="12"/>
      <c r="E75" s="17"/>
      <c r="F75" s="8"/>
      <c r="G75" s="3"/>
      <c r="H75" s="3"/>
      <c r="I75" s="3"/>
      <c r="J75" s="3"/>
      <c r="K75" s="3"/>
      <c r="L75" s="3"/>
      <c r="M75" s="3"/>
      <c r="N75" s="3"/>
      <c r="O75" s="3"/>
      <c r="P75" s="3"/>
      <c r="Q75" s="3"/>
      <c r="R75" s="3"/>
      <c r="S75" s="2"/>
      <c r="T75" s="2"/>
      <c r="U75" s="2"/>
      <c r="V75" s="3"/>
      <c r="W75" s="3"/>
      <c r="X75" s="3"/>
      <c r="Y75" s="3"/>
      <c r="Z75" s="3"/>
      <c r="AA75" s="3"/>
      <c r="AB75" s="3"/>
      <c r="AC75" s="3"/>
      <c r="AD75" s="3"/>
      <c r="AE75" s="3"/>
      <c r="AF75" s="3"/>
      <c r="AG75" s="3"/>
      <c r="AH75" s="3"/>
      <c r="AI75" s="3"/>
      <c r="AJ75" s="3"/>
      <c r="AK75" s="3"/>
      <c r="AL75" s="3"/>
      <c r="AM75" s="3"/>
      <c r="AN75" s="3"/>
      <c r="AO75" s="3"/>
    </row>
    <row r="76" spans="2:41" ht="16" x14ac:dyDescent="0.2">
      <c r="B76" s="18"/>
      <c r="C76" s="11"/>
      <c r="D76" s="12"/>
      <c r="E76" s="17"/>
      <c r="F76" s="8"/>
      <c r="G76" s="3"/>
      <c r="H76" s="3"/>
      <c r="I76" s="3"/>
      <c r="J76" s="3"/>
      <c r="K76" s="3"/>
      <c r="L76" s="3"/>
      <c r="M76" s="3"/>
      <c r="N76" s="3"/>
      <c r="O76" s="3"/>
      <c r="P76" s="3"/>
      <c r="Q76" s="3"/>
      <c r="R76" s="3"/>
      <c r="S76" s="2"/>
      <c r="T76" s="2"/>
      <c r="U76" s="2"/>
      <c r="V76" s="3"/>
      <c r="W76" s="3"/>
      <c r="X76" s="3"/>
      <c r="Y76" s="3"/>
      <c r="Z76" s="3"/>
      <c r="AA76" s="3"/>
      <c r="AB76" s="3"/>
      <c r="AC76" s="3"/>
      <c r="AD76" s="3"/>
      <c r="AE76" s="3"/>
      <c r="AF76" s="3"/>
      <c r="AG76" s="3"/>
      <c r="AH76" s="3"/>
      <c r="AI76" s="3"/>
      <c r="AJ76" s="3"/>
      <c r="AK76" s="3"/>
      <c r="AL76" s="3"/>
      <c r="AM76" s="3"/>
      <c r="AN76" s="3"/>
      <c r="AO76" s="3"/>
    </row>
    <row r="77" spans="2:41" ht="16" x14ac:dyDescent="0.2">
      <c r="B77" s="18"/>
      <c r="C77" s="11"/>
      <c r="D77" s="12"/>
      <c r="E77" s="17"/>
      <c r="F77" s="8"/>
      <c r="G77" s="3"/>
      <c r="H77" s="3"/>
      <c r="I77" s="3"/>
      <c r="J77" s="3"/>
      <c r="K77" s="3"/>
      <c r="L77" s="3"/>
      <c r="M77" s="3"/>
      <c r="N77" s="3"/>
      <c r="O77" s="3"/>
      <c r="P77" s="3"/>
      <c r="Q77" s="3"/>
      <c r="R77" s="3"/>
      <c r="S77" s="2"/>
      <c r="T77" s="2"/>
      <c r="U77" s="2"/>
      <c r="V77" s="3"/>
      <c r="W77" s="3"/>
      <c r="X77" s="3"/>
      <c r="Y77" s="3"/>
      <c r="Z77" s="3"/>
      <c r="AA77" s="3"/>
      <c r="AB77" s="3"/>
      <c r="AC77" s="3"/>
      <c r="AD77" s="3"/>
      <c r="AE77" s="3"/>
      <c r="AF77" s="3"/>
      <c r="AG77" s="3"/>
      <c r="AH77" s="3"/>
      <c r="AI77" s="3"/>
      <c r="AJ77" s="3"/>
      <c r="AK77" s="3"/>
      <c r="AL77" s="3"/>
      <c r="AM77" s="3"/>
      <c r="AN77" s="3"/>
      <c r="AO77" s="3"/>
    </row>
    <row r="78" spans="2:41" ht="16" x14ac:dyDescent="0.2">
      <c r="B78" s="18"/>
      <c r="C78" s="11"/>
      <c r="D78" s="12"/>
      <c r="E78" s="17"/>
      <c r="F78" s="8"/>
      <c r="G78" s="3"/>
      <c r="H78" s="3"/>
      <c r="I78" s="3"/>
      <c r="J78" s="3"/>
      <c r="K78" s="3"/>
      <c r="L78" s="3"/>
      <c r="M78" s="3"/>
      <c r="N78" s="3"/>
      <c r="O78" s="3"/>
      <c r="P78" s="3"/>
      <c r="Q78" s="3"/>
      <c r="R78" s="3"/>
      <c r="S78" s="2"/>
      <c r="T78" s="2"/>
      <c r="U78" s="2"/>
      <c r="V78" s="3"/>
      <c r="W78" s="3"/>
      <c r="X78" s="3"/>
      <c r="Y78" s="3"/>
      <c r="Z78" s="3"/>
      <c r="AA78" s="3"/>
      <c r="AB78" s="3"/>
      <c r="AC78" s="3"/>
      <c r="AD78" s="3"/>
      <c r="AE78" s="3"/>
      <c r="AF78" s="3"/>
      <c r="AG78" s="3"/>
      <c r="AH78" s="3"/>
      <c r="AI78" s="3"/>
      <c r="AJ78" s="3"/>
      <c r="AK78" s="3"/>
      <c r="AL78" s="3"/>
      <c r="AM78" s="3"/>
      <c r="AN78" s="3"/>
      <c r="AO78" s="3"/>
    </row>
    <row r="79" spans="2:41" ht="16" x14ac:dyDescent="0.2">
      <c r="B79" s="18"/>
      <c r="C79" s="11"/>
      <c r="D79" s="12"/>
      <c r="E79" s="17"/>
      <c r="F79" s="8"/>
      <c r="G79" s="3"/>
      <c r="H79" s="3"/>
      <c r="I79" s="3"/>
      <c r="J79" s="3"/>
      <c r="K79" s="3"/>
      <c r="L79" s="3"/>
      <c r="M79" s="3"/>
      <c r="N79" s="3"/>
      <c r="O79" s="3"/>
      <c r="P79" s="3"/>
      <c r="Q79" s="3"/>
      <c r="R79" s="3"/>
      <c r="S79" s="2"/>
      <c r="T79" s="2"/>
      <c r="U79" s="2"/>
      <c r="V79" s="3"/>
      <c r="W79" s="3"/>
      <c r="X79" s="3"/>
      <c r="Y79" s="3"/>
      <c r="Z79" s="3"/>
      <c r="AA79" s="3"/>
      <c r="AB79" s="3"/>
      <c r="AC79" s="3"/>
      <c r="AD79" s="3"/>
      <c r="AE79" s="3"/>
      <c r="AF79" s="3"/>
      <c r="AG79" s="3"/>
      <c r="AH79" s="3"/>
      <c r="AI79" s="3"/>
      <c r="AJ79" s="3"/>
      <c r="AK79" s="3"/>
      <c r="AL79" s="3"/>
      <c r="AM79" s="3"/>
      <c r="AN79" s="3"/>
      <c r="AO79" s="3"/>
    </row>
    <row r="80" spans="2:41" ht="16" x14ac:dyDescent="0.2">
      <c r="B80" s="18"/>
      <c r="C80" s="11"/>
      <c r="D80" s="12"/>
      <c r="E80" s="17"/>
      <c r="F80" s="8"/>
      <c r="G80" s="3"/>
      <c r="H80" s="3"/>
      <c r="I80" s="3"/>
      <c r="J80" s="3"/>
      <c r="K80" s="3"/>
      <c r="L80" s="3"/>
      <c r="M80" s="3"/>
      <c r="N80" s="3"/>
      <c r="O80" s="3"/>
      <c r="P80" s="3"/>
      <c r="Q80" s="3"/>
      <c r="R80" s="3"/>
      <c r="S80" s="2"/>
      <c r="T80" s="2"/>
      <c r="U80" s="2"/>
      <c r="V80" s="3"/>
      <c r="W80" s="3"/>
      <c r="X80" s="3"/>
      <c r="Y80" s="3"/>
      <c r="Z80" s="3"/>
      <c r="AA80" s="3"/>
      <c r="AB80" s="3"/>
      <c r="AC80" s="3"/>
      <c r="AD80" s="3"/>
      <c r="AE80" s="3"/>
      <c r="AF80" s="3"/>
      <c r="AG80" s="3"/>
      <c r="AH80" s="3"/>
      <c r="AI80" s="3"/>
      <c r="AJ80" s="3"/>
      <c r="AK80" s="3"/>
      <c r="AL80" s="3"/>
      <c r="AM80" s="3"/>
      <c r="AN80" s="3"/>
      <c r="AO80" s="3"/>
    </row>
    <row r="81" spans="2:41" ht="16" x14ac:dyDescent="0.2">
      <c r="B81" s="18"/>
      <c r="C81" s="11"/>
      <c r="D81" s="12"/>
      <c r="E81" s="17"/>
      <c r="F81" s="8"/>
      <c r="G81" s="3"/>
      <c r="H81" s="3"/>
      <c r="I81" s="3"/>
      <c r="J81" s="3"/>
      <c r="K81" s="3"/>
      <c r="L81" s="3"/>
      <c r="M81" s="3"/>
      <c r="N81" s="3"/>
      <c r="O81" s="3"/>
      <c r="P81" s="3"/>
      <c r="Q81" s="3"/>
      <c r="R81" s="3"/>
      <c r="S81" s="2"/>
      <c r="T81" s="2"/>
      <c r="U81" s="2"/>
      <c r="V81" s="3"/>
      <c r="W81" s="3"/>
      <c r="X81" s="3"/>
      <c r="Y81" s="3"/>
      <c r="Z81" s="3"/>
      <c r="AA81" s="3"/>
      <c r="AB81" s="3"/>
      <c r="AC81" s="3"/>
      <c r="AD81" s="3"/>
      <c r="AE81" s="3"/>
      <c r="AF81" s="3"/>
      <c r="AG81" s="3"/>
      <c r="AH81" s="3"/>
      <c r="AI81" s="3"/>
      <c r="AJ81" s="3"/>
      <c r="AK81" s="3"/>
      <c r="AL81" s="3"/>
      <c r="AM81" s="3"/>
      <c r="AN81" s="3"/>
      <c r="AO81" s="3"/>
    </row>
    <row r="82" spans="2:41" ht="16" x14ac:dyDescent="0.2">
      <c r="B82" s="18"/>
      <c r="C82" s="11"/>
      <c r="D82" s="12"/>
      <c r="E82" s="17"/>
      <c r="F82" s="8"/>
      <c r="G82" s="3"/>
      <c r="H82" s="3"/>
      <c r="I82" s="3"/>
      <c r="J82" s="3"/>
      <c r="K82" s="3"/>
      <c r="L82" s="3"/>
      <c r="M82" s="3"/>
      <c r="N82" s="3"/>
      <c r="O82" s="3"/>
      <c r="P82" s="3"/>
      <c r="Q82" s="3"/>
      <c r="R82" s="3"/>
      <c r="S82" s="2"/>
      <c r="T82" s="2"/>
      <c r="U82" s="2"/>
      <c r="V82" s="3"/>
      <c r="W82" s="3"/>
      <c r="X82" s="3"/>
      <c r="Y82" s="3"/>
      <c r="Z82" s="3"/>
      <c r="AA82" s="3"/>
      <c r="AB82" s="3"/>
      <c r="AC82" s="3"/>
      <c r="AD82" s="3"/>
      <c r="AE82" s="3"/>
      <c r="AF82" s="3"/>
      <c r="AG82" s="3"/>
      <c r="AH82" s="3"/>
      <c r="AI82" s="3"/>
      <c r="AJ82" s="3"/>
      <c r="AK82" s="3"/>
      <c r="AL82" s="3"/>
      <c r="AM82" s="3"/>
      <c r="AN82" s="3"/>
      <c r="AO82" s="3"/>
    </row>
    <row r="83" spans="2:41" ht="16" x14ac:dyDescent="0.2">
      <c r="B83" s="18"/>
      <c r="C83" s="11"/>
      <c r="D83" s="12"/>
      <c r="E83" s="17"/>
      <c r="F83" s="8"/>
      <c r="G83" s="3"/>
      <c r="H83" s="3"/>
      <c r="I83" s="3"/>
      <c r="J83" s="3"/>
      <c r="K83" s="3"/>
      <c r="L83" s="3"/>
      <c r="M83" s="3"/>
      <c r="N83" s="3"/>
      <c r="O83" s="3"/>
      <c r="P83" s="3"/>
      <c r="Q83" s="3"/>
      <c r="R83" s="3"/>
      <c r="S83" s="2"/>
      <c r="T83" s="2"/>
      <c r="U83" s="2"/>
      <c r="V83" s="3"/>
      <c r="W83" s="3"/>
      <c r="X83" s="3"/>
      <c r="Y83" s="3"/>
      <c r="Z83" s="3"/>
      <c r="AA83" s="3"/>
      <c r="AB83" s="3"/>
      <c r="AC83" s="3"/>
      <c r="AD83" s="3"/>
      <c r="AE83" s="3"/>
      <c r="AF83" s="3"/>
      <c r="AG83" s="3"/>
      <c r="AH83" s="3"/>
      <c r="AI83" s="3"/>
      <c r="AJ83" s="3"/>
      <c r="AK83" s="3"/>
      <c r="AL83" s="3"/>
      <c r="AM83" s="3"/>
      <c r="AN83" s="3"/>
      <c r="AO83" s="3"/>
    </row>
    <row r="84" spans="2:41" ht="16" x14ac:dyDescent="0.2">
      <c r="B84" s="18"/>
      <c r="C84" s="11"/>
      <c r="D84" s="12"/>
      <c r="E84" s="17"/>
      <c r="F84" s="8"/>
      <c r="G84" s="3"/>
      <c r="H84" s="3"/>
      <c r="I84" s="3"/>
      <c r="J84" s="3"/>
      <c r="K84" s="3"/>
      <c r="L84" s="3"/>
      <c r="M84" s="3"/>
      <c r="N84" s="3"/>
      <c r="O84" s="3"/>
      <c r="P84" s="3"/>
      <c r="Q84" s="3"/>
      <c r="R84" s="3"/>
      <c r="S84" s="2"/>
      <c r="T84" s="2"/>
      <c r="U84" s="2"/>
      <c r="V84" s="3"/>
      <c r="W84" s="3"/>
      <c r="X84" s="3"/>
      <c r="Y84" s="3"/>
      <c r="Z84" s="3"/>
      <c r="AA84" s="3"/>
      <c r="AB84" s="3"/>
      <c r="AC84" s="3"/>
      <c r="AD84" s="3"/>
      <c r="AE84" s="3"/>
      <c r="AF84" s="3"/>
      <c r="AG84" s="3"/>
      <c r="AH84" s="3"/>
      <c r="AI84" s="3"/>
      <c r="AJ84" s="3"/>
      <c r="AK84" s="3"/>
      <c r="AL84" s="3"/>
      <c r="AM84" s="3"/>
      <c r="AN84" s="3"/>
      <c r="AO84" s="3"/>
    </row>
    <row r="85" spans="2:41" ht="16" x14ac:dyDescent="0.2">
      <c r="B85" s="18"/>
      <c r="C85" s="11"/>
      <c r="D85" s="12"/>
      <c r="E85" s="17"/>
      <c r="F85" s="8"/>
      <c r="G85" s="3"/>
      <c r="H85" s="3"/>
      <c r="I85" s="3"/>
      <c r="J85" s="3"/>
      <c r="K85" s="3"/>
      <c r="L85" s="3"/>
      <c r="M85" s="3"/>
      <c r="N85" s="3"/>
      <c r="O85" s="3"/>
      <c r="P85" s="3"/>
      <c r="Q85" s="3"/>
      <c r="R85" s="3"/>
      <c r="S85" s="2"/>
      <c r="T85" s="2"/>
      <c r="U85" s="2"/>
      <c r="V85" s="3"/>
      <c r="W85" s="3"/>
      <c r="X85" s="3"/>
      <c r="Y85" s="3"/>
      <c r="Z85" s="3"/>
      <c r="AA85" s="3"/>
      <c r="AB85" s="3"/>
      <c r="AC85" s="3"/>
      <c r="AD85" s="3"/>
      <c r="AE85" s="3"/>
      <c r="AF85" s="3"/>
      <c r="AG85" s="3"/>
      <c r="AH85" s="3"/>
      <c r="AI85" s="3"/>
      <c r="AJ85" s="3"/>
      <c r="AK85" s="3"/>
      <c r="AL85" s="3"/>
      <c r="AM85" s="3"/>
      <c r="AN85" s="3"/>
      <c r="AO85" s="3"/>
    </row>
    <row r="86" spans="2:41" ht="16" x14ac:dyDescent="0.2">
      <c r="B86" s="18"/>
      <c r="C86" s="11"/>
      <c r="D86" s="12"/>
      <c r="E86" s="17"/>
      <c r="F86" s="8"/>
      <c r="G86" s="3"/>
      <c r="H86" s="3"/>
      <c r="I86" s="3"/>
      <c r="J86" s="3"/>
      <c r="K86" s="3"/>
      <c r="L86" s="3"/>
      <c r="M86" s="3"/>
      <c r="N86" s="3"/>
      <c r="O86" s="3"/>
      <c r="P86" s="3"/>
      <c r="Q86" s="3"/>
      <c r="R86" s="3"/>
      <c r="S86" s="2"/>
      <c r="T86" s="2"/>
      <c r="U86" s="2"/>
      <c r="V86" s="3"/>
      <c r="W86" s="3"/>
      <c r="X86" s="3"/>
      <c r="Y86" s="3"/>
      <c r="Z86" s="3"/>
      <c r="AA86" s="3"/>
      <c r="AB86" s="3"/>
      <c r="AC86" s="3"/>
      <c r="AD86" s="3"/>
      <c r="AE86" s="3"/>
      <c r="AF86" s="3"/>
      <c r="AG86" s="3"/>
      <c r="AH86" s="3"/>
      <c r="AI86" s="3"/>
      <c r="AJ86" s="3"/>
      <c r="AK86" s="3"/>
      <c r="AL86" s="3"/>
      <c r="AM86" s="3"/>
      <c r="AN86" s="3"/>
      <c r="AO86" s="3"/>
    </row>
    <row r="87" spans="2:41" ht="16" x14ac:dyDescent="0.2">
      <c r="B87" s="18"/>
      <c r="C87" s="11"/>
      <c r="D87" s="12"/>
      <c r="E87" s="17"/>
      <c r="F87" s="8"/>
      <c r="G87" s="3"/>
      <c r="H87" s="3"/>
      <c r="I87" s="3"/>
      <c r="J87" s="3"/>
      <c r="K87" s="3"/>
      <c r="L87" s="3"/>
      <c r="M87" s="3"/>
      <c r="N87" s="3"/>
      <c r="O87" s="3"/>
      <c r="P87" s="3"/>
      <c r="Q87" s="3"/>
      <c r="R87" s="3"/>
      <c r="S87" s="2"/>
      <c r="T87" s="2"/>
      <c r="U87" s="2"/>
      <c r="V87" s="3"/>
      <c r="W87" s="3"/>
      <c r="X87" s="3"/>
      <c r="Y87" s="3"/>
      <c r="Z87" s="3"/>
      <c r="AA87" s="3"/>
      <c r="AB87" s="3"/>
      <c r="AC87" s="3"/>
      <c r="AD87" s="3"/>
      <c r="AE87" s="3"/>
      <c r="AF87" s="3"/>
      <c r="AG87" s="3"/>
      <c r="AH87" s="3"/>
      <c r="AI87" s="3"/>
      <c r="AJ87" s="3"/>
      <c r="AK87" s="3"/>
      <c r="AL87" s="3"/>
      <c r="AM87" s="3"/>
      <c r="AN87" s="3"/>
      <c r="AO87" s="3"/>
    </row>
    <row r="88" spans="2:41" ht="16" x14ac:dyDescent="0.2">
      <c r="B88" s="18"/>
      <c r="C88" s="11"/>
      <c r="D88" s="12"/>
      <c r="E88" s="17"/>
      <c r="F88" s="8"/>
      <c r="G88" s="3"/>
      <c r="H88" s="3"/>
      <c r="I88" s="3"/>
      <c r="J88" s="3"/>
      <c r="K88" s="3"/>
      <c r="L88" s="3"/>
      <c r="M88" s="3"/>
      <c r="N88" s="3"/>
      <c r="O88" s="3"/>
      <c r="P88" s="3"/>
      <c r="Q88" s="3"/>
      <c r="R88" s="3"/>
      <c r="S88" s="2"/>
      <c r="T88" s="2"/>
      <c r="U88" s="2"/>
      <c r="V88" s="3"/>
      <c r="W88" s="3"/>
      <c r="X88" s="3"/>
      <c r="Y88" s="3"/>
      <c r="Z88" s="3"/>
      <c r="AA88" s="3"/>
      <c r="AB88" s="3"/>
      <c r="AC88" s="3"/>
      <c r="AD88" s="3"/>
      <c r="AE88" s="3"/>
      <c r="AF88" s="3"/>
      <c r="AG88" s="3"/>
      <c r="AH88" s="3"/>
      <c r="AI88" s="3"/>
      <c r="AJ88" s="3"/>
      <c r="AK88" s="3"/>
      <c r="AL88" s="3"/>
      <c r="AM88" s="3"/>
      <c r="AN88" s="3"/>
      <c r="AO88" s="3"/>
    </row>
    <row r="89" spans="2:41" ht="16" x14ac:dyDescent="0.2">
      <c r="B89" s="18"/>
      <c r="C89" s="11"/>
      <c r="D89" s="12"/>
      <c r="E89" s="17"/>
      <c r="F89" s="8"/>
      <c r="G89" s="3"/>
      <c r="H89" s="3"/>
      <c r="I89" s="3"/>
      <c r="J89" s="3"/>
      <c r="K89" s="3"/>
      <c r="L89" s="3"/>
      <c r="M89" s="3"/>
      <c r="N89" s="3"/>
      <c r="O89" s="3"/>
      <c r="P89" s="3"/>
      <c r="Q89" s="3"/>
      <c r="R89" s="3"/>
      <c r="S89" s="2"/>
      <c r="T89" s="2"/>
      <c r="U89" s="2"/>
      <c r="V89" s="3"/>
      <c r="W89" s="3"/>
      <c r="X89" s="3"/>
      <c r="Y89" s="3"/>
      <c r="Z89" s="3"/>
      <c r="AA89" s="3"/>
      <c r="AB89" s="3"/>
      <c r="AC89" s="3"/>
      <c r="AD89" s="3"/>
      <c r="AE89" s="3"/>
      <c r="AF89" s="3"/>
      <c r="AG89" s="3"/>
      <c r="AH89" s="3"/>
      <c r="AI89" s="3"/>
      <c r="AJ89" s="3"/>
      <c r="AK89" s="3"/>
      <c r="AL89" s="3"/>
      <c r="AM89" s="3"/>
      <c r="AN89" s="3"/>
      <c r="AO89" s="3"/>
    </row>
    <row r="90" spans="2:41" ht="16" x14ac:dyDescent="0.2">
      <c r="B90" s="18"/>
      <c r="C90" s="11"/>
      <c r="D90" s="12"/>
      <c r="E90" s="17"/>
      <c r="F90" s="8"/>
      <c r="G90" s="3"/>
      <c r="H90" s="3"/>
      <c r="I90" s="3"/>
      <c r="J90" s="3"/>
      <c r="K90" s="3"/>
      <c r="L90" s="3"/>
      <c r="M90" s="3"/>
      <c r="N90" s="3"/>
      <c r="O90" s="3"/>
      <c r="P90" s="3"/>
      <c r="Q90" s="3"/>
      <c r="R90" s="3"/>
      <c r="S90" s="2"/>
      <c r="T90" s="2"/>
      <c r="U90" s="2"/>
      <c r="V90" s="3"/>
      <c r="W90" s="3"/>
      <c r="X90" s="3"/>
      <c r="Y90" s="3"/>
      <c r="Z90" s="3"/>
      <c r="AA90" s="3"/>
      <c r="AB90" s="3"/>
      <c r="AC90" s="3"/>
      <c r="AD90" s="3"/>
      <c r="AE90" s="3"/>
      <c r="AF90" s="3"/>
      <c r="AG90" s="3"/>
      <c r="AH90" s="3"/>
      <c r="AI90" s="3"/>
      <c r="AJ90" s="3"/>
      <c r="AK90" s="3"/>
      <c r="AL90" s="3"/>
      <c r="AM90" s="3"/>
      <c r="AN90" s="3"/>
      <c r="AO90" s="3"/>
    </row>
    <row r="91" spans="2:41" ht="16" x14ac:dyDescent="0.2">
      <c r="B91" s="18"/>
      <c r="C91" s="11"/>
      <c r="D91" s="12"/>
      <c r="E91" s="17"/>
      <c r="F91" s="8"/>
      <c r="G91" s="3"/>
      <c r="H91" s="3"/>
      <c r="I91" s="3"/>
      <c r="J91" s="3"/>
      <c r="K91" s="3"/>
      <c r="L91" s="3"/>
      <c r="M91" s="3"/>
      <c r="N91" s="3"/>
      <c r="O91" s="3"/>
      <c r="P91" s="3"/>
      <c r="Q91" s="3"/>
      <c r="R91" s="3"/>
      <c r="S91" s="2"/>
      <c r="T91" s="2"/>
      <c r="U91" s="2"/>
      <c r="V91" s="3"/>
      <c r="W91" s="3"/>
      <c r="X91" s="3"/>
      <c r="Y91" s="3"/>
      <c r="Z91" s="3"/>
      <c r="AA91" s="3"/>
      <c r="AB91" s="3"/>
      <c r="AC91" s="3"/>
      <c r="AD91" s="3"/>
      <c r="AE91" s="3"/>
      <c r="AF91" s="3"/>
      <c r="AG91" s="3"/>
      <c r="AH91" s="3"/>
      <c r="AI91" s="3"/>
      <c r="AJ91" s="3"/>
      <c r="AK91" s="3"/>
      <c r="AL91" s="3"/>
      <c r="AM91" s="3"/>
      <c r="AN91" s="3"/>
      <c r="AO91" s="3"/>
    </row>
    <row r="92" spans="2:41" ht="16" x14ac:dyDescent="0.2">
      <c r="B92" s="18"/>
      <c r="C92" s="11"/>
      <c r="D92" s="12"/>
      <c r="E92" s="17"/>
      <c r="F92" s="8"/>
      <c r="G92" s="3"/>
      <c r="H92" s="3"/>
      <c r="I92" s="3"/>
      <c r="J92" s="3"/>
      <c r="K92" s="3"/>
      <c r="L92" s="3"/>
      <c r="M92" s="3"/>
      <c r="N92" s="3"/>
      <c r="O92" s="3"/>
      <c r="P92" s="3"/>
      <c r="Q92" s="3"/>
      <c r="R92" s="3"/>
      <c r="S92" s="2"/>
      <c r="T92" s="2"/>
      <c r="U92" s="2"/>
      <c r="V92" s="3"/>
      <c r="W92" s="3"/>
      <c r="X92" s="3"/>
      <c r="Y92" s="3"/>
      <c r="Z92" s="3"/>
      <c r="AA92" s="3"/>
      <c r="AB92" s="3"/>
      <c r="AC92" s="3"/>
      <c r="AD92" s="3"/>
      <c r="AE92" s="3"/>
      <c r="AF92" s="3"/>
      <c r="AG92" s="3"/>
      <c r="AH92" s="3"/>
      <c r="AI92" s="3"/>
      <c r="AJ92" s="3"/>
      <c r="AK92" s="3"/>
      <c r="AL92" s="3"/>
      <c r="AM92" s="3"/>
      <c r="AN92" s="3"/>
      <c r="AO92" s="3"/>
    </row>
    <row r="93" spans="2:41" ht="16" x14ac:dyDescent="0.2">
      <c r="B93" s="18"/>
      <c r="C93" s="11"/>
      <c r="D93" s="12"/>
      <c r="E93" s="17"/>
      <c r="F93" s="8"/>
      <c r="G93" s="3"/>
      <c r="H93" s="3"/>
      <c r="I93" s="3"/>
      <c r="J93" s="3"/>
      <c r="K93" s="3"/>
      <c r="L93" s="3"/>
      <c r="M93" s="3"/>
      <c r="N93" s="3"/>
      <c r="O93" s="3"/>
      <c r="P93" s="3"/>
      <c r="Q93" s="3"/>
      <c r="R93" s="3"/>
      <c r="S93" s="2"/>
      <c r="T93" s="2"/>
      <c r="U93" s="2"/>
      <c r="V93" s="3"/>
      <c r="W93" s="3"/>
      <c r="X93" s="3"/>
      <c r="Y93" s="3"/>
      <c r="Z93" s="3"/>
      <c r="AA93" s="3"/>
      <c r="AB93" s="3"/>
      <c r="AC93" s="3"/>
      <c r="AD93" s="3"/>
      <c r="AE93" s="3"/>
      <c r="AF93" s="3"/>
      <c r="AG93" s="3"/>
      <c r="AH93" s="3"/>
      <c r="AI93" s="3"/>
      <c r="AJ93" s="3"/>
      <c r="AK93" s="3"/>
      <c r="AL93" s="3"/>
      <c r="AM93" s="3"/>
      <c r="AN93" s="3"/>
      <c r="AO93" s="3"/>
    </row>
    <row r="94" spans="2:41" ht="16" x14ac:dyDescent="0.2">
      <c r="B94" s="18"/>
      <c r="C94" s="11"/>
      <c r="D94" s="12"/>
      <c r="E94" s="17"/>
      <c r="F94" s="8"/>
      <c r="G94" s="3"/>
      <c r="H94" s="3"/>
      <c r="I94" s="3"/>
      <c r="J94" s="3"/>
      <c r="K94" s="3"/>
      <c r="L94" s="3"/>
      <c r="M94" s="3"/>
      <c r="N94" s="3"/>
      <c r="O94" s="3"/>
      <c r="P94" s="3"/>
      <c r="Q94" s="3"/>
      <c r="R94" s="3"/>
      <c r="S94" s="2"/>
      <c r="T94" s="2"/>
      <c r="U94" s="2"/>
      <c r="V94" s="3"/>
      <c r="W94" s="3"/>
      <c r="X94" s="3"/>
      <c r="Y94" s="3"/>
      <c r="Z94" s="3"/>
      <c r="AA94" s="3"/>
      <c r="AB94" s="3"/>
      <c r="AC94" s="3"/>
      <c r="AD94" s="3"/>
      <c r="AE94" s="3"/>
      <c r="AF94" s="3"/>
      <c r="AG94" s="3"/>
      <c r="AH94" s="3"/>
      <c r="AI94" s="3"/>
      <c r="AJ94" s="3"/>
      <c r="AK94" s="3"/>
      <c r="AL94" s="3"/>
      <c r="AM94" s="3"/>
      <c r="AN94" s="3"/>
      <c r="AO94" s="3"/>
    </row>
    <row r="95" spans="2:41" ht="16" x14ac:dyDescent="0.2">
      <c r="B95" s="18"/>
      <c r="C95" s="11"/>
      <c r="D95" s="12"/>
      <c r="E95" s="17"/>
      <c r="F95" s="8"/>
      <c r="G95" s="3"/>
      <c r="H95" s="3"/>
      <c r="I95" s="3"/>
      <c r="J95" s="3"/>
      <c r="K95" s="3"/>
      <c r="L95" s="3"/>
      <c r="M95" s="3"/>
      <c r="N95" s="3"/>
      <c r="O95" s="3"/>
      <c r="P95" s="3"/>
      <c r="Q95" s="3"/>
      <c r="R95" s="3"/>
      <c r="S95" s="2"/>
      <c r="T95" s="2"/>
      <c r="U95" s="2"/>
      <c r="V95" s="3"/>
      <c r="W95" s="3"/>
      <c r="X95" s="3"/>
      <c r="Y95" s="3"/>
      <c r="Z95" s="3"/>
      <c r="AA95" s="3"/>
      <c r="AB95" s="3"/>
      <c r="AC95" s="3"/>
      <c r="AD95" s="3"/>
      <c r="AE95" s="3"/>
      <c r="AF95" s="3"/>
      <c r="AG95" s="3"/>
      <c r="AH95" s="3"/>
      <c r="AI95" s="3"/>
      <c r="AJ95" s="3"/>
      <c r="AK95" s="3"/>
      <c r="AL95" s="3"/>
      <c r="AM95" s="3"/>
      <c r="AN95" s="3"/>
      <c r="AO95" s="3"/>
    </row>
    <row r="96" spans="2:41" ht="16" x14ac:dyDescent="0.2">
      <c r="B96" s="18"/>
      <c r="C96" s="11"/>
      <c r="D96" s="12"/>
      <c r="E96" s="17"/>
      <c r="F96" s="8"/>
      <c r="G96" s="3"/>
      <c r="H96" s="3"/>
      <c r="I96" s="3"/>
      <c r="J96" s="3"/>
      <c r="K96" s="3"/>
      <c r="L96" s="3"/>
      <c r="M96" s="3"/>
      <c r="N96" s="3"/>
      <c r="O96" s="3"/>
      <c r="P96" s="3"/>
      <c r="Q96" s="3"/>
      <c r="R96" s="3"/>
      <c r="S96" s="2"/>
      <c r="T96" s="2"/>
      <c r="U96" s="2"/>
      <c r="V96" s="3"/>
      <c r="W96" s="3"/>
      <c r="X96" s="3"/>
      <c r="Y96" s="3"/>
      <c r="Z96" s="3"/>
      <c r="AA96" s="3"/>
      <c r="AB96" s="3"/>
      <c r="AC96" s="3"/>
      <c r="AD96" s="3"/>
      <c r="AE96" s="3"/>
      <c r="AF96" s="3"/>
      <c r="AG96" s="3"/>
      <c r="AH96" s="3"/>
      <c r="AI96" s="3"/>
      <c r="AJ96" s="3"/>
      <c r="AK96" s="3"/>
      <c r="AL96" s="3"/>
      <c r="AM96" s="3"/>
      <c r="AN96" s="3"/>
      <c r="AO96" s="3"/>
    </row>
    <row r="97" spans="2:41" ht="16" x14ac:dyDescent="0.2">
      <c r="B97" s="18"/>
      <c r="C97" s="11"/>
      <c r="D97" s="12"/>
      <c r="E97" s="17"/>
      <c r="F97" s="8"/>
      <c r="G97" s="3"/>
      <c r="H97" s="3"/>
      <c r="I97" s="3"/>
      <c r="J97" s="3"/>
      <c r="K97" s="3"/>
      <c r="L97" s="3"/>
      <c r="M97" s="3"/>
      <c r="N97" s="3"/>
      <c r="O97" s="3"/>
      <c r="P97" s="3"/>
      <c r="Q97" s="3"/>
      <c r="R97" s="3"/>
      <c r="S97" s="2"/>
      <c r="T97" s="2"/>
      <c r="U97" s="2"/>
      <c r="V97" s="3"/>
      <c r="W97" s="3"/>
      <c r="X97" s="3"/>
      <c r="Y97" s="3"/>
      <c r="Z97" s="3"/>
      <c r="AA97" s="3"/>
      <c r="AB97" s="3"/>
      <c r="AC97" s="3"/>
      <c r="AD97" s="3"/>
      <c r="AE97" s="3"/>
      <c r="AF97" s="3"/>
      <c r="AG97" s="3"/>
      <c r="AH97" s="3"/>
      <c r="AI97" s="3"/>
      <c r="AJ97" s="3"/>
      <c r="AK97" s="3"/>
      <c r="AL97" s="3"/>
      <c r="AM97" s="3"/>
      <c r="AN97" s="3"/>
      <c r="AO97" s="3"/>
    </row>
    <row r="98" spans="2:41" ht="16" x14ac:dyDescent="0.2">
      <c r="B98" s="18"/>
      <c r="C98" s="11"/>
      <c r="D98" s="12"/>
      <c r="E98" s="17"/>
      <c r="F98" s="8"/>
      <c r="G98" s="3"/>
      <c r="H98" s="3"/>
      <c r="I98" s="3"/>
      <c r="J98" s="3"/>
      <c r="K98" s="3"/>
      <c r="L98" s="3"/>
      <c r="M98" s="3"/>
      <c r="N98" s="3"/>
      <c r="O98" s="3"/>
      <c r="P98" s="3"/>
      <c r="Q98" s="3"/>
      <c r="R98" s="3"/>
      <c r="S98" s="2"/>
      <c r="T98" s="2"/>
      <c r="U98" s="2"/>
      <c r="V98" s="3"/>
      <c r="W98" s="3"/>
      <c r="X98" s="3"/>
      <c r="Y98" s="3"/>
      <c r="Z98" s="3"/>
      <c r="AA98" s="3"/>
      <c r="AB98" s="3"/>
      <c r="AC98" s="3"/>
      <c r="AD98" s="3"/>
      <c r="AE98" s="3"/>
      <c r="AF98" s="3"/>
      <c r="AG98" s="3"/>
      <c r="AH98" s="3"/>
      <c r="AI98" s="3"/>
      <c r="AJ98" s="3"/>
      <c r="AK98" s="3"/>
      <c r="AL98" s="3"/>
      <c r="AM98" s="3"/>
      <c r="AN98" s="3"/>
      <c r="AO98" s="3"/>
    </row>
    <row r="99" spans="2:41" ht="16" x14ac:dyDescent="0.2">
      <c r="B99" s="18"/>
      <c r="C99" s="11"/>
      <c r="D99" s="12"/>
      <c r="E99" s="17"/>
      <c r="F99" s="8"/>
      <c r="G99" s="3"/>
      <c r="H99" s="3"/>
      <c r="I99" s="3"/>
      <c r="J99" s="3"/>
      <c r="K99" s="3"/>
      <c r="L99" s="3"/>
      <c r="M99" s="3"/>
      <c r="N99" s="3"/>
      <c r="O99" s="3"/>
      <c r="P99" s="3"/>
      <c r="Q99" s="3"/>
      <c r="R99" s="3"/>
      <c r="S99" s="2"/>
      <c r="T99" s="2"/>
      <c r="U99" s="2"/>
      <c r="V99" s="3"/>
      <c r="W99" s="3"/>
      <c r="X99" s="3"/>
      <c r="Y99" s="3"/>
      <c r="Z99" s="3"/>
      <c r="AA99" s="3"/>
      <c r="AB99" s="3"/>
      <c r="AC99" s="3"/>
      <c r="AD99" s="3"/>
      <c r="AE99" s="3"/>
      <c r="AF99" s="3"/>
      <c r="AG99" s="3"/>
      <c r="AH99" s="3"/>
      <c r="AI99" s="3"/>
      <c r="AJ99" s="3"/>
      <c r="AK99" s="3"/>
      <c r="AL99" s="3"/>
      <c r="AM99" s="3"/>
      <c r="AN99" s="3"/>
      <c r="AO99" s="3"/>
    </row>
    <row r="100" spans="2:41" ht="16" x14ac:dyDescent="0.2">
      <c r="B100" s="18"/>
      <c r="C100" s="11"/>
      <c r="D100" s="12"/>
      <c r="E100" s="17"/>
      <c r="F100" s="8"/>
      <c r="G100" s="3"/>
      <c r="H100" s="3"/>
      <c r="I100" s="3"/>
      <c r="J100" s="3"/>
      <c r="K100" s="3"/>
      <c r="L100" s="3"/>
      <c r="M100" s="3"/>
      <c r="N100" s="3"/>
      <c r="O100" s="3"/>
      <c r="P100" s="3"/>
      <c r="Q100" s="3"/>
      <c r="R100" s="3"/>
      <c r="S100" s="2"/>
      <c r="T100" s="2"/>
      <c r="U100" s="2"/>
      <c r="V100" s="3"/>
      <c r="W100" s="3"/>
      <c r="X100" s="3"/>
      <c r="Y100" s="3"/>
      <c r="Z100" s="3"/>
      <c r="AA100" s="3"/>
      <c r="AB100" s="3"/>
      <c r="AC100" s="3"/>
      <c r="AD100" s="3"/>
      <c r="AE100" s="3"/>
      <c r="AF100" s="3"/>
      <c r="AG100" s="3"/>
      <c r="AH100" s="3"/>
      <c r="AI100" s="3"/>
      <c r="AJ100" s="3"/>
      <c r="AK100" s="3"/>
      <c r="AL100" s="3"/>
      <c r="AM100" s="3"/>
      <c r="AN100" s="3"/>
      <c r="AO100" s="3"/>
    </row>
    <row r="101" spans="2:41" ht="16" x14ac:dyDescent="0.2">
      <c r="B101" s="18"/>
      <c r="C101" s="11"/>
      <c r="D101" s="12"/>
      <c r="E101" s="17"/>
      <c r="F101" s="8"/>
      <c r="G101" s="3"/>
      <c r="H101" s="3"/>
      <c r="I101" s="3"/>
      <c r="J101" s="3"/>
      <c r="K101" s="3"/>
      <c r="L101" s="3"/>
      <c r="M101" s="3"/>
      <c r="N101" s="3"/>
      <c r="O101" s="3"/>
      <c r="P101" s="3"/>
      <c r="Q101" s="3"/>
      <c r="R101" s="3"/>
      <c r="S101" s="2"/>
      <c r="T101" s="2"/>
      <c r="U101" s="2"/>
      <c r="V101" s="3"/>
      <c r="W101" s="3"/>
      <c r="X101" s="3"/>
      <c r="Y101" s="3"/>
      <c r="Z101" s="3"/>
      <c r="AA101" s="3"/>
      <c r="AB101" s="3"/>
      <c r="AC101" s="3"/>
      <c r="AD101" s="3"/>
      <c r="AE101" s="3"/>
      <c r="AF101" s="3"/>
      <c r="AG101" s="3"/>
      <c r="AH101" s="3"/>
      <c r="AI101" s="3"/>
      <c r="AJ101" s="3"/>
      <c r="AK101" s="3"/>
      <c r="AL101" s="3"/>
      <c r="AM101" s="3"/>
      <c r="AN101" s="3"/>
      <c r="AO101" s="3"/>
    </row>
    <row r="102" spans="2:41" ht="16" x14ac:dyDescent="0.2">
      <c r="B102" s="18"/>
      <c r="C102" s="11"/>
      <c r="D102" s="12"/>
      <c r="E102" s="17"/>
      <c r="F102" s="8"/>
      <c r="G102" s="3"/>
      <c r="H102" s="3"/>
      <c r="I102" s="3"/>
      <c r="J102" s="3"/>
      <c r="K102" s="3"/>
      <c r="L102" s="3"/>
      <c r="M102" s="3"/>
      <c r="N102" s="3"/>
      <c r="O102" s="3"/>
      <c r="P102" s="3"/>
      <c r="Q102" s="3"/>
      <c r="R102" s="3"/>
      <c r="S102" s="2"/>
      <c r="T102" s="2"/>
      <c r="U102" s="2"/>
      <c r="V102" s="3"/>
      <c r="W102" s="3"/>
      <c r="X102" s="3"/>
      <c r="Y102" s="3"/>
      <c r="Z102" s="3"/>
      <c r="AA102" s="3"/>
      <c r="AB102" s="3"/>
      <c r="AC102" s="3"/>
      <c r="AD102" s="3"/>
      <c r="AE102" s="3"/>
      <c r="AF102" s="3"/>
      <c r="AG102" s="3"/>
      <c r="AH102" s="3"/>
      <c r="AI102" s="3"/>
      <c r="AJ102" s="3"/>
      <c r="AK102" s="3"/>
      <c r="AL102" s="3"/>
      <c r="AM102" s="3"/>
      <c r="AN102" s="3"/>
      <c r="AO102" s="3"/>
    </row>
    <row r="103" spans="2:41" ht="16" x14ac:dyDescent="0.2">
      <c r="B103" s="18"/>
      <c r="C103" s="11"/>
      <c r="D103" s="12"/>
      <c r="E103" s="17"/>
      <c r="F103" s="8"/>
      <c r="G103" s="3"/>
      <c r="H103" s="3"/>
      <c r="I103" s="3"/>
      <c r="J103" s="3"/>
      <c r="K103" s="3"/>
      <c r="L103" s="3"/>
      <c r="M103" s="3"/>
      <c r="N103" s="3"/>
      <c r="O103" s="3"/>
      <c r="P103" s="3"/>
      <c r="Q103" s="3"/>
      <c r="R103" s="3"/>
      <c r="S103" s="2"/>
      <c r="T103" s="2"/>
      <c r="U103" s="2"/>
      <c r="V103" s="3"/>
      <c r="W103" s="3"/>
      <c r="X103" s="3"/>
      <c r="Y103" s="3"/>
      <c r="Z103" s="3"/>
      <c r="AA103" s="3"/>
      <c r="AB103" s="3"/>
      <c r="AC103" s="3"/>
      <c r="AD103" s="3"/>
      <c r="AE103" s="3"/>
      <c r="AF103" s="3"/>
      <c r="AG103" s="3"/>
      <c r="AH103" s="3"/>
      <c r="AI103" s="3"/>
      <c r="AJ103" s="3"/>
      <c r="AK103" s="3"/>
      <c r="AL103" s="3"/>
      <c r="AM103" s="3"/>
      <c r="AN103" s="3"/>
      <c r="AO103" s="3"/>
    </row>
    <row r="104" spans="2:41" ht="16" x14ac:dyDescent="0.2">
      <c r="B104" s="18"/>
      <c r="C104" s="11"/>
      <c r="D104" s="12"/>
      <c r="E104" s="17"/>
      <c r="F104" s="8"/>
      <c r="G104" s="3"/>
      <c r="H104" s="3"/>
      <c r="I104" s="3"/>
      <c r="J104" s="3"/>
      <c r="K104" s="3"/>
      <c r="L104" s="3"/>
      <c r="M104" s="3"/>
      <c r="N104" s="3"/>
      <c r="O104" s="3"/>
      <c r="P104" s="3"/>
      <c r="Q104" s="3"/>
      <c r="R104" s="3"/>
      <c r="S104" s="2"/>
      <c r="T104" s="2"/>
      <c r="U104" s="2"/>
      <c r="V104" s="3"/>
      <c r="W104" s="3"/>
      <c r="X104" s="3"/>
      <c r="Y104" s="3"/>
      <c r="Z104" s="3"/>
      <c r="AA104" s="3"/>
      <c r="AB104" s="3"/>
      <c r="AC104" s="3"/>
      <c r="AD104" s="3"/>
      <c r="AE104" s="3"/>
      <c r="AF104" s="3"/>
      <c r="AG104" s="3"/>
      <c r="AH104" s="3"/>
      <c r="AI104" s="3"/>
      <c r="AJ104" s="3"/>
      <c r="AK104" s="3"/>
      <c r="AL104" s="3"/>
      <c r="AM104" s="3"/>
      <c r="AN104" s="3"/>
      <c r="AO104" s="3"/>
    </row>
    <row r="105" spans="2:41" ht="16" x14ac:dyDescent="0.2">
      <c r="B105" s="18"/>
      <c r="C105" s="11"/>
      <c r="D105" s="12"/>
      <c r="E105" s="17"/>
      <c r="F105" s="8"/>
      <c r="G105" s="3"/>
      <c r="H105" s="3"/>
      <c r="I105" s="3"/>
      <c r="J105" s="3"/>
      <c r="K105" s="3"/>
      <c r="L105" s="3"/>
      <c r="M105" s="3"/>
      <c r="N105" s="3"/>
      <c r="O105" s="3"/>
      <c r="P105" s="3"/>
      <c r="Q105" s="3"/>
      <c r="R105" s="3"/>
      <c r="S105" s="2"/>
      <c r="T105" s="2"/>
      <c r="U105" s="2"/>
      <c r="V105" s="3"/>
      <c r="W105" s="3"/>
      <c r="X105" s="3"/>
      <c r="Y105" s="3"/>
      <c r="Z105" s="3"/>
      <c r="AA105" s="3"/>
      <c r="AB105" s="3"/>
      <c r="AC105" s="3"/>
      <c r="AD105" s="3"/>
      <c r="AE105" s="3"/>
      <c r="AF105" s="3"/>
      <c r="AG105" s="3"/>
      <c r="AH105" s="3"/>
      <c r="AI105" s="3"/>
      <c r="AJ105" s="3"/>
      <c r="AK105" s="3"/>
      <c r="AL105" s="3"/>
      <c r="AM105" s="3"/>
      <c r="AN105" s="3"/>
      <c r="AO105" s="3"/>
    </row>
    <row r="106" spans="2:41" ht="16" x14ac:dyDescent="0.2">
      <c r="B106" s="18"/>
      <c r="C106" s="11"/>
      <c r="D106" s="12"/>
      <c r="E106" s="17"/>
      <c r="F106" s="8"/>
      <c r="G106" s="3"/>
      <c r="H106" s="3"/>
      <c r="I106" s="3"/>
      <c r="J106" s="3"/>
      <c r="K106" s="3"/>
      <c r="L106" s="3"/>
      <c r="M106" s="3"/>
      <c r="N106" s="3"/>
      <c r="O106" s="3"/>
      <c r="P106" s="3"/>
      <c r="Q106" s="3"/>
      <c r="R106" s="3"/>
      <c r="S106" s="2"/>
      <c r="T106" s="2"/>
      <c r="U106" s="2"/>
      <c r="V106" s="3"/>
      <c r="W106" s="3"/>
      <c r="X106" s="3"/>
      <c r="Y106" s="3"/>
      <c r="Z106" s="3"/>
      <c r="AA106" s="3"/>
      <c r="AB106" s="3"/>
      <c r="AC106" s="3"/>
      <c r="AD106" s="3"/>
      <c r="AE106" s="3"/>
      <c r="AF106" s="3"/>
      <c r="AG106" s="3"/>
      <c r="AH106" s="3"/>
      <c r="AI106" s="3"/>
      <c r="AJ106" s="3"/>
      <c r="AK106" s="3"/>
      <c r="AL106" s="3"/>
      <c r="AM106" s="3"/>
      <c r="AN106" s="3"/>
      <c r="AO106" s="3"/>
    </row>
    <row r="107" spans="2:41" ht="16" x14ac:dyDescent="0.2">
      <c r="B107" s="18"/>
      <c r="C107" s="11"/>
      <c r="D107" s="12"/>
      <c r="E107" s="17"/>
      <c r="F107" s="8"/>
      <c r="G107" s="3"/>
      <c r="H107" s="3"/>
      <c r="I107" s="3"/>
      <c r="J107" s="3"/>
      <c r="K107" s="3"/>
      <c r="L107" s="3"/>
      <c r="M107" s="3"/>
      <c r="N107" s="3"/>
      <c r="O107" s="3"/>
      <c r="P107" s="3"/>
      <c r="Q107" s="3"/>
      <c r="R107" s="3"/>
      <c r="S107" s="2"/>
      <c r="T107" s="2"/>
      <c r="U107" s="2"/>
      <c r="V107" s="3"/>
      <c r="W107" s="3"/>
      <c r="X107" s="3"/>
      <c r="Y107" s="3"/>
      <c r="Z107" s="3"/>
      <c r="AA107" s="3"/>
      <c r="AB107" s="3"/>
      <c r="AC107" s="3"/>
      <c r="AD107" s="3"/>
      <c r="AE107" s="3"/>
      <c r="AF107" s="3"/>
      <c r="AG107" s="3"/>
      <c r="AH107" s="3"/>
      <c r="AI107" s="3"/>
      <c r="AJ107" s="3"/>
      <c r="AK107" s="3"/>
      <c r="AL107" s="3"/>
      <c r="AM107" s="3"/>
      <c r="AN107" s="3"/>
      <c r="AO107" s="3"/>
    </row>
    <row r="108" spans="2:41" ht="16" x14ac:dyDescent="0.2">
      <c r="B108" s="18"/>
      <c r="C108" s="11"/>
      <c r="D108" s="12"/>
      <c r="E108" s="17"/>
      <c r="F108" s="8"/>
      <c r="G108" s="3"/>
      <c r="H108" s="3"/>
      <c r="I108" s="3"/>
      <c r="J108" s="3"/>
      <c r="K108" s="3"/>
      <c r="L108" s="3"/>
      <c r="M108" s="3"/>
      <c r="N108" s="3"/>
      <c r="O108" s="3"/>
      <c r="P108" s="3"/>
      <c r="Q108" s="3"/>
      <c r="R108" s="3"/>
      <c r="S108" s="2"/>
      <c r="T108" s="2"/>
      <c r="U108" s="2"/>
      <c r="V108" s="3"/>
      <c r="W108" s="3"/>
      <c r="X108" s="3"/>
      <c r="Y108" s="3"/>
      <c r="Z108" s="3"/>
      <c r="AA108" s="3"/>
      <c r="AB108" s="3"/>
      <c r="AC108" s="3"/>
      <c r="AD108" s="3"/>
      <c r="AE108" s="3"/>
      <c r="AF108" s="3"/>
      <c r="AG108" s="3"/>
      <c r="AH108" s="3"/>
      <c r="AI108" s="3"/>
      <c r="AJ108" s="3"/>
      <c r="AK108" s="3"/>
      <c r="AL108" s="3"/>
      <c r="AM108" s="3"/>
      <c r="AN108" s="3"/>
      <c r="AO108" s="3"/>
    </row>
    <row r="109" spans="2:41" ht="16" x14ac:dyDescent="0.2">
      <c r="B109" s="18"/>
      <c r="C109" s="11"/>
      <c r="D109" s="12"/>
      <c r="E109" s="17"/>
      <c r="F109" s="8"/>
      <c r="G109" s="3"/>
      <c r="H109" s="3"/>
      <c r="I109" s="3"/>
      <c r="J109" s="3"/>
      <c r="K109" s="3"/>
      <c r="L109" s="3"/>
      <c r="M109" s="3"/>
      <c r="N109" s="3"/>
      <c r="O109" s="3"/>
      <c r="P109" s="3"/>
      <c r="Q109" s="3"/>
      <c r="R109" s="3"/>
      <c r="S109" s="2"/>
      <c r="T109" s="2"/>
      <c r="U109" s="2"/>
      <c r="V109" s="3"/>
      <c r="W109" s="3"/>
      <c r="X109" s="3"/>
      <c r="Y109" s="3"/>
      <c r="Z109" s="3"/>
      <c r="AA109" s="3"/>
      <c r="AB109" s="3"/>
      <c r="AC109" s="3"/>
      <c r="AD109" s="3"/>
      <c r="AE109" s="3"/>
      <c r="AF109" s="3"/>
      <c r="AG109" s="3"/>
      <c r="AH109" s="3"/>
      <c r="AI109" s="3"/>
      <c r="AJ109" s="3"/>
      <c r="AK109" s="3"/>
      <c r="AL109" s="3"/>
      <c r="AM109" s="3"/>
      <c r="AN109" s="3"/>
      <c r="AO109" s="3"/>
    </row>
    <row r="110" spans="2:41" ht="16" x14ac:dyDescent="0.2">
      <c r="B110" s="18"/>
      <c r="C110" s="11"/>
      <c r="D110" s="12"/>
      <c r="E110" s="17"/>
      <c r="F110" s="8"/>
      <c r="G110" s="3"/>
      <c r="H110" s="3"/>
      <c r="I110" s="3"/>
      <c r="J110" s="3"/>
      <c r="K110" s="3"/>
      <c r="L110" s="3"/>
      <c r="M110" s="3"/>
      <c r="N110" s="3"/>
      <c r="O110" s="3"/>
      <c r="P110" s="3"/>
      <c r="Q110" s="3"/>
      <c r="R110" s="3"/>
      <c r="S110" s="2"/>
      <c r="T110" s="2"/>
      <c r="U110" s="2"/>
      <c r="V110" s="3"/>
      <c r="W110" s="3"/>
      <c r="X110" s="3"/>
      <c r="Y110" s="3"/>
      <c r="Z110" s="3"/>
      <c r="AA110" s="3"/>
      <c r="AB110" s="3"/>
      <c r="AC110" s="3"/>
      <c r="AD110" s="3"/>
      <c r="AE110" s="3"/>
      <c r="AF110" s="3"/>
      <c r="AG110" s="3"/>
      <c r="AH110" s="3"/>
      <c r="AI110" s="3"/>
      <c r="AJ110" s="3"/>
      <c r="AK110" s="3"/>
      <c r="AL110" s="3"/>
      <c r="AM110" s="3"/>
      <c r="AN110" s="3"/>
      <c r="AO110" s="3"/>
    </row>
    <row r="111" spans="2:41" ht="16" x14ac:dyDescent="0.2">
      <c r="B111" s="18"/>
      <c r="C111" s="11"/>
      <c r="D111" s="12"/>
      <c r="E111" s="17"/>
      <c r="F111" s="8"/>
      <c r="G111" s="3"/>
      <c r="H111" s="3"/>
      <c r="I111" s="3"/>
      <c r="J111" s="3"/>
      <c r="K111" s="3"/>
      <c r="L111" s="3"/>
      <c r="M111" s="3"/>
      <c r="N111" s="3"/>
      <c r="O111" s="3"/>
      <c r="P111" s="3"/>
      <c r="Q111" s="3"/>
      <c r="R111" s="3"/>
      <c r="S111" s="2"/>
      <c r="T111" s="2"/>
      <c r="U111" s="2"/>
      <c r="V111" s="3"/>
      <c r="W111" s="3"/>
      <c r="X111" s="3"/>
      <c r="Y111" s="3"/>
      <c r="Z111" s="3"/>
      <c r="AA111" s="3"/>
      <c r="AB111" s="3"/>
      <c r="AC111" s="3"/>
      <c r="AD111" s="3"/>
      <c r="AE111" s="3"/>
      <c r="AF111" s="3"/>
      <c r="AG111" s="3"/>
      <c r="AH111" s="3"/>
      <c r="AI111" s="3"/>
      <c r="AJ111" s="3"/>
      <c r="AK111" s="3"/>
      <c r="AL111" s="3"/>
      <c r="AM111" s="3"/>
      <c r="AN111" s="3"/>
      <c r="AO111" s="3"/>
    </row>
    <row r="112" spans="2:41" ht="16" x14ac:dyDescent="0.2">
      <c r="B112" s="18"/>
      <c r="C112" s="11"/>
      <c r="D112" s="12"/>
      <c r="E112" s="17"/>
      <c r="F112" s="8"/>
      <c r="G112" s="3"/>
      <c r="H112" s="3"/>
      <c r="I112" s="3"/>
      <c r="J112" s="3"/>
      <c r="K112" s="3"/>
      <c r="L112" s="3"/>
      <c r="M112" s="3"/>
      <c r="N112" s="3"/>
      <c r="O112" s="3"/>
      <c r="P112" s="3"/>
      <c r="Q112" s="3"/>
      <c r="R112" s="3"/>
      <c r="S112" s="2"/>
      <c r="T112" s="2"/>
      <c r="U112" s="2"/>
      <c r="V112" s="3"/>
      <c r="W112" s="3"/>
      <c r="X112" s="3"/>
      <c r="Y112" s="3"/>
      <c r="Z112" s="3"/>
      <c r="AA112" s="3"/>
      <c r="AB112" s="3"/>
      <c r="AC112" s="3"/>
      <c r="AD112" s="3"/>
      <c r="AE112" s="3"/>
      <c r="AF112" s="3"/>
      <c r="AG112" s="3"/>
      <c r="AH112" s="3"/>
      <c r="AI112" s="3"/>
      <c r="AJ112" s="3"/>
      <c r="AK112" s="3"/>
      <c r="AL112" s="3"/>
      <c r="AM112" s="3"/>
      <c r="AN112" s="3"/>
      <c r="AO112" s="3"/>
    </row>
    <row r="113" spans="2:41" ht="16" x14ac:dyDescent="0.2">
      <c r="B113" s="18"/>
      <c r="C113" s="11"/>
      <c r="D113" s="12"/>
      <c r="E113" s="17"/>
      <c r="F113" s="8"/>
      <c r="G113" s="3"/>
      <c r="H113" s="3"/>
      <c r="I113" s="3"/>
      <c r="J113" s="3"/>
      <c r="K113" s="3"/>
      <c r="L113" s="3"/>
      <c r="M113" s="3"/>
      <c r="N113" s="3"/>
      <c r="O113" s="3"/>
      <c r="P113" s="3"/>
      <c r="Q113" s="3"/>
      <c r="R113" s="3"/>
      <c r="S113" s="2"/>
      <c r="T113" s="2"/>
      <c r="U113" s="2"/>
      <c r="V113" s="3"/>
      <c r="W113" s="3"/>
      <c r="X113" s="3"/>
      <c r="Y113" s="3"/>
      <c r="Z113" s="3"/>
      <c r="AA113" s="3"/>
      <c r="AB113" s="3"/>
      <c r="AC113" s="3"/>
      <c r="AD113" s="3"/>
      <c r="AE113" s="3"/>
      <c r="AF113" s="3"/>
      <c r="AG113" s="3"/>
      <c r="AH113" s="3"/>
      <c r="AI113" s="3"/>
      <c r="AJ113" s="3"/>
      <c r="AK113" s="3"/>
      <c r="AL113" s="3"/>
      <c r="AM113" s="3"/>
      <c r="AN113" s="3"/>
      <c r="AO113" s="3"/>
    </row>
    <row r="114" spans="2:41" ht="16" x14ac:dyDescent="0.2">
      <c r="B114" s="18"/>
      <c r="C114" s="11"/>
      <c r="D114" s="12"/>
      <c r="E114" s="17"/>
      <c r="F114" s="8"/>
      <c r="G114" s="3"/>
      <c r="H114" s="3"/>
      <c r="I114" s="3"/>
      <c r="J114" s="3"/>
      <c r="K114" s="3"/>
      <c r="L114" s="3"/>
      <c r="M114" s="3"/>
      <c r="N114" s="3"/>
      <c r="O114" s="3"/>
      <c r="P114" s="3"/>
      <c r="Q114" s="3"/>
      <c r="R114" s="3"/>
      <c r="S114" s="2"/>
      <c r="T114" s="2"/>
      <c r="U114" s="2"/>
      <c r="V114" s="3"/>
      <c r="W114" s="3"/>
      <c r="X114" s="3"/>
      <c r="Y114" s="3"/>
      <c r="Z114" s="3"/>
      <c r="AA114" s="3"/>
      <c r="AB114" s="3"/>
      <c r="AC114" s="3"/>
      <c r="AD114" s="3"/>
      <c r="AE114" s="3"/>
      <c r="AF114" s="3"/>
      <c r="AG114" s="3"/>
      <c r="AH114" s="3"/>
      <c r="AI114" s="3"/>
      <c r="AJ114" s="3"/>
      <c r="AK114" s="3"/>
      <c r="AL114" s="3"/>
      <c r="AM114" s="3"/>
      <c r="AN114" s="3"/>
      <c r="AO114" s="3"/>
    </row>
    <row r="115" spans="2:41" ht="16" x14ac:dyDescent="0.2">
      <c r="B115" s="18"/>
      <c r="C115" s="11"/>
      <c r="D115" s="12"/>
      <c r="E115" s="17"/>
      <c r="F115" s="8"/>
      <c r="G115" s="3"/>
      <c r="H115" s="3"/>
      <c r="I115" s="3"/>
      <c r="J115" s="3"/>
      <c r="K115" s="3"/>
      <c r="L115" s="3"/>
      <c r="M115" s="3"/>
      <c r="N115" s="3"/>
      <c r="O115" s="3"/>
      <c r="P115" s="3"/>
      <c r="Q115" s="3"/>
      <c r="R115" s="3"/>
      <c r="S115" s="2"/>
      <c r="T115" s="2"/>
      <c r="U115" s="2"/>
      <c r="V115" s="3"/>
      <c r="W115" s="3"/>
      <c r="X115" s="3"/>
      <c r="Y115" s="3"/>
      <c r="Z115" s="3"/>
      <c r="AA115" s="3"/>
      <c r="AB115" s="3"/>
      <c r="AC115" s="3"/>
      <c r="AD115" s="3"/>
      <c r="AE115" s="3"/>
      <c r="AF115" s="3"/>
      <c r="AG115" s="3"/>
      <c r="AH115" s="3"/>
      <c r="AI115" s="3"/>
      <c r="AJ115" s="3"/>
      <c r="AK115" s="3"/>
      <c r="AL115" s="3"/>
      <c r="AM115" s="3"/>
      <c r="AN115" s="3"/>
      <c r="AO115" s="3"/>
    </row>
    <row r="116" spans="2:41" ht="16" x14ac:dyDescent="0.2">
      <c r="B116" s="18"/>
      <c r="C116" s="11"/>
      <c r="D116" s="12"/>
      <c r="E116" s="17"/>
      <c r="F116" s="8"/>
      <c r="G116" s="3"/>
      <c r="H116" s="3"/>
      <c r="I116" s="3"/>
      <c r="J116" s="3"/>
      <c r="K116" s="3"/>
      <c r="L116" s="3"/>
      <c r="M116" s="3"/>
      <c r="N116" s="3"/>
      <c r="O116" s="3"/>
      <c r="P116" s="3"/>
      <c r="Q116" s="3"/>
      <c r="R116" s="3"/>
      <c r="S116" s="2"/>
      <c r="T116" s="2"/>
      <c r="U116" s="2"/>
      <c r="V116" s="3"/>
      <c r="W116" s="3"/>
      <c r="X116" s="3"/>
      <c r="Y116" s="3"/>
      <c r="Z116" s="3"/>
      <c r="AA116" s="3"/>
      <c r="AB116" s="3"/>
      <c r="AC116" s="3"/>
      <c r="AD116" s="3"/>
      <c r="AE116" s="3"/>
      <c r="AF116" s="3"/>
      <c r="AG116" s="3"/>
      <c r="AH116" s="3"/>
      <c r="AI116" s="3"/>
      <c r="AJ116" s="3"/>
      <c r="AK116" s="3"/>
      <c r="AL116" s="3"/>
      <c r="AM116" s="3"/>
      <c r="AN116" s="3"/>
      <c r="AO116" s="3"/>
    </row>
    <row r="117" spans="2:41" ht="16" x14ac:dyDescent="0.2">
      <c r="B117" s="18"/>
      <c r="C117" s="11"/>
      <c r="D117" s="12"/>
      <c r="E117" s="17"/>
      <c r="F117" s="8"/>
      <c r="G117" s="3"/>
      <c r="H117" s="3"/>
      <c r="I117" s="3"/>
      <c r="J117" s="3"/>
      <c r="K117" s="3"/>
      <c r="L117" s="3"/>
      <c r="M117" s="3"/>
      <c r="N117" s="3"/>
      <c r="O117" s="3"/>
      <c r="P117" s="3"/>
      <c r="Q117" s="3"/>
      <c r="R117" s="3"/>
      <c r="S117" s="2"/>
      <c r="T117" s="2"/>
      <c r="U117" s="2"/>
      <c r="V117" s="3"/>
      <c r="W117" s="3"/>
      <c r="X117" s="3"/>
      <c r="Y117" s="3"/>
      <c r="Z117" s="3"/>
      <c r="AA117" s="3"/>
      <c r="AB117" s="3"/>
      <c r="AC117" s="3"/>
      <c r="AD117" s="3"/>
      <c r="AE117" s="3"/>
      <c r="AF117" s="3"/>
      <c r="AG117" s="3"/>
      <c r="AH117" s="3"/>
      <c r="AI117" s="3"/>
      <c r="AJ117" s="3"/>
      <c r="AK117" s="3"/>
      <c r="AL117" s="3"/>
      <c r="AM117" s="3"/>
      <c r="AN117" s="3"/>
      <c r="AO117" s="3"/>
    </row>
    <row r="118" spans="2:41" ht="16" x14ac:dyDescent="0.2">
      <c r="B118" s="18"/>
      <c r="C118" s="11"/>
      <c r="D118" s="12"/>
      <c r="E118" s="17"/>
      <c r="F118" s="8"/>
      <c r="G118" s="3"/>
      <c r="H118" s="3"/>
      <c r="I118" s="3"/>
      <c r="J118" s="3"/>
      <c r="K118" s="3"/>
      <c r="L118" s="3"/>
      <c r="M118" s="3"/>
      <c r="N118" s="3"/>
      <c r="O118" s="3"/>
      <c r="P118" s="3"/>
      <c r="Q118" s="3"/>
      <c r="R118" s="3"/>
      <c r="S118" s="2"/>
      <c r="T118" s="2"/>
      <c r="U118" s="2"/>
      <c r="V118" s="3"/>
      <c r="W118" s="3"/>
      <c r="X118" s="3"/>
      <c r="Y118" s="3"/>
      <c r="Z118" s="3"/>
      <c r="AA118" s="3"/>
      <c r="AB118" s="3"/>
      <c r="AC118" s="3"/>
      <c r="AD118" s="3"/>
      <c r="AE118" s="3"/>
      <c r="AF118" s="3"/>
      <c r="AG118" s="3"/>
      <c r="AH118" s="3"/>
      <c r="AI118" s="3"/>
      <c r="AJ118" s="3"/>
      <c r="AK118" s="3"/>
      <c r="AL118" s="3"/>
      <c r="AM118" s="3"/>
      <c r="AN118" s="3"/>
      <c r="AO118" s="3"/>
    </row>
    <row r="119" spans="2:41" ht="16" x14ac:dyDescent="0.2">
      <c r="B119" s="18"/>
      <c r="C119" s="11"/>
      <c r="D119" s="12"/>
      <c r="E119" s="17"/>
      <c r="F119" s="8"/>
      <c r="G119" s="3"/>
      <c r="H119" s="3"/>
      <c r="I119" s="3"/>
      <c r="J119" s="3"/>
      <c r="K119" s="3"/>
      <c r="L119" s="3"/>
      <c r="M119" s="3"/>
      <c r="N119" s="3"/>
      <c r="O119" s="3"/>
      <c r="P119" s="3"/>
      <c r="Q119" s="3"/>
      <c r="R119" s="3"/>
      <c r="S119" s="2"/>
      <c r="T119" s="2"/>
      <c r="U119" s="2"/>
      <c r="V119" s="3"/>
      <c r="W119" s="3"/>
      <c r="X119" s="3"/>
      <c r="Y119" s="3"/>
      <c r="Z119" s="3"/>
      <c r="AA119" s="3"/>
      <c r="AB119" s="3"/>
      <c r="AC119" s="3"/>
      <c r="AD119" s="3"/>
      <c r="AE119" s="3"/>
      <c r="AF119" s="3"/>
      <c r="AG119" s="3"/>
      <c r="AH119" s="3"/>
      <c r="AI119" s="3"/>
      <c r="AJ119" s="3"/>
      <c r="AK119" s="3"/>
      <c r="AL119" s="3"/>
      <c r="AM119" s="3"/>
      <c r="AN119" s="3"/>
      <c r="AO119" s="3"/>
    </row>
    <row r="120" spans="2:41" ht="16" x14ac:dyDescent="0.2">
      <c r="B120" s="18"/>
      <c r="C120" s="11"/>
      <c r="D120" s="12"/>
      <c r="E120" s="17"/>
      <c r="F120" s="8"/>
      <c r="G120" s="3"/>
      <c r="H120" s="3"/>
      <c r="I120" s="3"/>
      <c r="J120" s="3"/>
      <c r="K120" s="3"/>
      <c r="L120" s="3"/>
      <c r="M120" s="3"/>
      <c r="N120" s="3"/>
      <c r="O120" s="3"/>
      <c r="P120" s="3"/>
      <c r="Q120" s="3"/>
      <c r="R120" s="3"/>
      <c r="S120" s="2"/>
      <c r="T120" s="2"/>
      <c r="U120" s="2"/>
      <c r="V120" s="3"/>
      <c r="W120" s="3"/>
      <c r="X120" s="3"/>
      <c r="Y120" s="3"/>
      <c r="Z120" s="3"/>
      <c r="AA120" s="3"/>
      <c r="AB120" s="3"/>
      <c r="AC120" s="3"/>
      <c r="AD120" s="3"/>
      <c r="AE120" s="3"/>
      <c r="AF120" s="3"/>
      <c r="AG120" s="3"/>
      <c r="AH120" s="3"/>
      <c r="AI120" s="3"/>
      <c r="AJ120" s="3"/>
      <c r="AK120" s="3"/>
      <c r="AL120" s="3"/>
      <c r="AM120" s="3"/>
      <c r="AN120" s="3"/>
      <c r="AO120" s="3"/>
    </row>
    <row r="121" spans="2:41" ht="16" x14ac:dyDescent="0.2">
      <c r="B121" s="18"/>
      <c r="C121" s="11"/>
      <c r="D121" s="12"/>
      <c r="E121" s="17"/>
      <c r="F121" s="8"/>
      <c r="G121" s="3"/>
      <c r="H121" s="3"/>
      <c r="I121" s="3"/>
      <c r="J121" s="3"/>
      <c r="K121" s="3"/>
      <c r="L121" s="3"/>
      <c r="M121" s="3"/>
      <c r="N121" s="3"/>
      <c r="O121" s="3"/>
      <c r="P121" s="3"/>
      <c r="Q121" s="3"/>
      <c r="R121" s="3"/>
      <c r="S121" s="2"/>
      <c r="T121" s="2"/>
      <c r="U121" s="2"/>
      <c r="V121" s="3"/>
      <c r="W121" s="3"/>
      <c r="X121" s="3"/>
      <c r="Y121" s="3"/>
      <c r="Z121" s="3"/>
      <c r="AA121" s="3"/>
      <c r="AB121" s="3"/>
      <c r="AC121" s="3"/>
      <c r="AD121" s="3"/>
      <c r="AE121" s="3"/>
      <c r="AF121" s="3"/>
      <c r="AG121" s="3"/>
      <c r="AH121" s="3"/>
      <c r="AI121" s="3"/>
      <c r="AJ121" s="3"/>
      <c r="AK121" s="3"/>
      <c r="AL121" s="3"/>
      <c r="AM121" s="3"/>
      <c r="AN121" s="3"/>
      <c r="AO121" s="3"/>
    </row>
    <row r="122" spans="2:41" ht="16" x14ac:dyDescent="0.2">
      <c r="B122" s="18"/>
      <c r="C122" s="11"/>
      <c r="D122" s="12"/>
      <c r="E122" s="17"/>
      <c r="F122" s="8"/>
      <c r="G122" s="3"/>
      <c r="H122" s="3"/>
      <c r="I122" s="3"/>
      <c r="J122" s="3"/>
      <c r="K122" s="3"/>
      <c r="L122" s="3"/>
      <c r="M122" s="3"/>
      <c r="N122" s="3"/>
      <c r="O122" s="3"/>
      <c r="P122" s="3"/>
      <c r="Q122" s="3"/>
      <c r="R122" s="3"/>
      <c r="S122" s="2"/>
      <c r="T122" s="2"/>
      <c r="U122" s="2"/>
      <c r="V122" s="3"/>
      <c r="W122" s="3"/>
      <c r="X122" s="3"/>
      <c r="Y122" s="3"/>
      <c r="Z122" s="3"/>
      <c r="AA122" s="3"/>
      <c r="AB122" s="3"/>
      <c r="AC122" s="3"/>
      <c r="AD122" s="3"/>
      <c r="AE122" s="3"/>
      <c r="AF122" s="3"/>
      <c r="AG122" s="3"/>
      <c r="AH122" s="3"/>
      <c r="AI122" s="3"/>
      <c r="AJ122" s="3"/>
      <c r="AK122" s="3"/>
      <c r="AL122" s="3"/>
      <c r="AM122" s="3"/>
      <c r="AN122" s="3"/>
      <c r="AO122" s="3"/>
    </row>
    <row r="123" spans="2:41" ht="16" x14ac:dyDescent="0.2">
      <c r="B123" s="18"/>
      <c r="C123" s="11"/>
      <c r="D123" s="12"/>
      <c r="E123" s="17"/>
      <c r="F123" s="8"/>
      <c r="G123" s="3"/>
      <c r="H123" s="3"/>
      <c r="I123" s="3"/>
      <c r="J123" s="3"/>
      <c r="K123" s="3"/>
      <c r="L123" s="3"/>
      <c r="M123" s="3"/>
      <c r="N123" s="3"/>
      <c r="O123" s="3"/>
      <c r="P123" s="3"/>
      <c r="Q123" s="3"/>
      <c r="R123" s="3"/>
      <c r="S123" s="2"/>
      <c r="T123" s="2"/>
      <c r="U123" s="2"/>
      <c r="V123" s="3"/>
      <c r="W123" s="3"/>
      <c r="X123" s="3"/>
      <c r="Y123" s="3"/>
      <c r="Z123" s="3"/>
      <c r="AA123" s="3"/>
      <c r="AB123" s="3"/>
      <c r="AC123" s="3"/>
      <c r="AD123" s="3"/>
      <c r="AE123" s="3"/>
      <c r="AF123" s="3"/>
      <c r="AG123" s="3"/>
      <c r="AH123" s="3"/>
      <c r="AI123" s="3"/>
      <c r="AJ123" s="3"/>
      <c r="AK123" s="3"/>
      <c r="AL123" s="3"/>
      <c r="AM123" s="3"/>
      <c r="AN123" s="3"/>
      <c r="AO123" s="3"/>
    </row>
    <row r="124" spans="2:41" ht="16" x14ac:dyDescent="0.2">
      <c r="B124" s="18"/>
      <c r="C124" s="11"/>
      <c r="D124" s="12"/>
      <c r="E124" s="17"/>
      <c r="F124" s="8"/>
      <c r="G124" s="3"/>
      <c r="H124" s="3"/>
      <c r="I124" s="3"/>
      <c r="J124" s="3"/>
      <c r="K124" s="3"/>
      <c r="L124" s="3"/>
      <c r="M124" s="3"/>
      <c r="N124" s="3"/>
      <c r="O124" s="3"/>
      <c r="P124" s="3"/>
      <c r="Q124" s="3"/>
      <c r="R124" s="3"/>
      <c r="S124" s="2"/>
      <c r="T124" s="2"/>
      <c r="U124" s="2"/>
      <c r="V124" s="3"/>
      <c r="W124" s="3"/>
      <c r="X124" s="3"/>
      <c r="Y124" s="3"/>
      <c r="Z124" s="3"/>
      <c r="AA124" s="3"/>
      <c r="AB124" s="3"/>
      <c r="AC124" s="3"/>
      <c r="AD124" s="3"/>
      <c r="AE124" s="3"/>
      <c r="AF124" s="3"/>
      <c r="AG124" s="3"/>
      <c r="AH124" s="3"/>
      <c r="AI124" s="3"/>
      <c r="AJ124" s="3"/>
      <c r="AK124" s="3"/>
      <c r="AL124" s="3"/>
      <c r="AM124" s="3"/>
      <c r="AN124" s="3"/>
      <c r="AO124" s="3"/>
    </row>
    <row r="125" spans="2:41" ht="16" x14ac:dyDescent="0.2">
      <c r="B125" s="18"/>
      <c r="C125" s="11"/>
      <c r="D125" s="12"/>
      <c r="E125" s="17"/>
      <c r="F125" s="8"/>
      <c r="G125" s="3"/>
      <c r="H125" s="3"/>
      <c r="I125" s="3"/>
      <c r="J125" s="3"/>
      <c r="K125" s="3"/>
      <c r="L125" s="3"/>
      <c r="M125" s="3"/>
      <c r="N125" s="3"/>
      <c r="O125" s="3"/>
      <c r="P125" s="3"/>
      <c r="Q125" s="3"/>
      <c r="R125" s="3"/>
      <c r="S125" s="2"/>
      <c r="T125" s="2"/>
      <c r="U125" s="2"/>
      <c r="V125" s="3"/>
      <c r="W125" s="3"/>
      <c r="X125" s="3"/>
      <c r="Y125" s="3"/>
      <c r="Z125" s="3"/>
      <c r="AA125" s="3"/>
      <c r="AB125" s="3"/>
      <c r="AC125" s="3"/>
      <c r="AD125" s="3"/>
      <c r="AE125" s="3"/>
      <c r="AF125" s="3"/>
      <c r="AG125" s="3"/>
      <c r="AH125" s="3"/>
      <c r="AI125" s="3"/>
      <c r="AJ125" s="3"/>
      <c r="AK125" s="3"/>
      <c r="AL125" s="3"/>
      <c r="AM125" s="3"/>
      <c r="AN125" s="3"/>
      <c r="AO125" s="3"/>
    </row>
    <row r="126" spans="2:41" ht="16" x14ac:dyDescent="0.2">
      <c r="B126" s="18"/>
      <c r="C126" s="11"/>
      <c r="D126" s="12"/>
      <c r="E126" s="17"/>
      <c r="F126" s="8"/>
      <c r="G126" s="3"/>
      <c r="H126" s="3"/>
      <c r="I126" s="3"/>
      <c r="J126" s="3"/>
      <c r="K126" s="3"/>
      <c r="L126" s="3"/>
      <c r="M126" s="3"/>
      <c r="N126" s="3"/>
      <c r="O126" s="3"/>
      <c r="P126" s="3"/>
      <c r="Q126" s="3"/>
      <c r="R126" s="3"/>
      <c r="S126" s="2"/>
      <c r="T126" s="2"/>
      <c r="U126" s="2"/>
      <c r="V126" s="3"/>
      <c r="W126" s="3"/>
      <c r="X126" s="3"/>
      <c r="Y126" s="3"/>
      <c r="Z126" s="3"/>
      <c r="AA126" s="3"/>
      <c r="AB126" s="3"/>
      <c r="AC126" s="3"/>
      <c r="AD126" s="3"/>
      <c r="AE126" s="3"/>
      <c r="AF126" s="3"/>
      <c r="AG126" s="3"/>
      <c r="AH126" s="3"/>
      <c r="AI126" s="3"/>
      <c r="AJ126" s="3"/>
      <c r="AK126" s="3"/>
      <c r="AL126" s="3"/>
      <c r="AM126" s="3"/>
      <c r="AN126" s="3"/>
      <c r="AO126" s="3"/>
    </row>
    <row r="127" spans="2:41" ht="16" x14ac:dyDescent="0.2">
      <c r="B127" s="18"/>
      <c r="C127" s="11"/>
      <c r="D127" s="12"/>
      <c r="E127" s="17"/>
      <c r="F127" s="8"/>
      <c r="G127" s="3"/>
      <c r="H127" s="3"/>
      <c r="I127" s="3"/>
      <c r="J127" s="3"/>
      <c r="K127" s="3"/>
      <c r="L127" s="3"/>
      <c r="M127" s="3"/>
      <c r="N127" s="3"/>
      <c r="O127" s="3"/>
      <c r="P127" s="3"/>
      <c r="Q127" s="3"/>
      <c r="R127" s="3"/>
      <c r="S127" s="2"/>
      <c r="T127" s="2"/>
      <c r="U127" s="2"/>
      <c r="V127" s="3"/>
      <c r="W127" s="3"/>
      <c r="X127" s="3"/>
      <c r="Y127" s="3"/>
      <c r="Z127" s="3"/>
      <c r="AA127" s="3"/>
      <c r="AB127" s="3"/>
      <c r="AC127" s="3"/>
      <c r="AD127" s="3"/>
      <c r="AE127" s="3"/>
      <c r="AF127" s="3"/>
      <c r="AG127" s="3"/>
      <c r="AH127" s="3"/>
      <c r="AI127" s="3"/>
      <c r="AJ127" s="3"/>
      <c r="AK127" s="3"/>
      <c r="AL127" s="3"/>
      <c r="AM127" s="3"/>
      <c r="AN127" s="3"/>
      <c r="AO127" s="3"/>
    </row>
    <row r="128" spans="2:41" ht="16" x14ac:dyDescent="0.2">
      <c r="B128" s="18"/>
      <c r="C128" s="11"/>
      <c r="D128" s="12"/>
      <c r="E128" s="17"/>
      <c r="F128" s="8"/>
      <c r="G128" s="3"/>
      <c r="H128" s="3"/>
      <c r="I128" s="3"/>
      <c r="J128" s="3"/>
      <c r="K128" s="3"/>
      <c r="L128" s="3"/>
      <c r="M128" s="3"/>
      <c r="N128" s="3"/>
      <c r="O128" s="3"/>
      <c r="P128" s="3"/>
      <c r="Q128" s="3"/>
      <c r="R128" s="3"/>
      <c r="S128" s="2"/>
      <c r="T128" s="2"/>
      <c r="U128" s="2"/>
      <c r="V128" s="3"/>
      <c r="W128" s="3"/>
      <c r="X128" s="3"/>
      <c r="Y128" s="3"/>
      <c r="Z128" s="3"/>
      <c r="AA128" s="3"/>
      <c r="AB128" s="3"/>
      <c r="AC128" s="3"/>
      <c r="AD128" s="3"/>
      <c r="AE128" s="3"/>
      <c r="AF128" s="3"/>
      <c r="AG128" s="3"/>
      <c r="AH128" s="3"/>
      <c r="AI128" s="3"/>
      <c r="AJ128" s="3"/>
      <c r="AK128" s="3"/>
      <c r="AL128" s="3"/>
      <c r="AM128" s="3"/>
      <c r="AN128" s="3"/>
      <c r="AO128" s="3"/>
    </row>
    <row r="129" spans="2:41" ht="16" x14ac:dyDescent="0.2">
      <c r="B129" s="18"/>
      <c r="C129" s="11"/>
      <c r="D129" s="12"/>
      <c r="E129" s="17"/>
      <c r="F129" s="8"/>
      <c r="G129" s="3"/>
      <c r="H129" s="3"/>
      <c r="I129" s="3"/>
      <c r="J129" s="3"/>
      <c r="K129" s="3"/>
      <c r="L129" s="3"/>
      <c r="M129" s="3"/>
      <c r="N129" s="3"/>
      <c r="O129" s="3"/>
      <c r="P129" s="3"/>
      <c r="Q129" s="3"/>
      <c r="R129" s="3"/>
      <c r="S129" s="2"/>
      <c r="T129" s="2"/>
      <c r="U129" s="2"/>
      <c r="V129" s="3"/>
      <c r="W129" s="3"/>
      <c r="X129" s="3"/>
      <c r="Y129" s="3"/>
      <c r="Z129" s="3"/>
      <c r="AA129" s="3"/>
      <c r="AB129" s="3"/>
      <c r="AC129" s="3"/>
      <c r="AD129" s="3"/>
      <c r="AE129" s="3"/>
      <c r="AF129" s="3"/>
      <c r="AG129" s="3"/>
      <c r="AH129" s="3"/>
      <c r="AI129" s="3"/>
      <c r="AJ129" s="3"/>
      <c r="AK129" s="3"/>
      <c r="AL129" s="3"/>
      <c r="AM129" s="3"/>
      <c r="AN129" s="3"/>
      <c r="AO129" s="3"/>
    </row>
    <row r="130" spans="2:41" ht="16" x14ac:dyDescent="0.2">
      <c r="B130" s="18"/>
      <c r="C130" s="11"/>
      <c r="D130" s="12"/>
      <c r="E130" s="17"/>
      <c r="F130" s="8"/>
      <c r="G130" s="3"/>
      <c r="H130" s="3"/>
      <c r="I130" s="3"/>
      <c r="J130" s="3"/>
      <c r="K130" s="3"/>
      <c r="L130" s="3"/>
      <c r="M130" s="3"/>
      <c r="N130" s="3"/>
      <c r="O130" s="3"/>
      <c r="P130" s="3"/>
      <c r="Q130" s="3"/>
      <c r="R130" s="3"/>
      <c r="S130" s="2"/>
      <c r="T130" s="2"/>
      <c r="U130" s="2"/>
      <c r="V130" s="3"/>
      <c r="W130" s="3"/>
      <c r="X130" s="3"/>
      <c r="Y130" s="3"/>
      <c r="Z130" s="3"/>
      <c r="AA130" s="3"/>
      <c r="AB130" s="3"/>
      <c r="AC130" s="3"/>
      <c r="AD130" s="3"/>
      <c r="AE130" s="3"/>
      <c r="AF130" s="3"/>
      <c r="AG130" s="3"/>
      <c r="AH130" s="3"/>
      <c r="AI130" s="3"/>
      <c r="AJ130" s="3"/>
      <c r="AK130" s="3"/>
      <c r="AL130" s="3"/>
      <c r="AM130" s="3"/>
      <c r="AN130" s="3"/>
      <c r="AO130" s="3"/>
    </row>
    <row r="131" spans="2:41" ht="16" x14ac:dyDescent="0.2">
      <c r="B131" s="18"/>
      <c r="C131" s="11"/>
      <c r="D131" s="12"/>
      <c r="E131" s="17"/>
      <c r="F131" s="8"/>
      <c r="G131" s="3"/>
      <c r="H131" s="3"/>
      <c r="I131" s="3"/>
      <c r="J131" s="3"/>
      <c r="K131" s="3"/>
      <c r="L131" s="3"/>
      <c r="M131" s="3"/>
      <c r="N131" s="3"/>
      <c r="O131" s="3"/>
      <c r="P131" s="3"/>
      <c r="Q131" s="3"/>
      <c r="R131" s="3"/>
      <c r="S131" s="2"/>
      <c r="T131" s="2"/>
      <c r="U131" s="2"/>
      <c r="V131" s="3"/>
      <c r="W131" s="3"/>
      <c r="X131" s="3"/>
      <c r="Y131" s="3"/>
      <c r="Z131" s="3"/>
      <c r="AA131" s="3"/>
      <c r="AB131" s="3"/>
      <c r="AC131" s="3"/>
      <c r="AD131" s="3"/>
      <c r="AE131" s="3"/>
      <c r="AF131" s="3"/>
      <c r="AG131" s="3"/>
      <c r="AH131" s="3"/>
      <c r="AI131" s="3"/>
      <c r="AJ131" s="3"/>
      <c r="AK131" s="3"/>
      <c r="AL131" s="3"/>
      <c r="AM131" s="3"/>
      <c r="AN131" s="3"/>
      <c r="AO131" s="3"/>
    </row>
    <row r="132" spans="2:41" ht="16" x14ac:dyDescent="0.2">
      <c r="B132" s="18"/>
      <c r="C132" s="11"/>
      <c r="D132" s="12"/>
      <c r="E132" s="17"/>
      <c r="F132" s="8"/>
      <c r="G132" s="3"/>
      <c r="H132" s="3"/>
      <c r="I132" s="3"/>
      <c r="J132" s="3"/>
      <c r="K132" s="3"/>
      <c r="L132" s="3"/>
      <c r="M132" s="3"/>
      <c r="N132" s="3"/>
      <c r="O132" s="3"/>
      <c r="P132" s="3"/>
      <c r="Q132" s="3"/>
      <c r="R132" s="3"/>
      <c r="S132" s="2"/>
      <c r="T132" s="2"/>
      <c r="U132" s="2"/>
      <c r="V132" s="3"/>
      <c r="W132" s="3"/>
      <c r="X132" s="3"/>
      <c r="Y132" s="3"/>
      <c r="Z132" s="3"/>
      <c r="AA132" s="3"/>
      <c r="AB132" s="3"/>
      <c r="AC132" s="3"/>
      <c r="AD132" s="3"/>
      <c r="AE132" s="3"/>
      <c r="AF132" s="3"/>
      <c r="AG132" s="3"/>
      <c r="AH132" s="3"/>
      <c r="AI132" s="3"/>
      <c r="AJ132" s="3"/>
      <c r="AK132" s="3"/>
      <c r="AL132" s="3"/>
      <c r="AM132" s="3"/>
      <c r="AN132" s="3"/>
      <c r="AO132" s="3"/>
    </row>
    <row r="133" spans="2:41" ht="16" x14ac:dyDescent="0.2">
      <c r="B133" s="18"/>
      <c r="C133" s="11"/>
      <c r="D133" s="12"/>
      <c r="E133" s="17"/>
      <c r="F133" s="8"/>
      <c r="G133" s="3"/>
      <c r="H133" s="3"/>
      <c r="I133" s="3"/>
      <c r="J133" s="3"/>
      <c r="K133" s="3"/>
      <c r="L133" s="3"/>
      <c r="M133" s="3"/>
      <c r="N133" s="3"/>
      <c r="O133" s="3"/>
      <c r="P133" s="3"/>
      <c r="Q133" s="3"/>
      <c r="R133" s="3"/>
      <c r="S133" s="2"/>
      <c r="T133" s="2"/>
      <c r="U133" s="2"/>
      <c r="V133" s="3"/>
      <c r="W133" s="3"/>
      <c r="X133" s="3"/>
      <c r="Y133" s="3"/>
      <c r="Z133" s="3"/>
      <c r="AA133" s="3"/>
      <c r="AB133" s="3"/>
      <c r="AC133" s="3"/>
      <c r="AD133" s="3"/>
      <c r="AE133" s="3"/>
      <c r="AF133" s="3"/>
      <c r="AG133" s="3"/>
      <c r="AH133" s="3"/>
      <c r="AI133" s="3"/>
      <c r="AJ133" s="3"/>
      <c r="AK133" s="3"/>
      <c r="AL133" s="3"/>
      <c r="AM133" s="3"/>
      <c r="AN133" s="3"/>
      <c r="AO133" s="3"/>
    </row>
    <row r="134" spans="2:41" ht="16" x14ac:dyDescent="0.2">
      <c r="B134" s="18"/>
      <c r="C134" s="11"/>
      <c r="D134" s="12"/>
      <c r="E134" s="17"/>
      <c r="F134" s="8"/>
      <c r="G134" s="3"/>
      <c r="H134" s="3"/>
      <c r="I134" s="3"/>
      <c r="J134" s="3"/>
      <c r="K134" s="3"/>
      <c r="L134" s="3"/>
      <c r="M134" s="3"/>
      <c r="N134" s="3"/>
      <c r="O134" s="3"/>
      <c r="P134" s="3"/>
      <c r="Q134" s="3"/>
      <c r="R134" s="3"/>
      <c r="S134" s="2"/>
      <c r="T134" s="2"/>
      <c r="U134" s="2"/>
      <c r="V134" s="3"/>
      <c r="W134" s="3"/>
      <c r="X134" s="3"/>
      <c r="Y134" s="3"/>
      <c r="Z134" s="3"/>
      <c r="AA134" s="3"/>
      <c r="AB134" s="3"/>
      <c r="AC134" s="3"/>
      <c r="AD134" s="3"/>
      <c r="AE134" s="3"/>
      <c r="AF134" s="3"/>
      <c r="AG134" s="3"/>
      <c r="AH134" s="3"/>
      <c r="AI134" s="3"/>
      <c r="AJ134" s="3"/>
      <c r="AK134" s="3"/>
      <c r="AL134" s="3"/>
      <c r="AM134" s="3"/>
      <c r="AN134" s="3"/>
      <c r="AO134" s="3"/>
    </row>
    <row r="135" spans="2:41" ht="16" x14ac:dyDescent="0.2">
      <c r="B135" s="18"/>
      <c r="C135" s="11"/>
      <c r="D135" s="12"/>
      <c r="E135" s="17"/>
      <c r="F135" s="8"/>
      <c r="G135" s="3"/>
      <c r="H135" s="3"/>
      <c r="I135" s="3"/>
      <c r="J135" s="3"/>
      <c r="K135" s="3"/>
      <c r="L135" s="3"/>
      <c r="M135" s="3"/>
      <c r="N135" s="3"/>
      <c r="O135" s="3"/>
      <c r="P135" s="3"/>
      <c r="Q135" s="3"/>
      <c r="R135" s="3"/>
      <c r="S135" s="2"/>
      <c r="T135" s="2"/>
      <c r="U135" s="2"/>
      <c r="V135" s="3"/>
      <c r="W135" s="3"/>
      <c r="X135" s="3"/>
      <c r="Y135" s="3"/>
      <c r="Z135" s="3"/>
      <c r="AA135" s="3"/>
      <c r="AB135" s="3"/>
      <c r="AC135" s="3"/>
      <c r="AD135" s="3"/>
      <c r="AE135" s="3"/>
      <c r="AF135" s="3"/>
      <c r="AG135" s="3"/>
      <c r="AH135" s="3"/>
      <c r="AI135" s="3"/>
      <c r="AJ135" s="3"/>
      <c r="AK135" s="3"/>
      <c r="AL135" s="3"/>
      <c r="AM135" s="3"/>
      <c r="AN135" s="3"/>
      <c r="AO135" s="3"/>
    </row>
    <row r="136" spans="2:41" ht="16" x14ac:dyDescent="0.2">
      <c r="B136" s="18"/>
      <c r="C136" s="11"/>
      <c r="D136" s="12"/>
      <c r="E136" s="17"/>
      <c r="F136" s="8"/>
      <c r="G136" s="3"/>
      <c r="H136" s="3"/>
      <c r="I136" s="3"/>
      <c r="J136" s="3"/>
      <c r="K136" s="3"/>
      <c r="L136" s="3"/>
      <c r="M136" s="3"/>
      <c r="N136" s="3"/>
      <c r="O136" s="3"/>
      <c r="P136" s="3"/>
      <c r="Q136" s="3"/>
      <c r="R136" s="3"/>
      <c r="S136" s="2"/>
      <c r="T136" s="2"/>
      <c r="U136" s="2"/>
      <c r="V136" s="3"/>
      <c r="W136" s="3"/>
      <c r="X136" s="3"/>
      <c r="Y136" s="3"/>
      <c r="Z136" s="3"/>
      <c r="AA136" s="3"/>
      <c r="AB136" s="3"/>
      <c r="AC136" s="3"/>
      <c r="AD136" s="3"/>
      <c r="AE136" s="3"/>
      <c r="AF136" s="3"/>
      <c r="AG136" s="3"/>
      <c r="AH136" s="3"/>
      <c r="AI136" s="3"/>
      <c r="AJ136" s="3"/>
      <c r="AK136" s="3"/>
      <c r="AL136" s="3"/>
      <c r="AM136" s="3"/>
      <c r="AN136" s="3"/>
      <c r="AO136" s="3"/>
    </row>
    <row r="137" spans="2:41" ht="16" x14ac:dyDescent="0.2">
      <c r="B137" s="18"/>
      <c r="C137" s="11"/>
      <c r="D137" s="12"/>
      <c r="E137" s="17"/>
      <c r="F137" s="8"/>
      <c r="G137" s="3"/>
      <c r="H137" s="3"/>
      <c r="I137" s="3"/>
      <c r="J137" s="3"/>
      <c r="K137" s="3"/>
      <c r="L137" s="3"/>
      <c r="M137" s="3"/>
      <c r="N137" s="3"/>
      <c r="O137" s="3"/>
      <c r="P137" s="3"/>
      <c r="Q137" s="3"/>
      <c r="R137" s="3"/>
      <c r="S137" s="2"/>
      <c r="T137" s="2"/>
      <c r="U137" s="2"/>
      <c r="V137" s="3"/>
      <c r="W137" s="3"/>
      <c r="X137" s="3"/>
      <c r="Y137" s="3"/>
      <c r="Z137" s="3"/>
      <c r="AA137" s="3"/>
      <c r="AB137" s="3"/>
      <c r="AC137" s="3"/>
      <c r="AD137" s="3"/>
      <c r="AE137" s="3"/>
      <c r="AF137" s="3"/>
      <c r="AG137" s="3"/>
      <c r="AH137" s="3"/>
      <c r="AI137" s="3"/>
      <c r="AJ137" s="3"/>
      <c r="AK137" s="3"/>
      <c r="AL137" s="3"/>
      <c r="AM137" s="3"/>
      <c r="AN137" s="3"/>
      <c r="AO137" s="3"/>
    </row>
    <row r="138" spans="2:41" ht="16" x14ac:dyDescent="0.2">
      <c r="B138" s="18"/>
      <c r="C138" s="11"/>
      <c r="D138" s="12"/>
      <c r="E138" s="17"/>
      <c r="F138" s="8"/>
      <c r="G138" s="3"/>
      <c r="H138" s="3"/>
      <c r="I138" s="3"/>
      <c r="J138" s="3"/>
      <c r="K138" s="3"/>
      <c r="L138" s="3"/>
      <c r="M138" s="3"/>
      <c r="N138" s="3"/>
      <c r="O138" s="3"/>
      <c r="P138" s="3"/>
      <c r="Q138" s="3"/>
      <c r="R138" s="3"/>
      <c r="S138" s="2"/>
      <c r="T138" s="2"/>
      <c r="U138" s="2"/>
      <c r="V138" s="3"/>
      <c r="W138" s="3"/>
      <c r="X138" s="3"/>
      <c r="Y138" s="3"/>
      <c r="Z138" s="3"/>
      <c r="AA138" s="3"/>
      <c r="AB138" s="3"/>
      <c r="AC138" s="3"/>
      <c r="AD138" s="3"/>
      <c r="AE138" s="3"/>
      <c r="AF138" s="3"/>
      <c r="AG138" s="3"/>
      <c r="AH138" s="3"/>
      <c r="AI138" s="3"/>
      <c r="AJ138" s="3"/>
      <c r="AK138" s="3"/>
      <c r="AL138" s="3"/>
      <c r="AM138" s="3"/>
      <c r="AN138" s="3"/>
      <c r="AO138" s="3"/>
    </row>
    <row r="139" spans="2:41" ht="16" x14ac:dyDescent="0.2">
      <c r="B139" s="18"/>
      <c r="C139" s="11"/>
      <c r="D139" s="12"/>
      <c r="E139" s="17"/>
      <c r="F139" s="8"/>
      <c r="G139" s="3"/>
      <c r="H139" s="3"/>
      <c r="I139" s="3"/>
      <c r="J139" s="3"/>
      <c r="K139" s="3"/>
      <c r="L139" s="3"/>
      <c r="M139" s="3"/>
      <c r="N139" s="3"/>
      <c r="O139" s="3"/>
      <c r="P139" s="3"/>
      <c r="Q139" s="3"/>
      <c r="R139" s="3"/>
      <c r="S139" s="2"/>
      <c r="T139" s="2"/>
      <c r="U139" s="2"/>
      <c r="V139" s="3"/>
      <c r="W139" s="3"/>
      <c r="X139" s="3"/>
      <c r="Y139" s="3"/>
      <c r="Z139" s="3"/>
      <c r="AA139" s="3"/>
      <c r="AB139" s="3"/>
      <c r="AC139" s="3"/>
      <c r="AD139" s="3"/>
      <c r="AE139" s="3"/>
      <c r="AF139" s="3"/>
      <c r="AG139" s="3"/>
      <c r="AH139" s="3"/>
      <c r="AI139" s="3"/>
      <c r="AJ139" s="3"/>
      <c r="AK139" s="3"/>
      <c r="AL139" s="3"/>
      <c r="AM139" s="3"/>
      <c r="AN139" s="3"/>
      <c r="AO139" s="3"/>
    </row>
    <row r="140" spans="2:41" ht="16" x14ac:dyDescent="0.2">
      <c r="B140" s="18"/>
      <c r="C140" s="11"/>
      <c r="D140" s="12"/>
      <c r="E140" s="17"/>
      <c r="F140" s="8"/>
      <c r="G140" s="3"/>
      <c r="H140" s="3"/>
      <c r="I140" s="3"/>
      <c r="J140" s="3"/>
      <c r="K140" s="3"/>
      <c r="L140" s="3"/>
      <c r="M140" s="3"/>
      <c r="N140" s="3"/>
      <c r="O140" s="3"/>
      <c r="P140" s="3"/>
      <c r="Q140" s="3"/>
      <c r="R140" s="3"/>
      <c r="S140" s="2"/>
      <c r="T140" s="2"/>
      <c r="U140" s="2"/>
      <c r="V140" s="3"/>
      <c r="W140" s="3"/>
      <c r="X140" s="3"/>
      <c r="Y140" s="3"/>
      <c r="Z140" s="3"/>
      <c r="AA140" s="3"/>
      <c r="AB140" s="3"/>
      <c r="AC140" s="3"/>
      <c r="AD140" s="3"/>
      <c r="AE140" s="3"/>
      <c r="AF140" s="3"/>
      <c r="AG140" s="3"/>
      <c r="AH140" s="3"/>
      <c r="AI140" s="3"/>
      <c r="AJ140" s="3"/>
      <c r="AK140" s="3"/>
      <c r="AL140" s="3"/>
      <c r="AM140" s="3"/>
      <c r="AN140" s="3"/>
      <c r="AO140" s="3"/>
    </row>
    <row r="141" spans="2:41" ht="16" x14ac:dyDescent="0.2">
      <c r="B141" s="18"/>
      <c r="C141" s="11"/>
      <c r="D141" s="12"/>
      <c r="E141" s="17"/>
      <c r="F141" s="8"/>
      <c r="G141" s="3"/>
      <c r="H141" s="3"/>
      <c r="I141" s="3"/>
      <c r="J141" s="3"/>
      <c r="K141" s="3"/>
      <c r="L141" s="3"/>
      <c r="M141" s="3"/>
      <c r="N141" s="3"/>
      <c r="O141" s="3"/>
      <c r="P141" s="3"/>
      <c r="Q141" s="3"/>
      <c r="R141" s="3"/>
      <c r="S141" s="2"/>
      <c r="T141" s="2"/>
      <c r="U141" s="2"/>
      <c r="V141" s="3"/>
      <c r="W141" s="3"/>
      <c r="X141" s="3"/>
      <c r="Y141" s="3"/>
      <c r="Z141" s="3"/>
      <c r="AA141" s="3"/>
      <c r="AB141" s="3"/>
      <c r="AC141" s="3"/>
      <c r="AD141" s="3"/>
      <c r="AE141" s="3"/>
      <c r="AF141" s="3"/>
      <c r="AG141" s="3"/>
      <c r="AH141" s="3"/>
      <c r="AI141" s="3"/>
      <c r="AJ141" s="3"/>
      <c r="AK141" s="3"/>
      <c r="AL141" s="3"/>
      <c r="AM141" s="3"/>
      <c r="AN141" s="3"/>
      <c r="AO141" s="3"/>
    </row>
    <row r="142" spans="2:41" ht="16" x14ac:dyDescent="0.2">
      <c r="B142" s="18"/>
      <c r="C142" s="11"/>
      <c r="D142" s="12"/>
      <c r="E142" s="17"/>
      <c r="F142" s="8"/>
      <c r="G142" s="3"/>
      <c r="H142" s="3"/>
      <c r="I142" s="3"/>
      <c r="J142" s="3"/>
      <c r="K142" s="3"/>
      <c r="L142" s="3"/>
      <c r="M142" s="3"/>
      <c r="N142" s="3"/>
      <c r="O142" s="3"/>
      <c r="P142" s="3"/>
      <c r="Q142" s="3"/>
      <c r="R142" s="3"/>
      <c r="S142" s="2"/>
      <c r="T142" s="2"/>
      <c r="U142" s="2"/>
      <c r="V142" s="3"/>
      <c r="W142" s="3"/>
      <c r="X142" s="3"/>
      <c r="Y142" s="3"/>
      <c r="Z142" s="3"/>
      <c r="AA142" s="3"/>
      <c r="AB142" s="3"/>
      <c r="AC142" s="3"/>
      <c r="AD142" s="3"/>
      <c r="AE142" s="3"/>
      <c r="AF142" s="3"/>
      <c r="AG142" s="3"/>
      <c r="AH142" s="3"/>
      <c r="AI142" s="3"/>
      <c r="AJ142" s="3"/>
      <c r="AK142" s="3"/>
      <c r="AL142" s="3"/>
      <c r="AM142" s="3"/>
      <c r="AN142" s="3"/>
      <c r="AO142" s="3"/>
    </row>
    <row r="143" spans="2:41" ht="16" x14ac:dyDescent="0.2">
      <c r="B143" s="18"/>
      <c r="C143" s="11"/>
      <c r="D143" s="12"/>
      <c r="E143" s="17"/>
      <c r="F143" s="8"/>
      <c r="G143" s="3"/>
      <c r="H143" s="3"/>
      <c r="I143" s="3"/>
      <c r="J143" s="3"/>
      <c r="K143" s="3"/>
      <c r="L143" s="3"/>
      <c r="M143" s="3"/>
      <c r="N143" s="3"/>
      <c r="O143" s="3"/>
      <c r="P143" s="3"/>
      <c r="Q143" s="3"/>
      <c r="R143" s="3"/>
      <c r="S143" s="2"/>
      <c r="T143" s="2"/>
      <c r="U143" s="2"/>
      <c r="V143" s="3"/>
      <c r="W143" s="3"/>
      <c r="X143" s="3"/>
      <c r="Y143" s="3"/>
      <c r="Z143" s="3"/>
      <c r="AA143" s="3"/>
      <c r="AB143" s="3"/>
      <c r="AC143" s="3"/>
      <c r="AD143" s="3"/>
      <c r="AE143" s="3"/>
      <c r="AF143" s="3"/>
      <c r="AG143" s="3"/>
      <c r="AH143" s="3"/>
      <c r="AI143" s="3"/>
      <c r="AJ143" s="3"/>
      <c r="AK143" s="3"/>
      <c r="AL143" s="3"/>
      <c r="AM143" s="3"/>
      <c r="AN143" s="3"/>
      <c r="AO143" s="3"/>
    </row>
    <row r="144" spans="2:41" ht="16" x14ac:dyDescent="0.2">
      <c r="B144" s="18"/>
      <c r="C144" s="11"/>
      <c r="D144" s="12"/>
      <c r="E144" s="17"/>
      <c r="F144" s="8"/>
      <c r="G144" s="3"/>
      <c r="H144" s="3"/>
      <c r="I144" s="3"/>
      <c r="J144" s="3"/>
      <c r="K144" s="3"/>
      <c r="L144" s="3"/>
      <c r="M144" s="3"/>
      <c r="N144" s="3"/>
      <c r="O144" s="3"/>
      <c r="P144" s="3"/>
      <c r="Q144" s="3"/>
      <c r="R144" s="3"/>
      <c r="S144" s="2"/>
      <c r="T144" s="2"/>
      <c r="U144" s="2"/>
      <c r="V144" s="3"/>
      <c r="W144" s="3"/>
      <c r="X144" s="3"/>
      <c r="Y144" s="3"/>
      <c r="Z144" s="3"/>
      <c r="AA144" s="3"/>
      <c r="AB144" s="3"/>
      <c r="AC144" s="3"/>
      <c r="AD144" s="3"/>
      <c r="AE144" s="3"/>
      <c r="AF144" s="3"/>
      <c r="AG144" s="3"/>
      <c r="AH144" s="3"/>
      <c r="AI144" s="3"/>
      <c r="AJ144" s="3"/>
      <c r="AK144" s="3"/>
      <c r="AL144" s="3"/>
      <c r="AM144" s="3"/>
      <c r="AN144" s="3"/>
      <c r="AO144" s="3"/>
    </row>
    <row r="145" spans="2:41" ht="16" x14ac:dyDescent="0.2">
      <c r="B145" s="18"/>
      <c r="C145" s="11"/>
      <c r="D145" s="12"/>
      <c r="E145" s="17"/>
      <c r="F145" s="8"/>
      <c r="G145" s="3"/>
      <c r="H145" s="3"/>
      <c r="I145" s="3"/>
      <c r="J145" s="3"/>
      <c r="K145" s="3"/>
      <c r="L145" s="3"/>
      <c r="M145" s="3"/>
      <c r="N145" s="3"/>
      <c r="O145" s="3"/>
      <c r="P145" s="3"/>
      <c r="Q145" s="3"/>
      <c r="R145" s="3"/>
      <c r="S145" s="2"/>
      <c r="T145" s="2"/>
      <c r="U145" s="2"/>
      <c r="V145" s="3"/>
      <c r="W145" s="3"/>
      <c r="X145" s="3"/>
      <c r="Y145" s="3"/>
      <c r="Z145" s="3"/>
      <c r="AA145" s="3"/>
      <c r="AB145" s="3"/>
      <c r="AC145" s="3"/>
      <c r="AD145" s="3"/>
      <c r="AE145" s="3"/>
      <c r="AF145" s="3"/>
      <c r="AG145" s="3"/>
      <c r="AH145" s="3"/>
      <c r="AI145" s="3"/>
      <c r="AJ145" s="3"/>
      <c r="AK145" s="3"/>
      <c r="AL145" s="3"/>
      <c r="AM145" s="3"/>
      <c r="AN145" s="3"/>
      <c r="AO145" s="3"/>
    </row>
    <row r="146" spans="2:41" ht="16" x14ac:dyDescent="0.2">
      <c r="B146" s="18"/>
      <c r="C146" s="11"/>
      <c r="D146" s="12"/>
      <c r="E146" s="17"/>
      <c r="F146" s="8"/>
      <c r="G146" s="3"/>
      <c r="H146" s="3"/>
      <c r="I146" s="3"/>
      <c r="J146" s="3"/>
      <c r="K146" s="3"/>
      <c r="L146" s="3"/>
      <c r="M146" s="3"/>
      <c r="N146" s="3"/>
      <c r="O146" s="3"/>
      <c r="P146" s="3"/>
      <c r="Q146" s="3"/>
      <c r="R146" s="3"/>
      <c r="S146" s="2"/>
      <c r="T146" s="2"/>
      <c r="U146" s="2"/>
      <c r="V146" s="3"/>
      <c r="W146" s="3"/>
      <c r="X146" s="3"/>
      <c r="Y146" s="3"/>
      <c r="Z146" s="3"/>
      <c r="AA146" s="3"/>
      <c r="AB146" s="3"/>
      <c r="AC146" s="3"/>
      <c r="AD146" s="3"/>
      <c r="AE146" s="3"/>
      <c r="AF146" s="3"/>
      <c r="AG146" s="3"/>
      <c r="AH146" s="3"/>
      <c r="AI146" s="3"/>
      <c r="AJ146" s="3"/>
      <c r="AK146" s="3"/>
      <c r="AL146" s="3"/>
      <c r="AM146" s="3"/>
      <c r="AN146" s="3"/>
      <c r="AO146" s="3"/>
    </row>
    <row r="147" spans="2:41" ht="16" x14ac:dyDescent="0.2">
      <c r="B147" s="18"/>
      <c r="C147" s="11"/>
      <c r="D147" s="12"/>
      <c r="E147" s="17"/>
      <c r="F147" s="8"/>
      <c r="G147" s="3"/>
      <c r="H147" s="3"/>
      <c r="I147" s="3"/>
      <c r="J147" s="3"/>
      <c r="K147" s="3"/>
      <c r="L147" s="3"/>
      <c r="M147" s="3"/>
      <c r="N147" s="3"/>
      <c r="O147" s="3"/>
      <c r="P147" s="3"/>
      <c r="Q147" s="3"/>
      <c r="R147" s="3"/>
      <c r="S147" s="2"/>
      <c r="T147" s="2"/>
      <c r="U147" s="2"/>
      <c r="V147" s="3"/>
      <c r="W147" s="3"/>
      <c r="X147" s="3"/>
      <c r="Y147" s="3"/>
      <c r="Z147" s="3"/>
      <c r="AA147" s="3"/>
      <c r="AB147" s="3"/>
      <c r="AC147" s="3"/>
      <c r="AD147" s="3"/>
      <c r="AE147" s="3"/>
      <c r="AF147" s="3"/>
      <c r="AG147" s="3"/>
      <c r="AH147" s="3"/>
      <c r="AI147" s="3"/>
      <c r="AJ147" s="3"/>
      <c r="AK147" s="3"/>
      <c r="AL147" s="3"/>
      <c r="AM147" s="3"/>
      <c r="AN147" s="3"/>
      <c r="AO147" s="3"/>
    </row>
    <row r="148" spans="2:41" ht="16" x14ac:dyDescent="0.2">
      <c r="B148" s="18"/>
      <c r="C148" s="11"/>
      <c r="D148" s="12"/>
      <c r="E148" s="17"/>
      <c r="F148" s="8"/>
      <c r="G148" s="3"/>
      <c r="H148" s="3"/>
      <c r="I148" s="3"/>
      <c r="J148" s="3"/>
      <c r="K148" s="3"/>
      <c r="L148" s="3"/>
      <c r="M148" s="3"/>
      <c r="N148" s="3"/>
      <c r="O148" s="3"/>
      <c r="P148" s="3"/>
      <c r="Q148" s="3"/>
      <c r="R148" s="3"/>
      <c r="S148" s="2"/>
      <c r="T148" s="2"/>
      <c r="U148" s="2"/>
      <c r="V148" s="3"/>
      <c r="W148" s="3"/>
      <c r="X148" s="3"/>
      <c r="Y148" s="3"/>
      <c r="Z148" s="3"/>
      <c r="AA148" s="3"/>
      <c r="AB148" s="3"/>
      <c r="AC148" s="3"/>
      <c r="AD148" s="3"/>
      <c r="AE148" s="3"/>
      <c r="AF148" s="3"/>
      <c r="AG148" s="3"/>
      <c r="AH148" s="3"/>
      <c r="AI148" s="3"/>
      <c r="AJ148" s="3"/>
      <c r="AK148" s="3"/>
      <c r="AL148" s="3"/>
      <c r="AM148" s="3"/>
      <c r="AN148" s="3"/>
      <c r="AO148" s="3"/>
    </row>
    <row r="149" spans="2:41" ht="16" x14ac:dyDescent="0.2">
      <c r="B149" s="18"/>
      <c r="C149" s="11"/>
      <c r="D149" s="12"/>
      <c r="E149" s="17"/>
      <c r="F149" s="8"/>
      <c r="G149" s="3"/>
      <c r="H149" s="3"/>
      <c r="I149" s="3"/>
      <c r="J149" s="3"/>
      <c r="K149" s="3"/>
      <c r="L149" s="3"/>
      <c r="M149" s="3"/>
      <c r="N149" s="3"/>
      <c r="O149" s="3"/>
      <c r="P149" s="3"/>
      <c r="Q149" s="3"/>
      <c r="R149" s="3"/>
      <c r="S149" s="2"/>
      <c r="T149" s="2"/>
      <c r="U149" s="2"/>
      <c r="V149" s="3"/>
      <c r="W149" s="3"/>
      <c r="X149" s="3"/>
      <c r="Y149" s="3"/>
      <c r="Z149" s="3"/>
      <c r="AA149" s="3"/>
      <c r="AB149" s="3"/>
      <c r="AC149" s="3"/>
      <c r="AD149" s="3"/>
      <c r="AE149" s="3"/>
      <c r="AF149" s="3"/>
      <c r="AG149" s="3"/>
      <c r="AH149" s="3"/>
      <c r="AI149" s="3"/>
      <c r="AJ149" s="3"/>
      <c r="AK149" s="3"/>
      <c r="AL149" s="3"/>
      <c r="AM149" s="3"/>
      <c r="AN149" s="3"/>
      <c r="AO149" s="3"/>
    </row>
    <row r="150" spans="2:41" ht="16" x14ac:dyDescent="0.2">
      <c r="B150" s="18"/>
      <c r="C150" s="11"/>
      <c r="D150" s="12"/>
      <c r="E150" s="17"/>
      <c r="F150" s="8"/>
      <c r="G150" s="3"/>
      <c r="H150" s="3"/>
      <c r="I150" s="3"/>
      <c r="J150" s="3"/>
      <c r="K150" s="3"/>
      <c r="L150" s="3"/>
      <c r="M150" s="3"/>
      <c r="N150" s="3"/>
      <c r="O150" s="3"/>
      <c r="P150" s="3"/>
      <c r="Q150" s="3"/>
      <c r="R150" s="3"/>
      <c r="S150" s="2"/>
      <c r="T150" s="2"/>
      <c r="U150" s="2"/>
      <c r="V150" s="3"/>
      <c r="W150" s="3"/>
      <c r="X150" s="3"/>
      <c r="Y150" s="3"/>
      <c r="Z150" s="3"/>
      <c r="AA150" s="3"/>
      <c r="AB150" s="3"/>
      <c r="AC150" s="3"/>
      <c r="AD150" s="3"/>
      <c r="AE150" s="3"/>
      <c r="AF150" s="3"/>
      <c r="AG150" s="3"/>
      <c r="AH150" s="3"/>
      <c r="AI150" s="3"/>
      <c r="AJ150" s="3"/>
      <c r="AK150" s="3"/>
      <c r="AL150" s="3"/>
      <c r="AM150" s="3"/>
      <c r="AN150" s="3"/>
      <c r="AO150" s="3"/>
    </row>
    <row r="151" spans="2:41" ht="16" x14ac:dyDescent="0.2">
      <c r="B151" s="18"/>
      <c r="C151" s="11"/>
      <c r="D151" s="12"/>
      <c r="E151" s="17"/>
      <c r="F151" s="8"/>
      <c r="G151" s="3"/>
      <c r="H151" s="3"/>
      <c r="I151" s="3"/>
      <c r="J151" s="3"/>
      <c r="K151" s="3"/>
      <c r="L151" s="3"/>
      <c r="M151" s="3"/>
      <c r="N151" s="3"/>
      <c r="O151" s="3"/>
      <c r="P151" s="3"/>
      <c r="Q151" s="3"/>
      <c r="R151" s="3"/>
      <c r="S151" s="2"/>
      <c r="T151" s="2"/>
      <c r="U151" s="2"/>
      <c r="V151" s="3"/>
      <c r="W151" s="3"/>
      <c r="X151" s="3"/>
      <c r="Y151" s="3"/>
      <c r="Z151" s="3"/>
      <c r="AA151" s="3"/>
      <c r="AB151" s="3"/>
      <c r="AC151" s="3"/>
      <c r="AD151" s="3"/>
      <c r="AE151" s="3"/>
      <c r="AF151" s="3"/>
      <c r="AG151" s="3"/>
      <c r="AH151" s="3"/>
      <c r="AI151" s="3"/>
      <c r="AJ151" s="3"/>
      <c r="AK151" s="3"/>
      <c r="AL151" s="3"/>
      <c r="AM151" s="3"/>
      <c r="AN151" s="3"/>
      <c r="AO151" s="3"/>
    </row>
    <row r="152" spans="2:41" ht="16" x14ac:dyDescent="0.2">
      <c r="B152" s="18"/>
      <c r="C152" s="11"/>
      <c r="D152" s="12"/>
      <c r="E152" s="17"/>
      <c r="F152" s="8"/>
      <c r="G152" s="3"/>
      <c r="H152" s="3"/>
      <c r="I152" s="3"/>
      <c r="J152" s="3"/>
      <c r="K152" s="3"/>
      <c r="L152" s="3"/>
      <c r="M152" s="3"/>
      <c r="N152" s="3"/>
      <c r="O152" s="3"/>
      <c r="P152" s="3"/>
      <c r="Q152" s="3"/>
      <c r="R152" s="3"/>
      <c r="S152" s="2"/>
      <c r="T152" s="2"/>
      <c r="U152" s="2"/>
      <c r="V152" s="3"/>
      <c r="W152" s="3"/>
      <c r="X152" s="3"/>
      <c r="Y152" s="3"/>
      <c r="Z152" s="3"/>
      <c r="AA152" s="3"/>
      <c r="AB152" s="3"/>
      <c r="AC152" s="3"/>
      <c r="AD152" s="3"/>
      <c r="AE152" s="3"/>
      <c r="AF152" s="3"/>
      <c r="AG152" s="3"/>
      <c r="AH152" s="3"/>
      <c r="AI152" s="3"/>
      <c r="AJ152" s="3"/>
      <c r="AK152" s="3"/>
      <c r="AL152" s="3"/>
      <c r="AM152" s="3"/>
      <c r="AN152" s="3"/>
      <c r="AO152" s="3"/>
    </row>
    <row r="153" spans="2:41" ht="16" x14ac:dyDescent="0.2">
      <c r="B153" s="18"/>
      <c r="C153" s="11"/>
      <c r="D153" s="12"/>
      <c r="E153" s="17"/>
      <c r="F153" s="8"/>
      <c r="G153" s="3"/>
      <c r="H153" s="3"/>
      <c r="I153" s="3"/>
      <c r="J153" s="3"/>
      <c r="K153" s="3"/>
      <c r="L153" s="3"/>
      <c r="M153" s="3"/>
      <c r="N153" s="3"/>
      <c r="O153" s="3"/>
      <c r="P153" s="3"/>
      <c r="Q153" s="3"/>
      <c r="R153" s="3"/>
      <c r="S153" s="2"/>
      <c r="T153" s="2"/>
      <c r="U153" s="2"/>
      <c r="V153" s="3"/>
      <c r="W153" s="3"/>
      <c r="X153" s="3"/>
      <c r="Y153" s="3"/>
      <c r="Z153" s="3"/>
      <c r="AA153" s="3"/>
      <c r="AB153" s="3"/>
      <c r="AC153" s="3"/>
      <c r="AD153" s="3"/>
      <c r="AE153" s="3"/>
      <c r="AF153" s="3"/>
      <c r="AG153" s="3"/>
      <c r="AH153" s="3"/>
      <c r="AI153" s="3"/>
      <c r="AJ153" s="3"/>
      <c r="AK153" s="3"/>
      <c r="AL153" s="3"/>
      <c r="AM153" s="3"/>
      <c r="AN153" s="3"/>
      <c r="AO153" s="3"/>
    </row>
    <row r="154" spans="2:41" ht="16" x14ac:dyDescent="0.2">
      <c r="B154" s="18"/>
      <c r="C154" s="11"/>
      <c r="D154" s="12"/>
      <c r="E154" s="17"/>
      <c r="F154" s="8"/>
      <c r="G154" s="3"/>
      <c r="H154" s="3"/>
      <c r="I154" s="3"/>
      <c r="J154" s="3"/>
      <c r="K154" s="3"/>
      <c r="L154" s="3"/>
      <c r="M154" s="3"/>
      <c r="N154" s="3"/>
      <c r="O154" s="3"/>
      <c r="P154" s="3"/>
      <c r="Q154" s="3"/>
      <c r="R154" s="3"/>
      <c r="S154" s="2"/>
      <c r="T154" s="2"/>
      <c r="U154" s="2"/>
      <c r="V154" s="3"/>
      <c r="W154" s="3"/>
      <c r="X154" s="3"/>
      <c r="Y154" s="3"/>
      <c r="Z154" s="3"/>
      <c r="AA154" s="3"/>
      <c r="AB154" s="3"/>
      <c r="AC154" s="3"/>
      <c r="AD154" s="3"/>
      <c r="AE154" s="3"/>
      <c r="AF154" s="3"/>
      <c r="AG154" s="3"/>
      <c r="AH154" s="3"/>
      <c r="AI154" s="3"/>
      <c r="AJ154" s="3"/>
      <c r="AK154" s="3"/>
      <c r="AL154" s="3"/>
      <c r="AM154" s="3"/>
      <c r="AN154" s="3"/>
      <c r="AO154" s="3"/>
    </row>
    <row r="155" spans="2:41" ht="16" x14ac:dyDescent="0.2">
      <c r="B155" s="18"/>
      <c r="C155" s="11"/>
      <c r="D155" s="12"/>
      <c r="E155" s="17"/>
      <c r="F155" s="8"/>
      <c r="G155" s="3"/>
      <c r="H155" s="3"/>
      <c r="I155" s="3"/>
      <c r="J155" s="3"/>
      <c r="K155" s="3"/>
      <c r="L155" s="3"/>
      <c r="M155" s="3"/>
      <c r="N155" s="3"/>
      <c r="O155" s="3"/>
      <c r="P155" s="3"/>
      <c r="Q155" s="3"/>
      <c r="R155" s="3"/>
      <c r="S155" s="2"/>
      <c r="T155" s="2"/>
      <c r="U155" s="2"/>
      <c r="V155" s="3"/>
      <c r="W155" s="3"/>
      <c r="X155" s="3"/>
      <c r="Y155" s="3"/>
      <c r="Z155" s="3"/>
      <c r="AA155" s="3"/>
      <c r="AB155" s="3"/>
      <c r="AC155" s="3"/>
      <c r="AD155" s="3"/>
      <c r="AE155" s="3"/>
      <c r="AF155" s="3"/>
      <c r="AG155" s="3"/>
      <c r="AH155" s="3"/>
      <c r="AI155" s="3"/>
      <c r="AJ155" s="3"/>
      <c r="AK155" s="3"/>
      <c r="AL155" s="3"/>
      <c r="AM155" s="3"/>
      <c r="AN155" s="3"/>
      <c r="AO155" s="3"/>
    </row>
    <row r="156" spans="2:41" ht="16" x14ac:dyDescent="0.2">
      <c r="B156" s="18"/>
      <c r="C156" s="11"/>
      <c r="D156" s="12"/>
      <c r="E156" s="17"/>
      <c r="F156" s="8"/>
      <c r="G156" s="3"/>
      <c r="H156" s="3"/>
      <c r="I156" s="3"/>
      <c r="J156" s="3"/>
      <c r="K156" s="3"/>
      <c r="L156" s="3"/>
      <c r="M156" s="3"/>
      <c r="N156" s="3"/>
      <c r="O156" s="3"/>
      <c r="P156" s="3"/>
      <c r="Q156" s="3"/>
      <c r="R156" s="3"/>
      <c r="S156" s="2"/>
      <c r="T156" s="2"/>
      <c r="U156" s="2"/>
      <c r="V156" s="3"/>
      <c r="W156" s="3"/>
      <c r="X156" s="3"/>
      <c r="Y156" s="3"/>
      <c r="Z156" s="3"/>
      <c r="AA156" s="3"/>
      <c r="AB156" s="3"/>
      <c r="AC156" s="3"/>
      <c r="AD156" s="3"/>
      <c r="AE156" s="3"/>
      <c r="AF156" s="3"/>
      <c r="AG156" s="3"/>
      <c r="AH156" s="3"/>
      <c r="AI156" s="3"/>
      <c r="AJ156" s="3"/>
      <c r="AK156" s="3"/>
      <c r="AL156" s="3"/>
      <c r="AM156" s="3"/>
      <c r="AN156" s="3"/>
      <c r="AO156" s="3"/>
    </row>
    <row r="157" spans="2:41" ht="16" x14ac:dyDescent="0.2">
      <c r="B157" s="18"/>
      <c r="C157" s="11"/>
      <c r="D157" s="12"/>
      <c r="E157" s="17"/>
      <c r="F157" s="8"/>
      <c r="G157" s="3"/>
      <c r="H157" s="3"/>
      <c r="I157" s="3"/>
      <c r="J157" s="3"/>
      <c r="K157" s="3"/>
      <c r="L157" s="3"/>
      <c r="M157" s="3"/>
      <c r="N157" s="3"/>
      <c r="O157" s="3"/>
      <c r="P157" s="3"/>
      <c r="Q157" s="3"/>
      <c r="R157" s="3"/>
      <c r="S157" s="2"/>
      <c r="T157" s="2"/>
      <c r="U157" s="2"/>
      <c r="V157" s="3"/>
      <c r="W157" s="3"/>
      <c r="X157" s="3"/>
      <c r="Y157" s="3"/>
      <c r="Z157" s="3"/>
      <c r="AA157" s="3"/>
      <c r="AB157" s="3"/>
      <c r="AC157" s="3"/>
      <c r="AD157" s="3"/>
      <c r="AE157" s="3"/>
      <c r="AF157" s="3"/>
      <c r="AG157" s="3"/>
      <c r="AH157" s="3"/>
      <c r="AI157" s="3"/>
      <c r="AJ157" s="3"/>
      <c r="AK157" s="3"/>
      <c r="AL157" s="3"/>
      <c r="AM157" s="3"/>
      <c r="AN157" s="3"/>
      <c r="AO157" s="3"/>
    </row>
    <row r="158" spans="2:41" ht="16" x14ac:dyDescent="0.2">
      <c r="B158" s="18"/>
      <c r="C158" s="11"/>
      <c r="D158" s="12"/>
      <c r="E158" s="17"/>
      <c r="F158" s="8"/>
      <c r="G158" s="3"/>
      <c r="H158" s="3"/>
      <c r="I158" s="3"/>
      <c r="J158" s="3"/>
      <c r="K158" s="3"/>
      <c r="L158" s="3"/>
      <c r="M158" s="3"/>
      <c r="N158" s="3"/>
      <c r="O158" s="3"/>
      <c r="P158" s="3"/>
      <c r="Q158" s="3"/>
      <c r="R158" s="3"/>
      <c r="S158" s="2"/>
      <c r="T158" s="2"/>
      <c r="U158" s="2"/>
      <c r="V158" s="3"/>
      <c r="W158" s="3"/>
      <c r="X158" s="3"/>
      <c r="Y158" s="3"/>
      <c r="Z158" s="3"/>
      <c r="AA158" s="3"/>
      <c r="AB158" s="3"/>
      <c r="AC158" s="3"/>
      <c r="AD158" s="3"/>
      <c r="AE158" s="3"/>
      <c r="AF158" s="3"/>
      <c r="AG158" s="3"/>
      <c r="AH158" s="3"/>
      <c r="AI158" s="3"/>
      <c r="AJ158" s="3"/>
      <c r="AK158" s="3"/>
      <c r="AL158" s="3"/>
      <c r="AM158" s="3"/>
      <c r="AN158" s="3"/>
      <c r="AO158" s="3"/>
    </row>
    <row r="159" spans="2:41" ht="16" x14ac:dyDescent="0.2">
      <c r="B159" s="18"/>
      <c r="C159" s="11"/>
      <c r="D159" s="12"/>
      <c r="E159" s="17"/>
      <c r="F159" s="8"/>
      <c r="G159" s="3"/>
      <c r="H159" s="3"/>
      <c r="I159" s="3"/>
      <c r="J159" s="3"/>
      <c r="K159" s="3"/>
      <c r="L159" s="3"/>
      <c r="M159" s="3"/>
      <c r="N159" s="3"/>
      <c r="O159" s="3"/>
      <c r="P159" s="3"/>
      <c r="Q159" s="3"/>
      <c r="R159" s="3"/>
      <c r="S159" s="2"/>
      <c r="T159" s="2"/>
      <c r="U159" s="2"/>
      <c r="V159" s="3"/>
      <c r="W159" s="3"/>
      <c r="X159" s="3"/>
      <c r="Y159" s="3"/>
      <c r="Z159" s="3"/>
      <c r="AA159" s="3"/>
      <c r="AB159" s="3"/>
      <c r="AC159" s="3"/>
      <c r="AD159" s="3"/>
      <c r="AE159" s="3"/>
      <c r="AF159" s="3"/>
      <c r="AG159" s="3"/>
      <c r="AH159" s="3"/>
      <c r="AI159" s="3"/>
      <c r="AJ159" s="3"/>
      <c r="AK159" s="3"/>
      <c r="AL159" s="3"/>
      <c r="AM159" s="3"/>
      <c r="AN159" s="3"/>
      <c r="AO159" s="3"/>
    </row>
    <row r="160" spans="2:41" ht="16" x14ac:dyDescent="0.2">
      <c r="B160" s="18"/>
      <c r="C160" s="11"/>
      <c r="D160" s="12"/>
      <c r="E160" s="17"/>
      <c r="F160" s="8"/>
      <c r="G160" s="3"/>
      <c r="H160" s="3"/>
      <c r="I160" s="3"/>
      <c r="J160" s="3"/>
      <c r="K160" s="3"/>
      <c r="L160" s="3"/>
      <c r="M160" s="3"/>
      <c r="N160" s="3"/>
      <c r="O160" s="3"/>
      <c r="P160" s="3"/>
      <c r="Q160" s="3"/>
      <c r="R160" s="3"/>
      <c r="S160" s="2"/>
      <c r="T160" s="2"/>
      <c r="U160" s="2"/>
      <c r="V160" s="3"/>
      <c r="W160" s="3"/>
      <c r="X160" s="3"/>
      <c r="Y160" s="3"/>
      <c r="Z160" s="3"/>
      <c r="AA160" s="3"/>
      <c r="AB160" s="3"/>
      <c r="AC160" s="3"/>
      <c r="AD160" s="3"/>
      <c r="AE160" s="3"/>
      <c r="AF160" s="3"/>
      <c r="AG160" s="3"/>
      <c r="AH160" s="3"/>
      <c r="AI160" s="3"/>
      <c r="AJ160" s="3"/>
      <c r="AK160" s="3"/>
      <c r="AL160" s="3"/>
      <c r="AM160" s="3"/>
      <c r="AN160" s="3"/>
      <c r="AO160" s="3"/>
    </row>
    <row r="161" spans="2:41" ht="16" x14ac:dyDescent="0.2">
      <c r="B161" s="18"/>
      <c r="C161" s="11"/>
      <c r="D161" s="12"/>
      <c r="E161" s="17"/>
      <c r="F161" s="8"/>
      <c r="G161" s="3"/>
      <c r="H161" s="3"/>
      <c r="I161" s="3"/>
      <c r="J161" s="3"/>
      <c r="K161" s="3"/>
      <c r="L161" s="3"/>
      <c r="M161" s="3"/>
      <c r="N161" s="3"/>
      <c r="O161" s="3"/>
      <c r="P161" s="3"/>
      <c r="Q161" s="3"/>
      <c r="R161" s="3"/>
      <c r="S161" s="2"/>
      <c r="T161" s="2"/>
      <c r="U161" s="2"/>
      <c r="V161" s="3"/>
      <c r="W161" s="3"/>
      <c r="X161" s="3"/>
      <c r="Y161" s="3"/>
      <c r="Z161" s="3"/>
      <c r="AA161" s="3"/>
      <c r="AB161" s="3"/>
      <c r="AC161" s="3"/>
      <c r="AD161" s="3"/>
      <c r="AE161" s="3"/>
      <c r="AF161" s="3"/>
      <c r="AG161" s="3"/>
      <c r="AH161" s="3"/>
      <c r="AI161" s="3"/>
      <c r="AJ161" s="3"/>
      <c r="AK161" s="3"/>
      <c r="AL161" s="3"/>
      <c r="AM161" s="3"/>
      <c r="AN161" s="3"/>
      <c r="AO161" s="3"/>
    </row>
    <row r="162" spans="2:41" ht="16" x14ac:dyDescent="0.2">
      <c r="B162" s="18"/>
      <c r="C162" s="11"/>
      <c r="D162" s="12"/>
      <c r="E162" s="17"/>
      <c r="F162" s="8"/>
      <c r="G162" s="3"/>
      <c r="H162" s="3"/>
      <c r="I162" s="3"/>
      <c r="J162" s="3"/>
      <c r="K162" s="3"/>
      <c r="L162" s="3"/>
      <c r="M162" s="3"/>
      <c r="N162" s="3"/>
      <c r="O162" s="3"/>
      <c r="P162" s="3"/>
      <c r="Q162" s="3"/>
      <c r="R162" s="3"/>
      <c r="S162" s="2"/>
      <c r="T162" s="2"/>
      <c r="U162" s="2"/>
      <c r="V162" s="3"/>
      <c r="W162" s="3"/>
      <c r="X162" s="3"/>
      <c r="Y162" s="3"/>
      <c r="Z162" s="3"/>
      <c r="AA162" s="3"/>
      <c r="AB162" s="3"/>
      <c r="AC162" s="3"/>
      <c r="AD162" s="3"/>
      <c r="AE162" s="3"/>
      <c r="AF162" s="3"/>
      <c r="AG162" s="3"/>
      <c r="AH162" s="3"/>
      <c r="AI162" s="3"/>
      <c r="AJ162" s="3"/>
      <c r="AK162" s="3"/>
      <c r="AL162" s="3"/>
      <c r="AM162" s="3"/>
      <c r="AN162" s="3"/>
      <c r="AO162" s="3"/>
    </row>
    <row r="163" spans="2:41" ht="16" x14ac:dyDescent="0.2">
      <c r="B163" s="18"/>
      <c r="C163" s="11"/>
      <c r="D163" s="12"/>
      <c r="E163" s="17"/>
      <c r="F163" s="8"/>
      <c r="G163" s="3"/>
      <c r="H163" s="3"/>
      <c r="I163" s="3"/>
      <c r="J163" s="3"/>
      <c r="K163" s="3"/>
      <c r="L163" s="3"/>
      <c r="M163" s="3"/>
      <c r="N163" s="3"/>
      <c r="O163" s="3"/>
      <c r="P163" s="3"/>
      <c r="Q163" s="3"/>
      <c r="R163" s="3"/>
      <c r="S163" s="2"/>
      <c r="T163" s="2"/>
      <c r="U163" s="2"/>
      <c r="V163" s="3"/>
      <c r="W163" s="3"/>
      <c r="X163" s="3"/>
      <c r="Y163" s="3"/>
      <c r="Z163" s="3"/>
      <c r="AA163" s="3"/>
      <c r="AB163" s="3"/>
      <c r="AC163" s="3"/>
      <c r="AD163" s="3"/>
      <c r="AE163" s="3"/>
      <c r="AF163" s="3"/>
      <c r="AG163" s="3"/>
      <c r="AH163" s="3"/>
      <c r="AI163" s="3"/>
      <c r="AJ163" s="3"/>
      <c r="AK163" s="3"/>
      <c r="AL163" s="3"/>
      <c r="AM163" s="3"/>
      <c r="AN163" s="3"/>
      <c r="AO163" s="3"/>
    </row>
    <row r="164" spans="2:41" ht="16" x14ac:dyDescent="0.2">
      <c r="B164" s="18"/>
      <c r="C164" s="11"/>
      <c r="D164" s="12"/>
      <c r="E164" s="17"/>
      <c r="F164" s="8"/>
      <c r="G164" s="3"/>
      <c r="H164" s="3"/>
      <c r="I164" s="3"/>
      <c r="J164" s="3"/>
      <c r="K164" s="3"/>
      <c r="L164" s="3"/>
      <c r="M164" s="3"/>
      <c r="N164" s="3"/>
      <c r="O164" s="3"/>
      <c r="P164" s="3"/>
      <c r="Q164" s="3"/>
      <c r="R164" s="3"/>
      <c r="S164" s="2"/>
      <c r="T164" s="2"/>
      <c r="U164" s="2"/>
      <c r="V164" s="3"/>
      <c r="W164" s="3"/>
      <c r="X164" s="3"/>
      <c r="Y164" s="3"/>
      <c r="Z164" s="3"/>
      <c r="AA164" s="3"/>
      <c r="AB164" s="3"/>
      <c r="AC164" s="3"/>
      <c r="AD164" s="3"/>
      <c r="AE164" s="3"/>
      <c r="AF164" s="3"/>
      <c r="AG164" s="3"/>
      <c r="AH164" s="3"/>
      <c r="AI164" s="3"/>
      <c r="AJ164" s="3"/>
      <c r="AK164" s="3"/>
      <c r="AL164" s="3"/>
      <c r="AM164" s="3"/>
      <c r="AN164" s="3"/>
      <c r="AO164" s="3"/>
    </row>
    <row r="165" spans="2:41" ht="16" x14ac:dyDescent="0.2">
      <c r="B165" s="18"/>
      <c r="C165" s="11"/>
      <c r="D165" s="12"/>
      <c r="E165" s="17"/>
      <c r="F165" s="8"/>
      <c r="G165" s="3"/>
      <c r="H165" s="3"/>
      <c r="I165" s="3"/>
      <c r="J165" s="3"/>
      <c r="K165" s="3"/>
      <c r="L165" s="3"/>
      <c r="M165" s="3"/>
      <c r="N165" s="3"/>
      <c r="O165" s="3"/>
      <c r="P165" s="3"/>
      <c r="Q165" s="3"/>
      <c r="R165" s="3"/>
      <c r="S165" s="2"/>
      <c r="T165" s="2"/>
      <c r="U165" s="2"/>
      <c r="V165" s="3"/>
      <c r="W165" s="3"/>
      <c r="X165" s="3"/>
      <c r="Y165" s="3"/>
      <c r="Z165" s="3"/>
      <c r="AA165" s="3"/>
      <c r="AB165" s="3"/>
      <c r="AC165" s="3"/>
      <c r="AD165" s="3"/>
      <c r="AE165" s="3"/>
      <c r="AF165" s="3"/>
      <c r="AG165" s="3"/>
      <c r="AH165" s="3"/>
      <c r="AI165" s="3"/>
      <c r="AJ165" s="3"/>
      <c r="AK165" s="3"/>
      <c r="AL165" s="3"/>
      <c r="AM165" s="3"/>
      <c r="AN165" s="3"/>
      <c r="AO165" s="3"/>
    </row>
    <row r="166" spans="2:41" ht="16" x14ac:dyDescent="0.2">
      <c r="B166" s="18"/>
      <c r="C166" s="11"/>
      <c r="D166" s="12"/>
      <c r="E166" s="17"/>
      <c r="F166" s="8"/>
      <c r="G166" s="3"/>
      <c r="H166" s="3"/>
      <c r="I166" s="3"/>
      <c r="J166" s="3"/>
      <c r="K166" s="3"/>
      <c r="L166" s="3"/>
      <c r="M166" s="3"/>
      <c r="N166" s="3"/>
      <c r="O166" s="3"/>
      <c r="P166" s="3"/>
      <c r="Q166" s="3"/>
      <c r="R166" s="3"/>
      <c r="S166" s="2"/>
      <c r="T166" s="2"/>
      <c r="U166" s="2"/>
      <c r="V166" s="3"/>
      <c r="W166" s="3"/>
      <c r="X166" s="3"/>
      <c r="Y166" s="3"/>
      <c r="Z166" s="3"/>
      <c r="AA166" s="3"/>
      <c r="AB166" s="3"/>
      <c r="AC166" s="3"/>
      <c r="AD166" s="3"/>
      <c r="AE166" s="3"/>
      <c r="AF166" s="3"/>
      <c r="AG166" s="3"/>
      <c r="AH166" s="3"/>
      <c r="AI166" s="3"/>
      <c r="AJ166" s="3"/>
      <c r="AK166" s="3"/>
      <c r="AL166" s="3"/>
      <c r="AM166" s="3"/>
      <c r="AN166" s="3"/>
      <c r="AO166" s="3"/>
    </row>
    <row r="167" spans="2:41" ht="16" x14ac:dyDescent="0.2">
      <c r="B167" s="18"/>
      <c r="C167" s="11"/>
      <c r="D167" s="12"/>
      <c r="E167" s="17"/>
      <c r="F167" s="8"/>
      <c r="G167" s="3"/>
      <c r="H167" s="3"/>
      <c r="I167" s="3"/>
      <c r="J167" s="3"/>
      <c r="K167" s="3"/>
      <c r="L167" s="3"/>
      <c r="M167" s="3"/>
      <c r="N167" s="3"/>
      <c r="O167" s="3"/>
      <c r="P167" s="3"/>
      <c r="Q167" s="3"/>
      <c r="R167" s="3"/>
      <c r="S167" s="2"/>
      <c r="T167" s="2"/>
      <c r="U167" s="2"/>
      <c r="V167" s="3"/>
      <c r="W167" s="3"/>
      <c r="X167" s="3"/>
      <c r="Y167" s="3"/>
      <c r="Z167" s="3"/>
      <c r="AA167" s="3"/>
      <c r="AB167" s="3"/>
      <c r="AC167" s="3"/>
      <c r="AD167" s="3"/>
      <c r="AE167" s="3"/>
      <c r="AF167" s="3"/>
      <c r="AG167" s="3"/>
      <c r="AH167" s="3"/>
      <c r="AI167" s="3"/>
      <c r="AJ167" s="3"/>
      <c r="AK167" s="3"/>
      <c r="AL167" s="3"/>
      <c r="AM167" s="3"/>
      <c r="AN167" s="3"/>
      <c r="AO167" s="3"/>
    </row>
    <row r="168" spans="2:41" ht="16" x14ac:dyDescent="0.2">
      <c r="B168" s="18"/>
      <c r="C168" s="11"/>
      <c r="D168" s="12"/>
      <c r="E168" s="17"/>
      <c r="F168" s="8"/>
      <c r="G168" s="3"/>
      <c r="H168" s="3"/>
      <c r="I168" s="3"/>
      <c r="J168" s="3"/>
      <c r="K168" s="3"/>
      <c r="L168" s="3"/>
      <c r="M168" s="3"/>
      <c r="N168" s="3"/>
      <c r="O168" s="3"/>
      <c r="P168" s="3"/>
      <c r="Q168" s="3"/>
      <c r="R168" s="3"/>
      <c r="S168" s="2"/>
      <c r="T168" s="2"/>
      <c r="U168" s="2"/>
      <c r="V168" s="3"/>
      <c r="W168" s="3"/>
      <c r="X168" s="3"/>
      <c r="Y168" s="3"/>
      <c r="Z168" s="3"/>
      <c r="AA168" s="3"/>
      <c r="AB168" s="3"/>
      <c r="AC168" s="3"/>
      <c r="AD168" s="3"/>
      <c r="AE168" s="3"/>
      <c r="AF168" s="3"/>
      <c r="AG168" s="3"/>
      <c r="AH168" s="3"/>
      <c r="AI168" s="3"/>
      <c r="AJ168" s="3"/>
      <c r="AK168" s="3"/>
      <c r="AL168" s="3"/>
      <c r="AM168" s="3"/>
      <c r="AN168" s="3"/>
      <c r="AO168" s="3"/>
    </row>
    <row r="169" spans="2:41" ht="16" x14ac:dyDescent="0.2">
      <c r="B169" s="18"/>
      <c r="C169" s="11"/>
      <c r="D169" s="12"/>
      <c r="E169" s="17"/>
      <c r="F169" s="8"/>
      <c r="G169" s="3"/>
      <c r="H169" s="3"/>
      <c r="I169" s="3"/>
      <c r="J169" s="3"/>
      <c r="K169" s="3"/>
      <c r="L169" s="3"/>
      <c r="M169" s="3"/>
      <c r="N169" s="3"/>
      <c r="O169" s="3"/>
      <c r="P169" s="3"/>
      <c r="Q169" s="3"/>
      <c r="R169" s="3"/>
      <c r="S169" s="2"/>
      <c r="T169" s="2"/>
      <c r="U169" s="2"/>
      <c r="V169" s="3"/>
      <c r="W169" s="3"/>
      <c r="X169" s="3"/>
      <c r="Y169" s="3"/>
      <c r="Z169" s="3"/>
      <c r="AA169" s="3"/>
      <c r="AB169" s="3"/>
      <c r="AC169" s="3"/>
      <c r="AD169" s="3"/>
      <c r="AE169" s="3"/>
      <c r="AF169" s="3"/>
      <c r="AG169" s="3"/>
      <c r="AH169" s="3"/>
      <c r="AI169" s="3"/>
      <c r="AJ169" s="3"/>
      <c r="AK169" s="3"/>
      <c r="AL169" s="3"/>
      <c r="AM169" s="3"/>
      <c r="AN169" s="3"/>
      <c r="AO169" s="3"/>
    </row>
    <row r="170" spans="2:41" ht="16" x14ac:dyDescent="0.2">
      <c r="B170" s="18"/>
      <c r="C170" s="11"/>
      <c r="D170" s="12"/>
      <c r="E170" s="17"/>
      <c r="F170" s="8"/>
      <c r="G170" s="3"/>
      <c r="H170" s="3"/>
      <c r="I170" s="3"/>
      <c r="J170" s="3"/>
      <c r="K170" s="3"/>
      <c r="L170" s="3"/>
      <c r="M170" s="3"/>
      <c r="N170" s="3"/>
      <c r="O170" s="3"/>
      <c r="P170" s="3"/>
      <c r="Q170" s="3"/>
      <c r="R170" s="3"/>
      <c r="S170" s="2"/>
      <c r="T170" s="2"/>
      <c r="U170" s="2"/>
      <c r="V170" s="3"/>
      <c r="W170" s="3"/>
      <c r="X170" s="3"/>
      <c r="Y170" s="3"/>
      <c r="Z170" s="3"/>
      <c r="AA170" s="3"/>
      <c r="AB170" s="3"/>
      <c r="AC170" s="3"/>
      <c r="AD170" s="3"/>
      <c r="AE170" s="3"/>
      <c r="AF170" s="3"/>
      <c r="AG170" s="3"/>
      <c r="AH170" s="3"/>
      <c r="AI170" s="3"/>
      <c r="AJ170" s="3"/>
      <c r="AK170" s="3"/>
      <c r="AL170" s="3"/>
      <c r="AM170" s="3"/>
      <c r="AN170" s="3"/>
      <c r="AO170" s="3"/>
    </row>
    <row r="171" spans="2:41" ht="16" x14ac:dyDescent="0.2">
      <c r="B171" s="18"/>
      <c r="C171" s="11"/>
      <c r="D171" s="12"/>
      <c r="E171" s="17"/>
      <c r="F171" s="8"/>
      <c r="G171" s="3"/>
      <c r="H171" s="3"/>
      <c r="I171" s="3"/>
      <c r="J171" s="3"/>
      <c r="K171" s="3"/>
      <c r="L171" s="3"/>
      <c r="M171" s="3"/>
      <c r="N171" s="3"/>
      <c r="O171" s="3"/>
      <c r="P171" s="3"/>
      <c r="Q171" s="3"/>
      <c r="R171" s="3"/>
      <c r="S171" s="2"/>
      <c r="T171" s="2"/>
      <c r="U171" s="2"/>
      <c r="V171" s="3"/>
      <c r="W171" s="3"/>
      <c r="X171" s="3"/>
      <c r="Y171" s="3"/>
      <c r="Z171" s="3"/>
      <c r="AA171" s="3"/>
      <c r="AB171" s="3"/>
      <c r="AC171" s="3"/>
      <c r="AD171" s="3"/>
      <c r="AE171" s="3"/>
      <c r="AF171" s="3"/>
      <c r="AG171" s="3"/>
      <c r="AH171" s="3"/>
      <c r="AI171" s="3"/>
      <c r="AJ171" s="3"/>
      <c r="AK171" s="3"/>
      <c r="AL171" s="3"/>
      <c r="AM171" s="3"/>
      <c r="AN171" s="3"/>
      <c r="AO171" s="3"/>
    </row>
    <row r="172" spans="2:41" ht="16" x14ac:dyDescent="0.2">
      <c r="B172" s="18"/>
      <c r="C172" s="11"/>
      <c r="D172" s="12"/>
      <c r="E172" s="17"/>
      <c r="F172" s="8"/>
      <c r="G172" s="3"/>
      <c r="H172" s="3"/>
      <c r="I172" s="3"/>
      <c r="J172" s="3"/>
      <c r="K172" s="3"/>
      <c r="L172" s="3"/>
      <c r="M172" s="3"/>
      <c r="N172" s="3"/>
      <c r="O172" s="3"/>
      <c r="P172" s="3"/>
      <c r="Q172" s="3"/>
      <c r="R172" s="3"/>
      <c r="S172" s="2"/>
      <c r="T172" s="2"/>
      <c r="U172" s="2"/>
      <c r="V172" s="3"/>
      <c r="W172" s="3"/>
      <c r="X172" s="3"/>
      <c r="Y172" s="3"/>
      <c r="Z172" s="3"/>
      <c r="AA172" s="3"/>
      <c r="AB172" s="3"/>
      <c r="AC172" s="3"/>
      <c r="AD172" s="3"/>
      <c r="AE172" s="3"/>
      <c r="AF172" s="3"/>
      <c r="AG172" s="3"/>
      <c r="AH172" s="3"/>
      <c r="AI172" s="3"/>
      <c r="AJ172" s="3"/>
      <c r="AK172" s="3"/>
      <c r="AL172" s="3"/>
      <c r="AM172" s="3"/>
      <c r="AN172" s="3"/>
      <c r="AO172" s="3"/>
    </row>
    <row r="173" spans="2:41" ht="16" x14ac:dyDescent="0.2">
      <c r="B173" s="18"/>
      <c r="C173" s="11"/>
      <c r="D173" s="12"/>
      <c r="E173" s="17"/>
      <c r="F173" s="8"/>
      <c r="G173" s="3"/>
      <c r="H173" s="3"/>
      <c r="I173" s="3"/>
      <c r="J173" s="3"/>
      <c r="K173" s="3"/>
      <c r="L173" s="3"/>
      <c r="M173" s="3"/>
      <c r="N173" s="3"/>
      <c r="O173" s="3"/>
      <c r="P173" s="3"/>
      <c r="Q173" s="3"/>
      <c r="R173" s="3"/>
      <c r="S173" s="2"/>
      <c r="T173" s="2"/>
      <c r="U173" s="2"/>
      <c r="V173" s="3"/>
      <c r="W173" s="3"/>
      <c r="X173" s="3"/>
      <c r="Y173" s="3"/>
      <c r="Z173" s="3"/>
      <c r="AA173" s="3"/>
      <c r="AB173" s="3"/>
      <c r="AC173" s="3"/>
      <c r="AD173" s="3"/>
      <c r="AE173" s="3"/>
      <c r="AF173" s="3"/>
      <c r="AG173" s="3"/>
      <c r="AH173" s="3"/>
      <c r="AI173" s="3"/>
      <c r="AJ173" s="3"/>
      <c r="AK173" s="3"/>
      <c r="AL173" s="3"/>
      <c r="AM173" s="3"/>
      <c r="AN173" s="3"/>
      <c r="AO173" s="3"/>
    </row>
    <row r="174" spans="2:41" ht="16" x14ac:dyDescent="0.2">
      <c r="B174" s="18"/>
      <c r="C174" s="11"/>
      <c r="D174" s="12"/>
      <c r="E174" s="17"/>
      <c r="F174" s="8"/>
      <c r="G174" s="3"/>
      <c r="H174" s="3"/>
      <c r="I174" s="3"/>
      <c r="J174" s="3"/>
      <c r="K174" s="3"/>
      <c r="L174" s="3"/>
      <c r="M174" s="3"/>
      <c r="N174" s="3"/>
      <c r="O174" s="3"/>
      <c r="P174" s="3"/>
      <c r="Q174" s="3"/>
      <c r="R174" s="3"/>
      <c r="S174" s="2"/>
      <c r="T174" s="2"/>
      <c r="U174" s="2"/>
      <c r="V174" s="3"/>
      <c r="W174" s="3"/>
      <c r="X174" s="3"/>
      <c r="Y174" s="3"/>
      <c r="Z174" s="3"/>
      <c r="AA174" s="3"/>
      <c r="AB174" s="3"/>
      <c r="AC174" s="3"/>
      <c r="AD174" s="3"/>
      <c r="AE174" s="3"/>
      <c r="AF174" s="3"/>
      <c r="AG174" s="3"/>
      <c r="AH174" s="3"/>
      <c r="AI174" s="3"/>
      <c r="AJ174" s="3"/>
      <c r="AK174" s="3"/>
      <c r="AL174" s="3"/>
      <c r="AM174" s="3"/>
      <c r="AN174" s="3"/>
      <c r="AO174" s="3"/>
    </row>
    <row r="175" spans="2:41" ht="16" x14ac:dyDescent="0.2">
      <c r="B175" s="18"/>
      <c r="C175" s="11"/>
      <c r="D175" s="12"/>
      <c r="E175" s="17"/>
      <c r="F175" s="8"/>
      <c r="G175" s="3"/>
      <c r="H175" s="3"/>
      <c r="I175" s="3"/>
      <c r="J175" s="3"/>
      <c r="K175" s="3"/>
      <c r="L175" s="3"/>
      <c r="M175" s="3"/>
      <c r="N175" s="3"/>
      <c r="O175" s="3"/>
      <c r="P175" s="3"/>
      <c r="Q175" s="3"/>
      <c r="R175" s="3"/>
      <c r="S175" s="2"/>
      <c r="T175" s="2"/>
      <c r="U175" s="2"/>
      <c r="V175" s="3"/>
      <c r="W175" s="3"/>
      <c r="X175" s="3"/>
      <c r="Y175" s="3"/>
      <c r="Z175" s="3"/>
      <c r="AA175" s="3"/>
      <c r="AB175" s="3"/>
      <c r="AC175" s="3"/>
      <c r="AD175" s="3"/>
      <c r="AE175" s="3"/>
      <c r="AF175" s="3"/>
      <c r="AG175" s="3"/>
      <c r="AH175" s="3"/>
      <c r="AI175" s="3"/>
      <c r="AJ175" s="3"/>
      <c r="AK175" s="3"/>
      <c r="AL175" s="3"/>
      <c r="AM175" s="3"/>
      <c r="AN175" s="3"/>
      <c r="AO175" s="3"/>
    </row>
    <row r="176" spans="2:41" ht="16" x14ac:dyDescent="0.2">
      <c r="B176" s="18"/>
      <c r="C176" s="11"/>
      <c r="D176" s="12"/>
      <c r="E176" s="17"/>
      <c r="F176" s="8"/>
      <c r="G176" s="3"/>
      <c r="H176" s="3"/>
      <c r="I176" s="3"/>
      <c r="J176" s="3"/>
      <c r="K176" s="3"/>
      <c r="L176" s="3"/>
      <c r="M176" s="3"/>
      <c r="N176" s="3"/>
      <c r="O176" s="3"/>
      <c r="P176" s="3"/>
      <c r="Q176" s="3"/>
      <c r="R176" s="3"/>
      <c r="S176" s="2"/>
      <c r="T176" s="2"/>
      <c r="U176" s="2"/>
      <c r="V176" s="3"/>
      <c r="W176" s="3"/>
      <c r="X176" s="3"/>
      <c r="Y176" s="3"/>
      <c r="Z176" s="3"/>
      <c r="AA176" s="3"/>
      <c r="AB176" s="3"/>
      <c r="AC176" s="3"/>
      <c r="AD176" s="3"/>
      <c r="AE176" s="3"/>
      <c r="AF176" s="3"/>
      <c r="AG176" s="3"/>
      <c r="AH176" s="3"/>
      <c r="AI176" s="3"/>
      <c r="AJ176" s="3"/>
      <c r="AK176" s="3"/>
      <c r="AL176" s="3"/>
      <c r="AM176" s="3"/>
      <c r="AN176" s="3"/>
      <c r="AO176" s="3"/>
    </row>
    <row r="177" spans="2:41" ht="16" x14ac:dyDescent="0.2">
      <c r="B177" s="18"/>
      <c r="C177" s="11"/>
      <c r="D177" s="12"/>
      <c r="E177" s="17"/>
      <c r="F177" s="8"/>
      <c r="G177" s="3"/>
      <c r="H177" s="3"/>
      <c r="I177" s="3"/>
      <c r="J177" s="3"/>
      <c r="K177" s="3"/>
      <c r="L177" s="3"/>
      <c r="M177" s="3"/>
      <c r="N177" s="3"/>
      <c r="O177" s="3"/>
      <c r="P177" s="3"/>
      <c r="Q177" s="3"/>
      <c r="R177" s="3"/>
      <c r="S177" s="2"/>
      <c r="T177" s="2"/>
      <c r="U177" s="2"/>
      <c r="V177" s="3"/>
      <c r="W177" s="3"/>
      <c r="X177" s="3"/>
      <c r="Y177" s="3"/>
      <c r="Z177" s="3"/>
      <c r="AA177" s="3"/>
      <c r="AB177" s="3"/>
      <c r="AC177" s="3"/>
      <c r="AD177" s="3"/>
      <c r="AE177" s="3"/>
      <c r="AF177" s="3"/>
      <c r="AG177" s="3"/>
      <c r="AH177" s="3"/>
      <c r="AI177" s="3"/>
      <c r="AJ177" s="3"/>
      <c r="AK177" s="3"/>
      <c r="AL177" s="3"/>
      <c r="AM177" s="3"/>
      <c r="AN177" s="3"/>
      <c r="AO177" s="3"/>
    </row>
    <row r="178" spans="2:41" ht="16" x14ac:dyDescent="0.2">
      <c r="B178" s="18"/>
      <c r="C178" s="11"/>
      <c r="D178" s="12"/>
      <c r="E178" s="17"/>
      <c r="F178" s="8"/>
      <c r="G178" s="3"/>
      <c r="H178" s="3"/>
      <c r="I178" s="3"/>
      <c r="J178" s="3"/>
      <c r="K178" s="3"/>
      <c r="L178" s="3"/>
      <c r="M178" s="3"/>
      <c r="N178" s="3"/>
      <c r="O178" s="3"/>
      <c r="P178" s="3"/>
      <c r="Q178" s="3"/>
      <c r="R178" s="3"/>
      <c r="S178" s="2"/>
      <c r="T178" s="2"/>
      <c r="U178" s="2"/>
      <c r="V178" s="3"/>
      <c r="W178" s="3"/>
      <c r="X178" s="3"/>
      <c r="Y178" s="3"/>
      <c r="Z178" s="3"/>
      <c r="AA178" s="3"/>
      <c r="AB178" s="3"/>
      <c r="AC178" s="3"/>
      <c r="AD178" s="3"/>
      <c r="AE178" s="3"/>
      <c r="AF178" s="3"/>
      <c r="AG178" s="3"/>
      <c r="AH178" s="3"/>
      <c r="AI178" s="3"/>
      <c r="AJ178" s="3"/>
      <c r="AK178" s="3"/>
      <c r="AL178" s="3"/>
      <c r="AM178" s="3"/>
      <c r="AN178" s="3"/>
      <c r="AO178" s="3"/>
    </row>
    <row r="179" spans="2:41" ht="16" x14ac:dyDescent="0.2">
      <c r="B179" s="18"/>
      <c r="C179" s="11"/>
      <c r="D179" s="12"/>
      <c r="E179" s="17"/>
      <c r="F179" s="8"/>
      <c r="G179" s="3"/>
      <c r="H179" s="3"/>
      <c r="I179" s="3"/>
      <c r="J179" s="3"/>
      <c r="K179" s="3"/>
      <c r="L179" s="3"/>
      <c r="M179" s="3"/>
      <c r="N179" s="3"/>
      <c r="O179" s="3"/>
      <c r="P179" s="3"/>
      <c r="Q179" s="3"/>
      <c r="R179" s="3"/>
      <c r="S179" s="2"/>
      <c r="T179" s="2"/>
      <c r="U179" s="2"/>
      <c r="V179" s="3"/>
      <c r="W179" s="3"/>
      <c r="X179" s="3"/>
      <c r="Y179" s="3"/>
      <c r="Z179" s="3"/>
      <c r="AA179" s="3"/>
      <c r="AB179" s="3"/>
      <c r="AC179" s="3"/>
      <c r="AD179" s="3"/>
      <c r="AE179" s="3"/>
      <c r="AF179" s="3"/>
      <c r="AG179" s="3"/>
      <c r="AH179" s="3"/>
      <c r="AI179" s="3"/>
      <c r="AJ179" s="3"/>
      <c r="AK179" s="3"/>
      <c r="AL179" s="3"/>
      <c r="AM179" s="3"/>
      <c r="AN179" s="3"/>
      <c r="AO179" s="3"/>
    </row>
    <row r="180" spans="2:41" ht="16" x14ac:dyDescent="0.2">
      <c r="B180" s="18"/>
      <c r="C180" s="11"/>
      <c r="D180" s="12"/>
      <c r="E180" s="17"/>
      <c r="F180" s="8"/>
      <c r="G180" s="3"/>
      <c r="H180" s="3"/>
      <c r="I180" s="3"/>
      <c r="J180" s="3"/>
      <c r="K180" s="3"/>
      <c r="L180" s="3"/>
      <c r="M180" s="3"/>
      <c r="N180" s="3"/>
      <c r="O180" s="3"/>
      <c r="P180" s="3"/>
      <c r="Q180" s="3"/>
      <c r="R180" s="3"/>
      <c r="S180" s="2"/>
      <c r="T180" s="2"/>
      <c r="U180" s="2"/>
      <c r="V180" s="3"/>
      <c r="W180" s="3"/>
      <c r="X180" s="3"/>
      <c r="Y180" s="3"/>
      <c r="Z180" s="3"/>
      <c r="AA180" s="3"/>
      <c r="AB180" s="3"/>
      <c r="AC180" s="3"/>
      <c r="AD180" s="3"/>
      <c r="AE180" s="3"/>
      <c r="AF180" s="3"/>
      <c r="AG180" s="3"/>
      <c r="AH180" s="3"/>
      <c r="AI180" s="3"/>
      <c r="AJ180" s="3"/>
      <c r="AK180" s="3"/>
      <c r="AL180" s="3"/>
      <c r="AM180" s="3"/>
      <c r="AN180" s="3"/>
      <c r="AO180" s="3"/>
    </row>
    <row r="181" spans="2:41" ht="16" x14ac:dyDescent="0.2">
      <c r="B181" s="18"/>
      <c r="C181" s="11"/>
      <c r="D181" s="12"/>
      <c r="E181" s="17"/>
      <c r="F181" s="8"/>
      <c r="G181" s="3"/>
      <c r="H181" s="3"/>
      <c r="I181" s="3"/>
      <c r="J181" s="3"/>
      <c r="K181" s="3"/>
      <c r="L181" s="3"/>
      <c r="M181" s="3"/>
      <c r="N181" s="3"/>
      <c r="O181" s="3"/>
      <c r="P181" s="3"/>
      <c r="Q181" s="3"/>
      <c r="R181" s="3"/>
      <c r="S181" s="2"/>
      <c r="T181" s="2"/>
      <c r="U181" s="2"/>
      <c r="V181" s="3"/>
      <c r="W181" s="3"/>
      <c r="X181" s="3"/>
      <c r="Y181" s="3"/>
      <c r="Z181" s="3"/>
      <c r="AA181" s="3"/>
      <c r="AB181" s="3"/>
      <c r="AC181" s="3"/>
      <c r="AD181" s="3"/>
      <c r="AE181" s="3"/>
      <c r="AF181" s="3"/>
      <c r="AG181" s="3"/>
      <c r="AH181" s="3"/>
      <c r="AI181" s="3"/>
      <c r="AJ181" s="3"/>
      <c r="AK181" s="3"/>
      <c r="AL181" s="3"/>
      <c r="AM181" s="3"/>
      <c r="AN181" s="3"/>
      <c r="AO181" s="3"/>
    </row>
    <row r="182" spans="2:41" ht="16" x14ac:dyDescent="0.2">
      <c r="B182" s="18"/>
      <c r="C182" s="11"/>
      <c r="D182" s="12"/>
      <c r="E182" s="17"/>
      <c r="F182" s="8"/>
      <c r="G182" s="3"/>
      <c r="H182" s="3"/>
      <c r="I182" s="3"/>
      <c r="J182" s="3"/>
      <c r="K182" s="3"/>
      <c r="L182" s="3"/>
      <c r="M182" s="3"/>
      <c r="N182" s="3"/>
      <c r="O182" s="3"/>
      <c r="P182" s="3"/>
      <c r="Q182" s="3"/>
      <c r="R182" s="3"/>
      <c r="S182" s="2"/>
      <c r="T182" s="2"/>
      <c r="U182" s="2"/>
      <c r="V182" s="3"/>
      <c r="W182" s="3"/>
      <c r="X182" s="3"/>
      <c r="Y182" s="3"/>
      <c r="Z182" s="3"/>
      <c r="AA182" s="3"/>
      <c r="AB182" s="3"/>
      <c r="AC182" s="3"/>
      <c r="AD182" s="3"/>
      <c r="AE182" s="3"/>
      <c r="AF182" s="3"/>
      <c r="AG182" s="3"/>
      <c r="AH182" s="3"/>
      <c r="AI182" s="3"/>
      <c r="AJ182" s="3"/>
      <c r="AK182" s="3"/>
      <c r="AL182" s="3"/>
      <c r="AM182" s="3"/>
      <c r="AN182" s="3"/>
      <c r="AO182" s="3"/>
    </row>
    <row r="183" spans="2:41" ht="16" x14ac:dyDescent="0.2">
      <c r="B183" s="18"/>
      <c r="C183" s="11"/>
      <c r="D183" s="12"/>
      <c r="E183" s="17"/>
      <c r="F183" s="8"/>
      <c r="G183" s="3"/>
      <c r="H183" s="3"/>
      <c r="I183" s="3"/>
      <c r="J183" s="3"/>
      <c r="K183" s="3"/>
      <c r="L183" s="3"/>
      <c r="M183" s="3"/>
      <c r="N183" s="3"/>
      <c r="O183" s="3"/>
      <c r="P183" s="3"/>
      <c r="Q183" s="3"/>
      <c r="R183" s="3"/>
      <c r="S183" s="2"/>
      <c r="T183" s="2"/>
      <c r="U183" s="2"/>
      <c r="V183" s="3"/>
      <c r="W183" s="3"/>
      <c r="X183" s="3"/>
      <c r="Y183" s="3"/>
      <c r="Z183" s="3"/>
      <c r="AA183" s="3"/>
      <c r="AB183" s="3"/>
      <c r="AC183" s="3"/>
      <c r="AD183" s="3"/>
      <c r="AE183" s="3"/>
      <c r="AF183" s="3"/>
      <c r="AG183" s="3"/>
      <c r="AH183" s="3"/>
      <c r="AI183" s="3"/>
      <c r="AJ183" s="3"/>
      <c r="AK183" s="3"/>
      <c r="AL183" s="3"/>
      <c r="AM183" s="3"/>
      <c r="AN183" s="3"/>
      <c r="AO183" s="3"/>
    </row>
    <row r="184" spans="2:41" ht="16" x14ac:dyDescent="0.2">
      <c r="B184" s="18"/>
      <c r="C184" s="11"/>
      <c r="D184" s="12"/>
      <c r="E184" s="17"/>
      <c r="F184" s="8"/>
      <c r="G184" s="3"/>
      <c r="H184" s="3"/>
      <c r="I184" s="3"/>
      <c r="J184" s="3"/>
      <c r="K184" s="3"/>
      <c r="L184" s="3"/>
      <c r="M184" s="3"/>
      <c r="N184" s="3"/>
      <c r="O184" s="3"/>
      <c r="P184" s="3"/>
      <c r="Q184" s="3"/>
      <c r="R184" s="3"/>
      <c r="S184" s="2"/>
      <c r="T184" s="2"/>
      <c r="U184" s="2"/>
      <c r="V184" s="3"/>
      <c r="W184" s="3"/>
      <c r="X184" s="3"/>
      <c r="Y184" s="3"/>
      <c r="Z184" s="3"/>
      <c r="AA184" s="3"/>
      <c r="AB184" s="3"/>
      <c r="AC184" s="3"/>
      <c r="AD184" s="3"/>
      <c r="AE184" s="3"/>
      <c r="AF184" s="3"/>
      <c r="AG184" s="3"/>
      <c r="AH184" s="3"/>
      <c r="AI184" s="3"/>
      <c r="AJ184" s="3"/>
      <c r="AK184" s="3"/>
      <c r="AL184" s="3"/>
      <c r="AM184" s="3"/>
      <c r="AN184" s="3"/>
      <c r="AO184" s="3"/>
    </row>
    <row r="185" spans="2:41" ht="16" x14ac:dyDescent="0.2">
      <c r="B185" s="18"/>
      <c r="C185" s="11"/>
      <c r="D185" s="12"/>
      <c r="E185" s="17"/>
      <c r="F185" s="8"/>
      <c r="G185" s="3"/>
      <c r="H185" s="3"/>
      <c r="I185" s="3"/>
      <c r="J185" s="3"/>
      <c r="K185" s="3"/>
      <c r="L185" s="3"/>
      <c r="M185" s="3"/>
      <c r="N185" s="3"/>
      <c r="O185" s="3"/>
      <c r="P185" s="3"/>
      <c r="Q185" s="3"/>
      <c r="R185" s="3"/>
      <c r="S185" s="2"/>
      <c r="T185" s="2"/>
      <c r="U185" s="2"/>
      <c r="V185" s="3"/>
      <c r="W185" s="3"/>
      <c r="X185" s="3"/>
      <c r="Y185" s="3"/>
      <c r="Z185" s="3"/>
      <c r="AA185" s="3"/>
      <c r="AB185" s="3"/>
      <c r="AC185" s="3"/>
      <c r="AD185" s="3"/>
      <c r="AE185" s="3"/>
      <c r="AF185" s="3"/>
      <c r="AG185" s="3"/>
      <c r="AH185" s="3"/>
      <c r="AI185" s="3"/>
      <c r="AJ185" s="3"/>
      <c r="AK185" s="3"/>
      <c r="AL185" s="3"/>
      <c r="AM185" s="3"/>
      <c r="AN185" s="3"/>
      <c r="AO185" s="3"/>
    </row>
    <row r="186" spans="2:41" ht="16" x14ac:dyDescent="0.2">
      <c r="B186" s="18"/>
      <c r="C186" s="11"/>
      <c r="D186" s="12"/>
      <c r="E186" s="17"/>
      <c r="F186" s="8"/>
      <c r="G186" s="3"/>
      <c r="H186" s="3"/>
      <c r="I186" s="3"/>
      <c r="J186" s="3"/>
      <c r="K186" s="3"/>
      <c r="L186" s="3"/>
      <c r="M186" s="3"/>
      <c r="N186" s="3"/>
      <c r="O186" s="3"/>
      <c r="P186" s="3"/>
      <c r="Q186" s="3"/>
      <c r="R186" s="3"/>
      <c r="S186" s="2"/>
      <c r="T186" s="2"/>
      <c r="U186" s="2"/>
      <c r="V186" s="3"/>
      <c r="W186" s="3"/>
      <c r="X186" s="3"/>
      <c r="Y186" s="3"/>
      <c r="Z186" s="3"/>
      <c r="AA186" s="3"/>
      <c r="AB186" s="3"/>
      <c r="AC186" s="3"/>
      <c r="AD186" s="3"/>
      <c r="AE186" s="3"/>
      <c r="AF186" s="3"/>
      <c r="AG186" s="3"/>
      <c r="AH186" s="3"/>
      <c r="AI186" s="3"/>
      <c r="AJ186" s="3"/>
      <c r="AK186" s="3"/>
      <c r="AL186" s="3"/>
      <c r="AM186" s="3"/>
      <c r="AN186" s="3"/>
      <c r="AO186" s="3"/>
    </row>
    <row r="187" spans="2:41" ht="16" x14ac:dyDescent="0.2">
      <c r="B187" s="18"/>
      <c r="C187" s="11"/>
      <c r="D187" s="12"/>
      <c r="E187" s="17"/>
      <c r="F187" s="2"/>
      <c r="G187" s="2"/>
      <c r="H187" s="2"/>
      <c r="I187" s="2"/>
      <c r="J187" s="2"/>
      <c r="K187" s="2"/>
      <c r="L187" s="2"/>
      <c r="M187" s="2"/>
      <c r="N187" s="2"/>
      <c r="O187" s="2"/>
      <c r="P187" s="2"/>
      <c r="Q187" s="2"/>
      <c r="R187" s="2"/>
      <c r="S187" s="2"/>
      <c r="T187" s="2"/>
      <c r="U187" s="2"/>
      <c r="V187" s="3"/>
      <c r="W187" s="3"/>
      <c r="X187" s="3"/>
      <c r="Y187" s="3"/>
      <c r="Z187" s="3"/>
      <c r="AA187" s="3"/>
      <c r="AB187" s="3"/>
      <c r="AC187" s="3"/>
      <c r="AD187" s="3"/>
      <c r="AE187" s="3"/>
      <c r="AF187" s="3"/>
      <c r="AG187" s="3"/>
      <c r="AH187" s="3"/>
      <c r="AI187" s="3"/>
      <c r="AJ187" s="3"/>
      <c r="AK187" s="3"/>
      <c r="AL187" s="3"/>
      <c r="AM187" s="3"/>
      <c r="AN187" s="3"/>
      <c r="AO187" s="3"/>
    </row>
    <row r="188" spans="2:41" ht="16" x14ac:dyDescent="0.2">
      <c r="B188" s="18"/>
      <c r="C188" s="11"/>
      <c r="D188" s="12"/>
      <c r="E188" s="17"/>
      <c r="F188" s="2"/>
      <c r="G188" s="2"/>
      <c r="H188" s="2"/>
      <c r="I188" s="2"/>
      <c r="J188" s="2"/>
      <c r="K188" s="2"/>
      <c r="L188" s="2"/>
      <c r="M188" s="2"/>
      <c r="N188" s="2"/>
      <c r="O188" s="2"/>
      <c r="P188" s="2"/>
      <c r="Q188" s="2"/>
      <c r="R188" s="2"/>
      <c r="S188" s="2"/>
      <c r="T188" s="2"/>
      <c r="U188" s="2"/>
      <c r="V188" s="3"/>
      <c r="W188" s="3"/>
      <c r="X188" s="3"/>
      <c r="Y188" s="3"/>
      <c r="Z188" s="3"/>
      <c r="AA188" s="3"/>
      <c r="AB188" s="3"/>
      <c r="AC188" s="3"/>
      <c r="AD188" s="3"/>
      <c r="AE188" s="3"/>
      <c r="AF188" s="3"/>
      <c r="AG188" s="3"/>
      <c r="AH188" s="3"/>
      <c r="AI188" s="3"/>
      <c r="AJ188" s="3"/>
      <c r="AK188" s="3"/>
      <c r="AL188" s="3"/>
      <c r="AM188" s="3"/>
      <c r="AN188" s="3"/>
      <c r="AO188" s="3"/>
    </row>
    <row r="189" spans="2:41" ht="16" x14ac:dyDescent="0.2">
      <c r="B189" s="18"/>
      <c r="C189" s="11"/>
      <c r="D189" s="12"/>
      <c r="E189" s="17"/>
      <c r="F189" s="2"/>
      <c r="G189" s="2"/>
      <c r="H189" s="2"/>
      <c r="I189" s="2"/>
      <c r="J189" s="2"/>
      <c r="K189" s="2"/>
      <c r="L189" s="2"/>
      <c r="M189" s="2"/>
      <c r="N189" s="2"/>
      <c r="O189" s="2"/>
      <c r="P189" s="2"/>
      <c r="Q189" s="2"/>
      <c r="R189" s="2"/>
      <c r="S189" s="2"/>
      <c r="T189" s="2"/>
      <c r="U189" s="2"/>
      <c r="V189" s="3"/>
      <c r="W189" s="3"/>
      <c r="X189" s="3"/>
      <c r="Y189" s="3"/>
      <c r="Z189" s="3"/>
      <c r="AA189" s="3"/>
      <c r="AB189" s="3"/>
      <c r="AC189" s="3"/>
      <c r="AD189" s="3"/>
      <c r="AE189" s="3"/>
      <c r="AF189" s="3"/>
      <c r="AG189" s="3"/>
      <c r="AH189" s="3"/>
      <c r="AI189" s="3"/>
      <c r="AJ189" s="3"/>
      <c r="AK189" s="3"/>
      <c r="AL189" s="3"/>
      <c r="AM189" s="3"/>
      <c r="AN189" s="3"/>
      <c r="AO189" s="3"/>
    </row>
    <row r="190" spans="2:41" ht="16" x14ac:dyDescent="0.2">
      <c r="B190" s="19"/>
      <c r="C190" s="20"/>
      <c r="D190" s="21"/>
      <c r="E190" s="22"/>
      <c r="F190" s="2"/>
      <c r="G190" s="2"/>
      <c r="H190" s="2"/>
      <c r="I190" s="2"/>
      <c r="J190" s="2"/>
      <c r="K190" s="2"/>
      <c r="L190" s="2"/>
      <c r="M190" s="2"/>
      <c r="N190" s="2"/>
      <c r="O190" s="2"/>
      <c r="P190" s="2"/>
      <c r="Q190" s="2"/>
      <c r="R190" s="2"/>
      <c r="S190" s="2"/>
      <c r="T190" s="2"/>
      <c r="U190" s="2"/>
      <c r="V190" s="3"/>
      <c r="W190" s="3"/>
      <c r="X190" s="3"/>
      <c r="Y190" s="3"/>
      <c r="Z190" s="3"/>
      <c r="AA190" s="3"/>
      <c r="AB190" s="3"/>
      <c r="AC190" s="3"/>
      <c r="AD190" s="3"/>
      <c r="AE190" s="3"/>
      <c r="AF190" s="3"/>
      <c r="AG190" s="3"/>
      <c r="AH190" s="3"/>
      <c r="AI190" s="3"/>
      <c r="AJ190" s="3"/>
      <c r="AK190" s="3"/>
      <c r="AL190" s="3"/>
      <c r="AM190" s="3"/>
      <c r="AN190" s="3"/>
      <c r="AO190" s="3"/>
    </row>
    <row r="191" spans="2:41" ht="16" x14ac:dyDescent="0.2">
      <c r="B191" s="19"/>
      <c r="C191" s="20"/>
      <c r="D191" s="21"/>
      <c r="E191" s="22"/>
      <c r="F191" s="2"/>
      <c r="G191" s="2"/>
      <c r="H191" s="2"/>
      <c r="I191" s="2"/>
      <c r="J191" s="2"/>
      <c r="K191" s="2"/>
      <c r="L191" s="2"/>
      <c r="M191" s="2"/>
      <c r="N191" s="2"/>
      <c r="O191" s="2"/>
      <c r="P191" s="2"/>
      <c r="Q191" s="2"/>
      <c r="R191" s="2"/>
      <c r="S191" s="2"/>
      <c r="T191" s="2"/>
      <c r="U191" s="2"/>
      <c r="V191" s="3"/>
      <c r="W191" s="3"/>
      <c r="X191" s="3"/>
      <c r="Y191" s="3"/>
      <c r="Z191" s="3"/>
      <c r="AA191" s="3"/>
      <c r="AB191" s="3"/>
      <c r="AC191" s="3"/>
      <c r="AD191" s="3"/>
      <c r="AE191" s="3"/>
      <c r="AF191" s="3"/>
      <c r="AG191" s="3"/>
      <c r="AH191" s="3"/>
      <c r="AI191" s="3"/>
      <c r="AJ191" s="3"/>
      <c r="AK191" s="3"/>
      <c r="AL191" s="3"/>
      <c r="AM191" s="3"/>
      <c r="AN191" s="3"/>
      <c r="AO191" s="3"/>
    </row>
    <row r="192" spans="2:41" ht="16" x14ac:dyDescent="0.2">
      <c r="B192" s="19"/>
      <c r="C192" s="20"/>
      <c r="D192" s="21"/>
      <c r="E192" s="22"/>
      <c r="F192" s="2"/>
      <c r="G192" s="2"/>
      <c r="H192" s="2"/>
      <c r="I192" s="2"/>
      <c r="J192" s="2"/>
      <c r="K192" s="2"/>
      <c r="L192" s="2"/>
      <c r="M192" s="2"/>
      <c r="N192" s="2"/>
      <c r="O192" s="2"/>
      <c r="P192" s="2"/>
      <c r="Q192" s="2"/>
      <c r="R192" s="2"/>
      <c r="S192" s="2"/>
      <c r="T192" s="2"/>
      <c r="U192" s="2"/>
      <c r="V192" s="3"/>
      <c r="W192" s="3"/>
      <c r="X192" s="3"/>
      <c r="Y192" s="3"/>
      <c r="Z192" s="3"/>
      <c r="AA192" s="3"/>
      <c r="AB192" s="3"/>
      <c r="AC192" s="3"/>
      <c r="AD192" s="3"/>
      <c r="AE192" s="3"/>
      <c r="AF192" s="3"/>
      <c r="AG192" s="3"/>
      <c r="AH192" s="3"/>
      <c r="AI192" s="3"/>
      <c r="AJ192" s="3"/>
      <c r="AK192" s="3"/>
      <c r="AL192" s="3"/>
      <c r="AM192" s="3"/>
      <c r="AN192" s="3"/>
      <c r="AO192" s="3"/>
    </row>
    <row r="193" spans="2:41" ht="16" x14ac:dyDescent="0.2">
      <c r="B193" s="19"/>
      <c r="C193" s="20"/>
      <c r="D193" s="21"/>
      <c r="E193" s="22"/>
      <c r="F193" s="2"/>
      <c r="G193" s="2"/>
      <c r="H193" s="2"/>
      <c r="I193" s="2"/>
      <c r="J193" s="2"/>
      <c r="K193" s="2"/>
      <c r="L193" s="2"/>
      <c r="M193" s="2"/>
      <c r="N193" s="2"/>
      <c r="O193" s="2"/>
      <c r="P193" s="2"/>
      <c r="Q193" s="2"/>
      <c r="R193" s="2"/>
      <c r="S193" s="2"/>
      <c r="T193" s="2"/>
      <c r="U193" s="2"/>
      <c r="V193" s="3"/>
      <c r="W193" s="3"/>
      <c r="X193" s="3"/>
      <c r="Y193" s="3"/>
      <c r="Z193" s="3"/>
      <c r="AA193" s="3"/>
      <c r="AB193" s="3"/>
      <c r="AC193" s="3"/>
      <c r="AD193" s="3"/>
      <c r="AE193" s="3"/>
      <c r="AF193" s="3"/>
      <c r="AG193" s="3"/>
      <c r="AH193" s="3"/>
      <c r="AI193" s="3"/>
      <c r="AJ193" s="3"/>
      <c r="AK193" s="3"/>
      <c r="AL193" s="3"/>
      <c r="AM193" s="3"/>
      <c r="AN193" s="3"/>
      <c r="AO193" s="3"/>
    </row>
    <row r="194" spans="2:41" ht="16" x14ac:dyDescent="0.2">
      <c r="B194" s="19"/>
      <c r="C194" s="20"/>
      <c r="D194" s="21"/>
      <c r="E194" s="22"/>
      <c r="F194" s="2"/>
      <c r="G194" s="2"/>
      <c r="H194" s="2"/>
      <c r="I194" s="2"/>
      <c r="J194" s="2"/>
      <c r="K194" s="2"/>
      <c r="L194" s="2"/>
      <c r="M194" s="2"/>
      <c r="N194" s="2"/>
      <c r="O194" s="2"/>
      <c r="P194" s="2"/>
      <c r="Q194" s="2"/>
      <c r="R194" s="2"/>
      <c r="S194" s="2"/>
      <c r="T194" s="2"/>
      <c r="U194" s="2"/>
      <c r="V194" s="3"/>
      <c r="W194" s="3"/>
      <c r="X194" s="3"/>
      <c r="Y194" s="3"/>
      <c r="Z194" s="3"/>
      <c r="AA194" s="3"/>
      <c r="AB194" s="3"/>
      <c r="AC194" s="3"/>
      <c r="AD194" s="3"/>
      <c r="AE194" s="3"/>
      <c r="AF194" s="3"/>
      <c r="AG194" s="3"/>
      <c r="AH194" s="3"/>
      <c r="AI194" s="3"/>
      <c r="AJ194" s="3"/>
      <c r="AK194" s="3"/>
      <c r="AL194" s="3"/>
      <c r="AM194" s="3"/>
      <c r="AN194" s="3"/>
      <c r="AO194" s="3"/>
    </row>
    <row r="195" spans="2:41" ht="16" x14ac:dyDescent="0.2">
      <c r="B195" s="19"/>
      <c r="C195" s="20"/>
      <c r="D195" s="21"/>
      <c r="E195" s="22"/>
      <c r="F195" s="2"/>
      <c r="G195" s="2"/>
      <c r="H195" s="2"/>
      <c r="I195" s="2"/>
      <c r="J195" s="2"/>
      <c r="K195" s="2"/>
      <c r="L195" s="2"/>
      <c r="M195" s="2"/>
      <c r="N195" s="2"/>
      <c r="O195" s="2"/>
      <c r="P195" s="2"/>
      <c r="Q195" s="2"/>
      <c r="R195" s="2"/>
      <c r="S195" s="2"/>
      <c r="T195" s="2"/>
      <c r="U195" s="2"/>
      <c r="V195" s="3"/>
      <c r="W195" s="3"/>
      <c r="X195" s="3"/>
      <c r="Y195" s="3"/>
      <c r="Z195" s="3"/>
      <c r="AA195" s="3"/>
      <c r="AB195" s="3"/>
      <c r="AC195" s="3"/>
      <c r="AD195" s="3"/>
      <c r="AE195" s="3"/>
      <c r="AF195" s="3"/>
      <c r="AG195" s="3"/>
      <c r="AH195" s="3"/>
      <c r="AI195" s="3"/>
      <c r="AJ195" s="3"/>
      <c r="AK195" s="3"/>
      <c r="AL195" s="3"/>
      <c r="AM195" s="3"/>
      <c r="AN195" s="3"/>
      <c r="AO195" s="3"/>
    </row>
    <row r="196" spans="2:41" ht="16" x14ac:dyDescent="0.2">
      <c r="B196" s="19"/>
      <c r="C196" s="20"/>
      <c r="D196" s="21"/>
      <c r="E196" s="22"/>
      <c r="F196" s="2"/>
      <c r="G196" s="2"/>
      <c r="H196" s="2"/>
      <c r="I196" s="2"/>
      <c r="J196" s="2"/>
      <c r="K196" s="2"/>
      <c r="L196" s="2"/>
      <c r="M196" s="2"/>
      <c r="N196" s="2"/>
      <c r="O196" s="2"/>
      <c r="P196" s="2"/>
      <c r="Q196" s="2"/>
      <c r="R196" s="2"/>
      <c r="S196" s="2"/>
      <c r="T196" s="2"/>
      <c r="U196" s="2"/>
      <c r="V196" s="3"/>
      <c r="W196" s="3"/>
      <c r="X196" s="3"/>
      <c r="Y196" s="3"/>
      <c r="Z196" s="3"/>
      <c r="AA196" s="3"/>
      <c r="AB196" s="3"/>
      <c r="AC196" s="3"/>
      <c r="AD196" s="3"/>
      <c r="AE196" s="3"/>
      <c r="AF196" s="3"/>
      <c r="AG196" s="3"/>
      <c r="AH196" s="3"/>
      <c r="AI196" s="3"/>
      <c r="AJ196" s="3"/>
      <c r="AK196" s="3"/>
      <c r="AL196" s="3"/>
      <c r="AM196" s="3"/>
      <c r="AN196" s="3"/>
      <c r="AO196" s="3"/>
    </row>
    <row r="197" spans="2:41" ht="16" x14ac:dyDescent="0.2">
      <c r="B197" s="19"/>
      <c r="C197" s="20"/>
      <c r="D197" s="21"/>
      <c r="E197" s="22"/>
      <c r="F197" s="2"/>
      <c r="G197" s="2"/>
      <c r="H197" s="2"/>
      <c r="I197" s="2"/>
      <c r="J197" s="2"/>
      <c r="K197" s="2"/>
      <c r="L197" s="2"/>
      <c r="M197" s="2"/>
      <c r="N197" s="2"/>
      <c r="O197" s="2"/>
      <c r="P197" s="2"/>
      <c r="Q197" s="2"/>
      <c r="R197" s="2"/>
      <c r="S197" s="2"/>
      <c r="T197" s="2"/>
      <c r="U197" s="2"/>
      <c r="V197" s="3"/>
      <c r="W197" s="3"/>
      <c r="X197" s="3"/>
      <c r="Y197" s="3"/>
      <c r="Z197" s="3"/>
      <c r="AA197" s="3"/>
      <c r="AB197" s="3"/>
      <c r="AC197" s="3"/>
      <c r="AD197" s="3"/>
      <c r="AE197" s="3"/>
      <c r="AF197" s="3"/>
      <c r="AG197" s="3"/>
      <c r="AH197" s="3"/>
      <c r="AI197" s="3"/>
      <c r="AJ197" s="3"/>
      <c r="AK197" s="3"/>
      <c r="AL197" s="3"/>
      <c r="AM197" s="3"/>
      <c r="AN197" s="3"/>
      <c r="AO197" s="3"/>
    </row>
    <row r="198" spans="2:41" ht="16" x14ac:dyDescent="0.2">
      <c r="B198" s="19"/>
      <c r="C198" s="20"/>
      <c r="D198" s="21"/>
      <c r="E198" s="22"/>
      <c r="F198" s="2"/>
      <c r="G198" s="2"/>
      <c r="H198" s="2"/>
      <c r="I198" s="2"/>
      <c r="J198" s="2"/>
      <c r="K198" s="2"/>
      <c r="L198" s="2"/>
      <c r="M198" s="2"/>
      <c r="N198" s="2"/>
      <c r="O198" s="2"/>
      <c r="P198" s="2"/>
      <c r="Q198" s="2"/>
      <c r="R198" s="2"/>
      <c r="S198" s="2"/>
      <c r="T198" s="2"/>
      <c r="U198" s="2"/>
      <c r="V198" s="3"/>
      <c r="W198" s="3"/>
      <c r="X198" s="3"/>
      <c r="Y198" s="3"/>
      <c r="Z198" s="3"/>
      <c r="AA198" s="3"/>
      <c r="AB198" s="3"/>
      <c r="AC198" s="3"/>
      <c r="AD198" s="3"/>
      <c r="AE198" s="3"/>
      <c r="AF198" s="3"/>
      <c r="AG198" s="3"/>
      <c r="AH198" s="3"/>
      <c r="AI198" s="3"/>
      <c r="AJ198" s="3"/>
      <c r="AK198" s="3"/>
      <c r="AL198" s="3"/>
      <c r="AM198" s="3"/>
      <c r="AN198" s="3"/>
      <c r="AO198" s="3"/>
    </row>
    <row r="199" spans="2:41" ht="16" x14ac:dyDescent="0.2">
      <c r="B199" s="19"/>
      <c r="C199" s="20"/>
      <c r="D199" s="21"/>
      <c r="E199" s="22"/>
      <c r="F199" s="2"/>
      <c r="G199" s="2"/>
      <c r="H199" s="2"/>
      <c r="I199" s="2"/>
      <c r="J199" s="2"/>
      <c r="K199" s="2"/>
      <c r="L199" s="2"/>
      <c r="M199" s="2"/>
      <c r="N199" s="2"/>
      <c r="O199" s="2"/>
      <c r="P199" s="2"/>
      <c r="Q199" s="2"/>
      <c r="R199" s="2"/>
      <c r="S199" s="2"/>
      <c r="T199" s="2"/>
      <c r="U199" s="2"/>
      <c r="V199" s="3"/>
      <c r="W199" s="3"/>
      <c r="X199" s="3"/>
      <c r="Y199" s="3"/>
      <c r="Z199" s="3"/>
      <c r="AA199" s="3"/>
      <c r="AB199" s="3"/>
      <c r="AC199" s="3"/>
      <c r="AD199" s="3"/>
      <c r="AE199" s="3"/>
      <c r="AF199" s="3"/>
      <c r="AG199" s="3"/>
      <c r="AH199" s="3"/>
      <c r="AI199" s="3"/>
      <c r="AJ199" s="3"/>
      <c r="AK199" s="3"/>
      <c r="AL199" s="3"/>
      <c r="AM199" s="3"/>
      <c r="AN199" s="3"/>
      <c r="AO199" s="3"/>
    </row>
    <row r="200" spans="2:41" ht="16" x14ac:dyDescent="0.2">
      <c r="B200" s="19"/>
      <c r="C200" s="20"/>
      <c r="D200" s="21"/>
      <c r="E200" s="22"/>
      <c r="F200" s="2"/>
      <c r="G200" s="2"/>
      <c r="H200" s="2"/>
      <c r="I200" s="2"/>
      <c r="J200" s="2"/>
      <c r="K200" s="2"/>
      <c r="L200" s="2"/>
      <c r="M200" s="2"/>
      <c r="N200" s="2"/>
      <c r="O200" s="2"/>
      <c r="P200" s="2"/>
      <c r="Q200" s="2"/>
      <c r="R200" s="2"/>
      <c r="S200" s="2"/>
      <c r="T200" s="2"/>
      <c r="U200" s="2"/>
      <c r="V200" s="3"/>
      <c r="W200" s="3"/>
      <c r="X200" s="3"/>
      <c r="Y200" s="3"/>
      <c r="Z200" s="3"/>
      <c r="AA200" s="3"/>
      <c r="AB200" s="3"/>
      <c r="AC200" s="3"/>
      <c r="AD200" s="3"/>
      <c r="AE200" s="3"/>
      <c r="AF200" s="3"/>
      <c r="AG200" s="3"/>
      <c r="AH200" s="3"/>
      <c r="AI200" s="3"/>
      <c r="AJ200" s="3"/>
      <c r="AK200" s="3"/>
      <c r="AL200" s="3"/>
      <c r="AM200" s="3"/>
      <c r="AN200" s="3"/>
      <c r="AO200" s="3"/>
    </row>
    <row r="201" spans="2:41" ht="16" x14ac:dyDescent="0.2">
      <c r="B201" s="19"/>
      <c r="C201" s="20"/>
      <c r="D201" s="21"/>
      <c r="E201" s="22"/>
      <c r="F201" s="2"/>
      <c r="G201" s="2"/>
      <c r="H201" s="2"/>
      <c r="I201" s="2"/>
      <c r="J201" s="2"/>
      <c r="K201" s="2"/>
      <c r="L201" s="2"/>
      <c r="M201" s="2"/>
      <c r="N201" s="2"/>
      <c r="O201" s="2"/>
      <c r="P201" s="2"/>
      <c r="Q201" s="2"/>
      <c r="R201" s="2"/>
      <c r="S201" s="2"/>
      <c r="T201" s="2"/>
      <c r="U201" s="2"/>
      <c r="V201" s="3"/>
      <c r="W201" s="3"/>
      <c r="X201" s="3"/>
      <c r="Y201" s="3"/>
      <c r="Z201" s="3"/>
      <c r="AA201" s="3"/>
      <c r="AB201" s="3"/>
      <c r="AC201" s="3"/>
      <c r="AD201" s="3"/>
      <c r="AE201" s="3"/>
      <c r="AF201" s="3"/>
      <c r="AG201" s="3"/>
      <c r="AH201" s="3"/>
      <c r="AI201" s="3"/>
      <c r="AJ201" s="3"/>
      <c r="AK201" s="3"/>
      <c r="AL201" s="3"/>
      <c r="AM201" s="3"/>
      <c r="AN201" s="3"/>
      <c r="AO201" s="3"/>
    </row>
    <row r="202" spans="2:41" ht="16" x14ac:dyDescent="0.2">
      <c r="B202" s="19"/>
      <c r="C202" s="20"/>
      <c r="D202" s="21"/>
      <c r="E202" s="22"/>
      <c r="F202" s="3"/>
      <c r="G202" s="8"/>
      <c r="H202" s="8"/>
      <c r="I202" s="26"/>
      <c r="J202" s="26"/>
      <c r="K202" s="2"/>
      <c r="L202" s="2"/>
      <c r="M202" s="2"/>
      <c r="N202" s="27"/>
      <c r="O202" s="2"/>
      <c r="P202" s="6"/>
      <c r="Q202" s="6"/>
      <c r="R202" s="2"/>
      <c r="S202" s="2"/>
      <c r="T202" s="2"/>
      <c r="U202" s="2"/>
      <c r="V202" s="2"/>
      <c r="W202" s="2"/>
      <c r="X202" s="2"/>
      <c r="Y202" s="2"/>
      <c r="Z202" s="2"/>
      <c r="AA202" s="2"/>
      <c r="AB202" s="2"/>
      <c r="AC202" s="2"/>
      <c r="AD202" s="2"/>
      <c r="AE202" s="2"/>
      <c r="AF202" s="2"/>
      <c r="AG202" s="3"/>
      <c r="AH202" s="3"/>
      <c r="AI202" s="3"/>
      <c r="AJ202" s="3"/>
      <c r="AK202" s="3"/>
      <c r="AL202" s="3"/>
      <c r="AM202" s="3"/>
      <c r="AN202" s="3"/>
      <c r="AO202" s="3"/>
    </row>
    <row r="203" spans="2:41" ht="16" x14ac:dyDescent="0.2">
      <c r="B203" s="19"/>
      <c r="C203" s="20"/>
      <c r="D203" s="21"/>
      <c r="E203" s="22"/>
      <c r="F203" s="3"/>
      <c r="G203" s="8"/>
      <c r="H203" s="8"/>
      <c r="I203" s="26"/>
      <c r="J203" s="26"/>
      <c r="K203" s="2"/>
      <c r="L203" s="2"/>
      <c r="M203" s="2"/>
      <c r="N203" s="27"/>
      <c r="O203" s="2"/>
      <c r="P203" s="6"/>
      <c r="Q203" s="6"/>
      <c r="R203" s="2"/>
      <c r="S203" s="2"/>
      <c r="T203" s="2"/>
      <c r="U203" s="2"/>
      <c r="V203" s="2"/>
      <c r="W203" s="2"/>
      <c r="X203" s="2"/>
      <c r="Y203" s="2"/>
      <c r="Z203" s="2"/>
      <c r="AA203" s="2"/>
      <c r="AB203" s="2"/>
      <c r="AC203" s="2"/>
      <c r="AD203" s="2"/>
      <c r="AE203" s="2"/>
      <c r="AF203" s="2"/>
      <c r="AG203" s="3"/>
      <c r="AH203" s="3"/>
      <c r="AI203" s="3"/>
      <c r="AJ203" s="3"/>
      <c r="AK203" s="3"/>
      <c r="AL203" s="3"/>
      <c r="AM203" s="3"/>
      <c r="AN203" s="3"/>
      <c r="AO203" s="3"/>
    </row>
    <row r="204" spans="2:41" ht="16" x14ac:dyDescent="0.2">
      <c r="B204" s="19"/>
      <c r="C204" s="20"/>
      <c r="D204" s="21"/>
      <c r="E204" s="22"/>
      <c r="F204" s="3"/>
      <c r="G204" s="8"/>
      <c r="H204" s="8"/>
      <c r="I204" s="26"/>
      <c r="J204" s="26"/>
      <c r="K204" s="2"/>
      <c r="L204" s="2"/>
      <c r="M204" s="2"/>
      <c r="N204" s="27"/>
      <c r="O204" s="2"/>
      <c r="P204" s="6"/>
      <c r="Q204" s="6"/>
      <c r="R204" s="2"/>
      <c r="S204" s="2"/>
      <c r="T204" s="2"/>
      <c r="U204" s="2"/>
      <c r="V204" s="2"/>
      <c r="W204" s="2"/>
      <c r="X204" s="2"/>
      <c r="Y204" s="2"/>
      <c r="Z204" s="2"/>
      <c r="AA204" s="2"/>
      <c r="AB204" s="2"/>
      <c r="AC204" s="2"/>
      <c r="AD204" s="2"/>
      <c r="AE204" s="2"/>
      <c r="AF204" s="2"/>
      <c r="AG204" s="3"/>
      <c r="AH204" s="3"/>
      <c r="AI204" s="3"/>
      <c r="AJ204" s="3"/>
      <c r="AK204" s="3"/>
      <c r="AL204" s="3"/>
      <c r="AM204" s="3"/>
      <c r="AN204" s="3"/>
      <c r="AO204" s="3"/>
    </row>
    <row r="205" spans="2:41" ht="16" x14ac:dyDescent="0.2">
      <c r="B205" s="24"/>
      <c r="C205" s="25"/>
      <c r="D205" s="12"/>
      <c r="E205" s="13"/>
      <c r="F205" s="3"/>
      <c r="G205" s="8"/>
      <c r="H205" s="8"/>
      <c r="I205" s="26"/>
      <c r="J205" s="26"/>
      <c r="K205" s="2"/>
      <c r="L205" s="2"/>
      <c r="M205" s="2"/>
      <c r="N205" s="27"/>
      <c r="O205" s="2"/>
      <c r="P205" s="6"/>
      <c r="Q205" s="6"/>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row>
    <row r="206" spans="2:41" ht="16" x14ac:dyDescent="0.2">
      <c r="B206" s="24"/>
      <c r="C206" s="25"/>
      <c r="D206" s="12"/>
      <c r="E206" s="13"/>
      <c r="F206" s="3"/>
      <c r="G206" s="8"/>
      <c r="H206" s="8"/>
      <c r="I206" s="26"/>
      <c r="J206" s="26"/>
      <c r="K206" s="2"/>
      <c r="L206" s="2"/>
      <c r="M206" s="2"/>
      <c r="N206" s="27"/>
      <c r="O206" s="2"/>
      <c r="P206" s="6"/>
      <c r="Q206" s="6"/>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row>
    <row r="207" spans="2:41" ht="16" x14ac:dyDescent="0.2">
      <c r="B207" s="24"/>
      <c r="C207" s="25"/>
      <c r="D207" s="12"/>
      <c r="E207" s="13"/>
      <c r="F207" s="3"/>
      <c r="G207" s="8"/>
      <c r="H207" s="8"/>
      <c r="I207" s="28"/>
      <c r="J207" s="28"/>
      <c r="K207" s="3"/>
      <c r="L207" s="3"/>
      <c r="M207" s="3"/>
      <c r="N207" s="3"/>
      <c r="O207" s="3"/>
      <c r="P207" s="3"/>
      <c r="Q207" s="8"/>
      <c r="R207" s="3"/>
      <c r="S207" s="3"/>
      <c r="T207" s="3"/>
      <c r="U207" s="3"/>
      <c r="V207" s="3"/>
      <c r="W207" s="3"/>
      <c r="X207" s="3"/>
      <c r="Y207" s="3"/>
      <c r="Z207" s="3"/>
      <c r="AA207" s="3"/>
      <c r="AB207" s="3"/>
      <c r="AC207" s="3"/>
      <c r="AD207" s="3"/>
      <c r="AE207" s="3"/>
      <c r="AF207" s="3"/>
      <c r="AG207" s="2"/>
      <c r="AH207" s="2"/>
      <c r="AI207" s="2"/>
      <c r="AJ207" s="2"/>
      <c r="AK207" s="2"/>
      <c r="AL207" s="2"/>
      <c r="AM207" s="2"/>
      <c r="AN207" s="2"/>
      <c r="AO207" s="2"/>
    </row>
    <row r="208" spans="2:41" ht="16" x14ac:dyDescent="0.2">
      <c r="B208" s="24"/>
      <c r="C208" s="25"/>
      <c r="D208" s="12"/>
      <c r="E208" s="13"/>
      <c r="F208" s="3"/>
      <c r="G208" s="8"/>
      <c r="H208" s="8"/>
      <c r="I208" s="28"/>
      <c r="J208" s="28"/>
      <c r="K208" s="3"/>
      <c r="L208" s="3"/>
      <c r="M208" s="3"/>
      <c r="N208" s="3"/>
      <c r="O208" s="3"/>
      <c r="P208" s="3"/>
      <c r="Q208" s="8"/>
      <c r="R208" s="3"/>
      <c r="S208" s="3"/>
      <c r="T208" s="3"/>
      <c r="U208" s="3"/>
      <c r="V208" s="3"/>
      <c r="W208" s="3"/>
      <c r="X208" s="3"/>
      <c r="Y208" s="3"/>
      <c r="Z208" s="3"/>
      <c r="AA208" s="3"/>
      <c r="AB208" s="3"/>
      <c r="AC208" s="3"/>
      <c r="AD208" s="3"/>
      <c r="AE208" s="3"/>
      <c r="AF208" s="3"/>
      <c r="AG208" s="2"/>
      <c r="AH208" s="2"/>
      <c r="AI208" s="2"/>
      <c r="AJ208" s="2"/>
      <c r="AK208" s="2"/>
      <c r="AL208" s="2"/>
      <c r="AM208" s="2"/>
      <c r="AN208" s="2"/>
      <c r="AO208" s="2"/>
    </row>
    <row r="209" spans="2:41" ht="16" x14ac:dyDescent="0.2">
      <c r="B209" s="24"/>
      <c r="C209" s="25"/>
      <c r="D209" s="12"/>
      <c r="E209" s="13"/>
      <c r="F209" s="3"/>
      <c r="G209" s="8"/>
      <c r="H209" s="8"/>
      <c r="I209" s="28"/>
      <c r="J209" s="28"/>
      <c r="K209" s="3"/>
      <c r="L209" s="3"/>
      <c r="M209" s="3"/>
      <c r="N209" s="3"/>
      <c r="O209" s="3"/>
      <c r="P209" s="3"/>
      <c r="Q209" s="8"/>
      <c r="R209" s="3"/>
      <c r="S209" s="3"/>
      <c r="T209" s="3"/>
      <c r="U209" s="3"/>
      <c r="V209" s="3"/>
      <c r="W209" s="3"/>
      <c r="X209" s="3"/>
      <c r="Y209" s="3"/>
      <c r="Z209" s="3"/>
      <c r="AA209" s="3"/>
      <c r="AB209" s="3"/>
      <c r="AC209" s="3"/>
      <c r="AD209" s="3"/>
      <c r="AE209" s="3"/>
      <c r="AF209" s="3"/>
      <c r="AG209" s="2"/>
      <c r="AH209" s="2"/>
      <c r="AI209" s="2"/>
      <c r="AJ209" s="2"/>
      <c r="AK209" s="2"/>
      <c r="AL209" s="2"/>
      <c r="AM209" s="2"/>
      <c r="AN209" s="2"/>
      <c r="AO209" s="2"/>
    </row>
    <row r="210" spans="2:41" ht="16" x14ac:dyDescent="0.2">
      <c r="B210" s="24"/>
      <c r="C210" s="25"/>
      <c r="D210" s="12"/>
      <c r="E210" s="13"/>
      <c r="F210" s="3"/>
      <c r="G210" s="8"/>
      <c r="H210" s="8"/>
      <c r="I210" s="28"/>
      <c r="J210" s="28"/>
      <c r="K210" s="3"/>
      <c r="L210" s="3"/>
      <c r="M210" s="3"/>
      <c r="N210" s="3"/>
      <c r="O210" s="3"/>
      <c r="P210" s="3"/>
      <c r="Q210" s="8"/>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row>
    <row r="211" spans="2:41" ht="16" x14ac:dyDescent="0.2">
      <c r="B211" s="24"/>
      <c r="C211" s="25"/>
      <c r="D211" s="12"/>
      <c r="E211" s="13"/>
      <c r="F211" s="3"/>
      <c r="G211" s="8"/>
      <c r="H211" s="8"/>
      <c r="I211" s="28"/>
      <c r="J211" s="28"/>
      <c r="K211" s="3"/>
      <c r="L211" s="3"/>
      <c r="M211" s="3"/>
      <c r="N211" s="3"/>
      <c r="O211" s="3"/>
      <c r="P211" s="3"/>
      <c r="Q211" s="8"/>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row>
    <row r="212" spans="2:41" ht="16" x14ac:dyDescent="0.2">
      <c r="B212" s="24"/>
      <c r="C212" s="25"/>
      <c r="D212" s="12"/>
      <c r="E212" s="13"/>
      <c r="F212" s="3"/>
      <c r="G212" s="8"/>
      <c r="H212" s="8"/>
      <c r="I212" s="28"/>
      <c r="J212" s="28"/>
      <c r="K212" s="3"/>
      <c r="L212" s="3"/>
      <c r="M212" s="3"/>
      <c r="N212" s="3"/>
      <c r="O212" s="3"/>
      <c r="P212" s="3"/>
      <c r="Q212" s="8"/>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row>
    <row r="213" spans="2:41" ht="16" x14ac:dyDescent="0.2">
      <c r="B213" s="24"/>
      <c r="C213" s="25"/>
      <c r="D213" s="12"/>
      <c r="E213" s="13"/>
      <c r="F213" s="3"/>
      <c r="G213" s="8"/>
      <c r="H213" s="8"/>
      <c r="I213" s="28"/>
      <c r="J213" s="28"/>
      <c r="K213" s="3"/>
      <c r="L213" s="3"/>
      <c r="M213" s="3"/>
      <c r="N213" s="3"/>
      <c r="O213" s="3"/>
      <c r="P213" s="3"/>
      <c r="Q213" s="8"/>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row>
    <row r="214" spans="2:41" ht="16" x14ac:dyDescent="0.2">
      <c r="B214" s="24"/>
      <c r="C214" s="25"/>
      <c r="D214" s="12"/>
      <c r="E214" s="13"/>
      <c r="F214" s="3"/>
      <c r="G214" s="8"/>
      <c r="H214" s="8"/>
      <c r="I214" s="28"/>
      <c r="J214" s="28"/>
      <c r="K214" s="3"/>
      <c r="L214" s="3"/>
      <c r="M214" s="3"/>
      <c r="N214" s="3"/>
      <c r="O214" s="3"/>
      <c r="P214" s="3"/>
      <c r="Q214" s="8"/>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row>
    <row r="215" spans="2:41" ht="16" x14ac:dyDescent="0.2">
      <c r="B215" s="24"/>
      <c r="C215" s="25"/>
      <c r="D215" s="12"/>
      <c r="E215" s="13"/>
      <c r="F215" s="3"/>
      <c r="G215" s="8"/>
      <c r="H215" s="8"/>
      <c r="I215" s="28"/>
      <c r="J215" s="28"/>
      <c r="K215" s="3"/>
      <c r="L215" s="3"/>
      <c r="M215" s="3"/>
      <c r="N215" s="3"/>
      <c r="O215" s="3"/>
      <c r="P215" s="3"/>
      <c r="Q215" s="8"/>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row>
    <row r="216" spans="2:41" ht="16" x14ac:dyDescent="0.2">
      <c r="B216" s="24"/>
      <c r="C216" s="25"/>
      <c r="D216" s="12"/>
      <c r="E216" s="13"/>
      <c r="F216" s="3"/>
      <c r="G216" s="8"/>
      <c r="H216" s="8"/>
      <c r="I216" s="28"/>
      <c r="J216" s="28"/>
      <c r="K216" s="3"/>
      <c r="L216" s="3"/>
      <c r="M216" s="3"/>
      <c r="N216" s="3"/>
      <c r="O216" s="3"/>
      <c r="P216" s="3"/>
      <c r="Q216" s="8"/>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row>
    <row r="217" spans="2:41" ht="16" x14ac:dyDescent="0.2">
      <c r="B217" s="24"/>
      <c r="C217" s="25"/>
      <c r="D217" s="12"/>
      <c r="E217" s="13"/>
      <c r="F217" s="3"/>
      <c r="G217" s="8"/>
      <c r="H217" s="8"/>
      <c r="I217" s="28"/>
      <c r="J217" s="28"/>
      <c r="K217" s="3"/>
      <c r="L217" s="3"/>
      <c r="M217" s="3"/>
      <c r="N217" s="3"/>
      <c r="O217" s="3"/>
      <c r="P217" s="3"/>
      <c r="Q217" s="8"/>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row>
    <row r="218" spans="2:41" ht="16" x14ac:dyDescent="0.2">
      <c r="B218" s="24"/>
      <c r="C218" s="25"/>
      <c r="D218" s="12"/>
      <c r="E218" s="13"/>
      <c r="F218" s="3"/>
      <c r="G218" s="8"/>
      <c r="H218" s="8"/>
      <c r="I218" s="28"/>
      <c r="J218" s="28"/>
      <c r="K218" s="3"/>
      <c r="L218" s="3"/>
      <c r="M218" s="3"/>
      <c r="N218" s="3"/>
      <c r="O218" s="3"/>
      <c r="P218" s="3"/>
      <c r="Q218" s="8"/>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row>
    <row r="219" spans="2:41" ht="16" x14ac:dyDescent="0.2">
      <c r="B219" s="24"/>
      <c r="C219" s="25"/>
      <c r="D219" s="12"/>
      <c r="E219" s="13"/>
      <c r="F219" s="3"/>
      <c r="G219" s="8"/>
      <c r="H219" s="8"/>
      <c r="I219" s="28"/>
      <c r="J219" s="28"/>
      <c r="K219" s="3"/>
      <c r="L219" s="3"/>
      <c r="M219" s="3"/>
      <c r="N219" s="3"/>
      <c r="O219" s="3"/>
      <c r="P219" s="3"/>
      <c r="Q219" s="8"/>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row>
    <row r="220" spans="2:41" ht="16" x14ac:dyDescent="0.2">
      <c r="B220" s="24"/>
      <c r="C220" s="25"/>
      <c r="D220" s="12"/>
      <c r="E220" s="13"/>
      <c r="F220" s="3"/>
      <c r="G220" s="8"/>
      <c r="H220" s="8"/>
      <c r="I220" s="28"/>
      <c r="J220" s="28"/>
      <c r="K220" s="3"/>
      <c r="L220" s="3"/>
      <c r="M220" s="3"/>
      <c r="N220" s="3"/>
      <c r="O220" s="3"/>
      <c r="P220" s="3"/>
      <c r="Q220" s="8"/>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row>
    <row r="221" spans="2:41" ht="16" x14ac:dyDescent="0.2">
      <c r="B221" s="24"/>
      <c r="C221" s="25"/>
      <c r="D221" s="12"/>
      <c r="E221" s="13"/>
      <c r="F221" s="3"/>
      <c r="G221" s="8"/>
      <c r="H221" s="8"/>
      <c r="I221" s="28"/>
      <c r="J221" s="28"/>
      <c r="K221" s="3"/>
      <c r="L221" s="3"/>
      <c r="M221" s="3"/>
      <c r="N221" s="3"/>
      <c r="O221" s="3"/>
      <c r="P221" s="3"/>
      <c r="Q221" s="8"/>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row>
    <row r="222" spans="2:41" ht="16" x14ac:dyDescent="0.2">
      <c r="B222" s="24"/>
      <c r="C222" s="25"/>
      <c r="D222" s="12"/>
      <c r="E222" s="13"/>
      <c r="F222" s="3"/>
      <c r="G222" s="8"/>
      <c r="H222" s="8"/>
      <c r="I222" s="28"/>
      <c r="J222" s="28"/>
      <c r="K222" s="3"/>
      <c r="L222" s="3"/>
      <c r="M222" s="3"/>
      <c r="N222" s="3"/>
      <c r="O222" s="3"/>
      <c r="P222" s="3"/>
      <c r="Q222" s="8"/>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row>
    <row r="223" spans="2:41" ht="16" x14ac:dyDescent="0.2">
      <c r="B223" s="24"/>
      <c r="C223" s="25"/>
      <c r="D223" s="12"/>
      <c r="E223" s="13"/>
      <c r="F223" s="3"/>
      <c r="G223" s="8"/>
      <c r="H223" s="8"/>
      <c r="I223" s="28"/>
      <c r="J223" s="28"/>
      <c r="K223" s="3"/>
      <c r="L223" s="3"/>
      <c r="M223" s="3"/>
      <c r="N223" s="3"/>
      <c r="O223" s="3"/>
      <c r="P223" s="3"/>
      <c r="Q223" s="8"/>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row>
    <row r="224" spans="2:41" ht="16" x14ac:dyDescent="0.2">
      <c r="B224" s="24"/>
      <c r="C224" s="25"/>
      <c r="D224" s="12"/>
      <c r="E224" s="13"/>
      <c r="F224" s="3"/>
      <c r="G224" s="8"/>
      <c r="H224" s="8"/>
      <c r="I224" s="28"/>
      <c r="J224" s="28"/>
      <c r="K224" s="3"/>
      <c r="L224" s="3"/>
      <c r="M224" s="3"/>
      <c r="N224" s="3"/>
      <c r="O224" s="3"/>
      <c r="P224" s="3"/>
      <c r="Q224" s="8"/>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row>
    <row r="225" spans="2:41" ht="16" x14ac:dyDescent="0.2">
      <c r="B225" s="24"/>
      <c r="C225" s="25"/>
      <c r="D225" s="12"/>
      <c r="E225" s="13"/>
      <c r="F225" s="3"/>
      <c r="G225" s="8"/>
      <c r="H225" s="8"/>
      <c r="I225" s="28"/>
      <c r="J225" s="28"/>
      <c r="K225" s="3"/>
      <c r="L225" s="3"/>
      <c r="M225" s="3"/>
      <c r="N225" s="3"/>
      <c r="O225" s="3"/>
      <c r="P225" s="3"/>
      <c r="Q225" s="8"/>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row>
    <row r="226" spans="2:41" ht="16" x14ac:dyDescent="0.2">
      <c r="B226" s="24"/>
      <c r="C226" s="25"/>
      <c r="D226" s="12"/>
      <c r="E226" s="13"/>
      <c r="F226" s="3"/>
      <c r="G226" s="8"/>
      <c r="H226" s="8"/>
      <c r="I226" s="28"/>
      <c r="J226" s="28"/>
      <c r="K226" s="3"/>
      <c r="L226" s="3"/>
      <c r="M226" s="3"/>
      <c r="N226" s="3"/>
      <c r="O226" s="3"/>
      <c r="P226" s="3"/>
      <c r="Q226" s="8"/>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row>
    <row r="227" spans="2:41" ht="16" x14ac:dyDescent="0.2">
      <c r="B227" s="24"/>
      <c r="C227" s="25"/>
      <c r="D227" s="12"/>
      <c r="E227" s="13"/>
      <c r="F227" s="3"/>
      <c r="G227" s="8"/>
      <c r="H227" s="8"/>
      <c r="I227" s="28"/>
      <c r="J227" s="28"/>
      <c r="K227" s="3"/>
      <c r="L227" s="3"/>
      <c r="M227" s="3"/>
      <c r="N227" s="3"/>
      <c r="O227" s="3"/>
      <c r="P227" s="3"/>
      <c r="Q227" s="8"/>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row>
    <row r="228" spans="2:41" ht="16" x14ac:dyDescent="0.2">
      <c r="B228" s="24"/>
      <c r="C228" s="25"/>
      <c r="D228" s="12"/>
      <c r="E228" s="13"/>
      <c r="F228" s="3"/>
      <c r="G228" s="8"/>
      <c r="H228" s="8"/>
      <c r="I228" s="28"/>
      <c r="J228" s="28"/>
      <c r="K228" s="3"/>
      <c r="L228" s="3"/>
      <c r="M228" s="3"/>
      <c r="N228" s="3"/>
      <c r="O228" s="3"/>
      <c r="P228" s="3"/>
      <c r="Q228" s="8"/>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row>
    <row r="229" spans="2:41" ht="16" x14ac:dyDescent="0.2">
      <c r="B229" s="24"/>
      <c r="C229" s="25"/>
      <c r="D229" s="12"/>
      <c r="E229" s="13"/>
      <c r="F229" s="3"/>
      <c r="G229" s="8"/>
      <c r="H229" s="8"/>
      <c r="I229" s="28"/>
      <c r="J229" s="28"/>
      <c r="K229" s="3"/>
      <c r="L229" s="3"/>
      <c r="M229" s="3"/>
      <c r="N229" s="3"/>
      <c r="O229" s="3"/>
      <c r="P229" s="3"/>
      <c r="Q229" s="8"/>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row>
    <row r="230" spans="2:41" ht="16" x14ac:dyDescent="0.2">
      <c r="B230" s="24"/>
      <c r="C230" s="25"/>
      <c r="D230" s="12"/>
      <c r="E230" s="13"/>
      <c r="F230" s="3"/>
      <c r="G230" s="8"/>
      <c r="H230" s="8"/>
      <c r="I230" s="28"/>
      <c r="J230" s="28"/>
      <c r="K230" s="3"/>
      <c r="L230" s="3"/>
      <c r="M230" s="3"/>
      <c r="N230" s="3"/>
      <c r="O230" s="3"/>
      <c r="P230" s="3"/>
      <c r="Q230" s="8"/>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row>
    <row r="231" spans="2:41" ht="16" x14ac:dyDescent="0.2">
      <c r="B231" s="24"/>
      <c r="C231" s="25"/>
      <c r="D231" s="12"/>
      <c r="E231" s="13"/>
      <c r="F231" s="3"/>
      <c r="G231" s="8"/>
      <c r="H231" s="8"/>
      <c r="I231" s="28"/>
      <c r="J231" s="28"/>
      <c r="K231" s="3"/>
      <c r="L231" s="3"/>
      <c r="M231" s="3"/>
      <c r="N231" s="3"/>
      <c r="O231" s="3"/>
      <c r="P231" s="3"/>
      <c r="Q231" s="8"/>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row>
    <row r="232" spans="2:41" ht="16" x14ac:dyDescent="0.2">
      <c r="B232" s="24"/>
      <c r="C232" s="25"/>
      <c r="D232" s="12"/>
      <c r="E232" s="13"/>
      <c r="F232" s="3"/>
      <c r="G232" s="8"/>
      <c r="H232" s="8"/>
      <c r="I232" s="28"/>
      <c r="J232" s="28"/>
      <c r="K232" s="3"/>
      <c r="L232" s="3"/>
      <c r="M232" s="3"/>
      <c r="N232" s="3"/>
      <c r="O232" s="3"/>
      <c r="P232" s="3"/>
      <c r="Q232" s="8"/>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row>
    <row r="233" spans="2:41" ht="16" x14ac:dyDescent="0.2">
      <c r="B233" s="24"/>
      <c r="C233" s="25"/>
      <c r="D233" s="12"/>
      <c r="E233" s="13"/>
      <c r="F233" s="3"/>
      <c r="G233" s="8"/>
      <c r="H233" s="8"/>
      <c r="I233" s="28"/>
      <c r="J233" s="28"/>
      <c r="K233" s="3"/>
      <c r="L233" s="3"/>
      <c r="M233" s="3"/>
      <c r="N233" s="3"/>
      <c r="O233" s="3"/>
      <c r="P233" s="3"/>
      <c r="Q233" s="8"/>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row>
    <row r="234" spans="2:41" ht="16" x14ac:dyDescent="0.2">
      <c r="B234" s="24"/>
      <c r="C234" s="25"/>
      <c r="D234" s="12"/>
      <c r="E234" s="13"/>
      <c r="F234" s="3"/>
      <c r="G234" s="8"/>
      <c r="H234" s="8"/>
      <c r="I234" s="28"/>
      <c r="J234" s="28"/>
      <c r="K234" s="3"/>
      <c r="L234" s="3"/>
      <c r="M234" s="3"/>
      <c r="N234" s="3"/>
      <c r="O234" s="3"/>
      <c r="P234" s="3"/>
      <c r="Q234" s="8"/>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row>
    <row r="235" spans="2:41" ht="16" x14ac:dyDescent="0.2">
      <c r="B235" s="24"/>
      <c r="C235" s="25"/>
      <c r="D235" s="12"/>
      <c r="E235" s="13"/>
      <c r="F235" s="3"/>
      <c r="G235" s="8"/>
      <c r="H235" s="8"/>
      <c r="I235" s="28"/>
      <c r="J235" s="28"/>
      <c r="K235" s="3"/>
      <c r="L235" s="3"/>
      <c r="M235" s="3"/>
      <c r="N235" s="3"/>
      <c r="O235" s="3"/>
      <c r="P235" s="3"/>
      <c r="Q235" s="8"/>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row>
    <row r="236" spans="2:41" ht="16" x14ac:dyDescent="0.2">
      <c r="B236" s="24"/>
      <c r="C236" s="25"/>
      <c r="D236" s="12"/>
      <c r="E236" s="13"/>
      <c r="F236" s="3"/>
      <c r="G236" s="8"/>
      <c r="H236" s="8"/>
      <c r="I236" s="28"/>
      <c r="J236" s="28"/>
      <c r="K236" s="3"/>
      <c r="L236" s="3"/>
      <c r="M236" s="3"/>
      <c r="N236" s="3"/>
      <c r="O236" s="3"/>
      <c r="P236" s="3"/>
      <c r="Q236" s="8"/>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row>
    <row r="237" spans="2:41" ht="16" x14ac:dyDescent="0.2">
      <c r="B237" s="24"/>
      <c r="C237" s="25"/>
      <c r="D237" s="12"/>
      <c r="E237" s="13"/>
      <c r="F237" s="3"/>
      <c r="G237" s="8"/>
      <c r="H237" s="8"/>
      <c r="I237" s="28"/>
      <c r="J237" s="28"/>
      <c r="K237" s="3"/>
      <c r="L237" s="3"/>
      <c r="M237" s="3"/>
      <c r="N237" s="3"/>
      <c r="O237" s="3"/>
      <c r="P237" s="3"/>
      <c r="Q237" s="8"/>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row>
    <row r="238" spans="2:41" ht="16" x14ac:dyDescent="0.2">
      <c r="B238" s="24"/>
      <c r="C238" s="25"/>
      <c r="D238" s="12"/>
      <c r="E238" s="13"/>
      <c r="F238" s="3"/>
      <c r="G238" s="8"/>
      <c r="H238" s="8"/>
      <c r="I238" s="28"/>
      <c r="J238" s="28"/>
      <c r="K238" s="3"/>
      <c r="L238" s="3"/>
      <c r="M238" s="3"/>
      <c r="N238" s="3"/>
      <c r="O238" s="3"/>
      <c r="P238" s="3"/>
      <c r="Q238" s="8"/>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row>
    <row r="239" spans="2:41" ht="16" x14ac:dyDescent="0.2">
      <c r="B239" s="24"/>
      <c r="C239" s="25"/>
      <c r="D239" s="12"/>
      <c r="E239" s="13"/>
      <c r="F239" s="3"/>
      <c r="G239" s="8"/>
      <c r="H239" s="8"/>
      <c r="I239" s="28"/>
      <c r="J239" s="28"/>
      <c r="K239" s="3"/>
      <c r="L239" s="3"/>
      <c r="M239" s="3"/>
      <c r="N239" s="3"/>
      <c r="O239" s="3"/>
      <c r="P239" s="3"/>
      <c r="Q239" s="8"/>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row>
    <row r="240" spans="2:41" ht="16" x14ac:dyDescent="0.2">
      <c r="B240" s="24"/>
      <c r="C240" s="25"/>
      <c r="D240" s="12"/>
      <c r="E240" s="13"/>
      <c r="F240" s="3"/>
      <c r="G240" s="8"/>
      <c r="H240" s="8"/>
      <c r="I240" s="28"/>
      <c r="J240" s="28"/>
      <c r="K240" s="3"/>
      <c r="L240" s="3"/>
      <c r="M240" s="3"/>
      <c r="N240" s="3"/>
      <c r="O240" s="3"/>
      <c r="P240" s="3"/>
      <c r="Q240" s="8"/>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row>
    <row r="241" spans="2:41" ht="16" x14ac:dyDescent="0.2">
      <c r="B241" s="24"/>
      <c r="C241" s="25"/>
      <c r="D241" s="12"/>
      <c r="E241" s="13"/>
      <c r="F241" s="3"/>
      <c r="G241" s="8"/>
      <c r="H241" s="8"/>
      <c r="I241" s="28"/>
      <c r="J241" s="28"/>
      <c r="K241" s="3"/>
      <c r="L241" s="3"/>
      <c r="M241" s="3"/>
      <c r="N241" s="3"/>
      <c r="O241" s="3"/>
      <c r="P241" s="3"/>
      <c r="Q241" s="8"/>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row>
    <row r="242" spans="2:41" ht="16" x14ac:dyDescent="0.2">
      <c r="B242" s="24"/>
      <c r="C242" s="25"/>
      <c r="D242" s="12"/>
      <c r="E242" s="13"/>
      <c r="F242" s="3"/>
      <c r="G242" s="8"/>
      <c r="H242" s="8"/>
      <c r="I242" s="28"/>
      <c r="J242" s="28"/>
      <c r="K242" s="3"/>
      <c r="L242" s="3"/>
      <c r="M242" s="3"/>
      <c r="N242" s="3"/>
      <c r="O242" s="3"/>
      <c r="P242" s="3"/>
      <c r="Q242" s="8"/>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row>
    <row r="243" spans="2:41" ht="16" x14ac:dyDescent="0.2">
      <c r="B243" s="24"/>
      <c r="C243" s="25"/>
      <c r="D243" s="12"/>
      <c r="E243" s="13"/>
      <c r="F243" s="3"/>
      <c r="G243" s="8"/>
      <c r="H243" s="8"/>
      <c r="I243" s="28"/>
      <c r="J243" s="28"/>
      <c r="K243" s="3"/>
      <c r="L243" s="3"/>
      <c r="M243" s="3"/>
      <c r="N243" s="3"/>
      <c r="O243" s="3"/>
      <c r="P243" s="3"/>
      <c r="Q243" s="8"/>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row>
    <row r="244" spans="2:41" ht="16" x14ac:dyDescent="0.2">
      <c r="B244" s="24"/>
      <c r="C244" s="25"/>
      <c r="D244" s="12"/>
      <c r="E244" s="13"/>
      <c r="F244" s="3"/>
      <c r="G244" s="8"/>
      <c r="H244" s="8"/>
      <c r="I244" s="28"/>
      <c r="J244" s="28"/>
      <c r="K244" s="3"/>
      <c r="L244" s="3"/>
      <c r="M244" s="3"/>
      <c r="N244" s="3"/>
      <c r="O244" s="3"/>
      <c r="P244" s="3"/>
      <c r="Q244" s="8"/>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row>
    <row r="245" spans="2:41" ht="16" x14ac:dyDescent="0.2">
      <c r="B245" s="24"/>
      <c r="C245" s="25"/>
      <c r="D245" s="12"/>
      <c r="E245" s="13"/>
      <c r="F245" s="3"/>
      <c r="G245" s="8"/>
      <c r="H245" s="8"/>
      <c r="I245" s="28"/>
      <c r="J245" s="28"/>
      <c r="K245" s="3"/>
      <c r="L245" s="3"/>
      <c r="M245" s="3"/>
      <c r="N245" s="3"/>
      <c r="O245" s="3"/>
      <c r="P245" s="3"/>
      <c r="Q245" s="8"/>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row>
    <row r="246" spans="2:41" ht="16" x14ac:dyDescent="0.2">
      <c r="B246" s="24"/>
      <c r="C246" s="25"/>
      <c r="D246" s="12"/>
      <c r="E246" s="13"/>
      <c r="F246" s="3"/>
      <c r="G246" s="8"/>
      <c r="H246" s="8"/>
      <c r="I246" s="28"/>
      <c r="J246" s="28"/>
      <c r="K246" s="3"/>
      <c r="L246" s="3"/>
      <c r="M246" s="3"/>
      <c r="N246" s="3"/>
      <c r="O246" s="3"/>
      <c r="P246" s="3"/>
      <c r="Q246" s="8"/>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row>
    <row r="247" spans="2:41" ht="16" x14ac:dyDescent="0.2">
      <c r="B247" s="24"/>
      <c r="C247" s="25"/>
      <c r="D247" s="12"/>
      <c r="E247" s="13"/>
      <c r="F247" s="3"/>
      <c r="G247" s="8"/>
      <c r="H247" s="8"/>
      <c r="I247" s="28"/>
      <c r="J247" s="28"/>
      <c r="K247" s="3"/>
      <c r="L247" s="3"/>
      <c r="M247" s="3"/>
      <c r="N247" s="3"/>
      <c r="O247" s="3"/>
      <c r="P247" s="3"/>
      <c r="Q247" s="8"/>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row>
    <row r="248" spans="2:41" ht="16" x14ac:dyDescent="0.2">
      <c r="B248" s="24"/>
      <c r="C248" s="25"/>
      <c r="D248" s="12"/>
      <c r="E248" s="13"/>
      <c r="F248" s="3"/>
      <c r="G248" s="8"/>
      <c r="H248" s="8"/>
      <c r="I248" s="28"/>
      <c r="J248" s="28"/>
      <c r="K248" s="3"/>
      <c r="L248" s="3"/>
      <c r="M248" s="3"/>
      <c r="N248" s="3"/>
      <c r="O248" s="3"/>
      <c r="P248" s="3"/>
      <c r="Q248" s="8"/>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row>
    <row r="249" spans="2:41" ht="16" x14ac:dyDescent="0.2">
      <c r="B249" s="24"/>
      <c r="C249" s="25"/>
      <c r="D249" s="12"/>
      <c r="E249" s="13"/>
      <c r="F249" s="3"/>
      <c r="G249" s="8"/>
      <c r="H249" s="8"/>
      <c r="I249" s="28"/>
      <c r="J249" s="28"/>
      <c r="K249" s="3"/>
      <c r="L249" s="3"/>
      <c r="M249" s="3"/>
      <c r="N249" s="3"/>
      <c r="O249" s="3"/>
      <c r="P249" s="3"/>
      <c r="Q249" s="8"/>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row>
    <row r="250" spans="2:41" ht="16" x14ac:dyDescent="0.2">
      <c r="B250" s="24"/>
      <c r="C250" s="25"/>
      <c r="D250" s="12"/>
      <c r="E250" s="13"/>
      <c r="F250" s="3"/>
      <c r="G250" s="8"/>
      <c r="H250" s="8"/>
      <c r="I250" s="28"/>
      <c r="J250" s="28"/>
      <c r="K250" s="3"/>
      <c r="L250" s="3"/>
      <c r="M250" s="3"/>
      <c r="N250" s="3"/>
      <c r="O250" s="3"/>
      <c r="P250" s="3"/>
      <c r="Q250" s="8"/>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row>
    <row r="251" spans="2:41" ht="16" x14ac:dyDescent="0.2">
      <c r="B251" s="24"/>
      <c r="C251" s="25"/>
      <c r="D251" s="12"/>
      <c r="E251" s="13"/>
      <c r="F251" s="3"/>
      <c r="G251" s="8"/>
      <c r="H251" s="8"/>
      <c r="I251" s="28"/>
      <c r="J251" s="28"/>
      <c r="K251" s="3"/>
      <c r="L251" s="3"/>
      <c r="M251" s="3"/>
      <c r="N251" s="3"/>
      <c r="O251" s="3"/>
      <c r="P251" s="3"/>
      <c r="Q251" s="8"/>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row>
    <row r="252" spans="2:41" ht="16" x14ac:dyDescent="0.2">
      <c r="B252" s="24"/>
      <c r="C252" s="25"/>
      <c r="D252" s="12"/>
      <c r="E252" s="13"/>
      <c r="F252" s="3"/>
      <c r="G252" s="8"/>
      <c r="H252" s="8"/>
      <c r="I252" s="28"/>
      <c r="J252" s="28"/>
      <c r="K252" s="3"/>
      <c r="L252" s="3"/>
      <c r="M252" s="3"/>
      <c r="N252" s="3"/>
      <c r="O252" s="3"/>
      <c r="P252" s="3"/>
      <c r="Q252" s="8"/>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row>
    <row r="253" spans="2:41" ht="16" x14ac:dyDescent="0.2">
      <c r="B253" s="24"/>
      <c r="C253" s="25"/>
      <c r="D253" s="12"/>
      <c r="E253" s="13"/>
      <c r="F253" s="3"/>
      <c r="G253" s="8"/>
      <c r="H253" s="8"/>
      <c r="I253" s="28"/>
      <c r="J253" s="28"/>
      <c r="K253" s="3"/>
      <c r="L253" s="3"/>
      <c r="M253" s="3"/>
      <c r="N253" s="3"/>
      <c r="O253" s="3"/>
      <c r="P253" s="3"/>
      <c r="Q253" s="8"/>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row>
    <row r="254" spans="2:41" ht="16" x14ac:dyDescent="0.2">
      <c r="B254" s="24"/>
      <c r="C254" s="25"/>
      <c r="D254" s="12"/>
      <c r="E254" s="13"/>
      <c r="F254" s="3"/>
      <c r="G254" s="8"/>
      <c r="H254" s="8"/>
      <c r="I254" s="28"/>
      <c r="J254" s="28"/>
      <c r="K254" s="3"/>
      <c r="L254" s="3"/>
      <c r="M254" s="3"/>
      <c r="N254" s="3"/>
      <c r="O254" s="3"/>
      <c r="P254" s="3"/>
      <c r="Q254" s="8"/>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row>
    <row r="255" spans="2:41" ht="16" x14ac:dyDescent="0.2">
      <c r="B255" s="24"/>
      <c r="C255" s="25"/>
      <c r="D255" s="12"/>
      <c r="E255" s="13"/>
      <c r="F255" s="3"/>
      <c r="G255" s="8"/>
      <c r="H255" s="8"/>
      <c r="I255" s="28"/>
      <c r="J255" s="28"/>
      <c r="K255" s="3"/>
      <c r="L255" s="3"/>
      <c r="M255" s="3"/>
      <c r="N255" s="3"/>
      <c r="O255" s="3"/>
      <c r="P255" s="3"/>
      <c r="Q255" s="8"/>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row>
    <row r="256" spans="2:41" ht="16" x14ac:dyDescent="0.2">
      <c r="B256" s="24"/>
      <c r="C256" s="25"/>
      <c r="D256" s="12"/>
      <c r="E256" s="13"/>
      <c r="F256" s="3"/>
      <c r="G256" s="8"/>
      <c r="H256" s="8"/>
      <c r="I256" s="28"/>
      <c r="J256" s="28"/>
      <c r="K256" s="3"/>
      <c r="L256" s="3"/>
      <c r="M256" s="3"/>
      <c r="N256" s="3"/>
      <c r="O256" s="3"/>
      <c r="P256" s="3"/>
      <c r="Q256" s="8"/>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row>
    <row r="257" spans="2:41" ht="16" x14ac:dyDescent="0.2">
      <c r="B257" s="24"/>
      <c r="C257" s="25"/>
      <c r="D257" s="12"/>
      <c r="E257" s="13"/>
      <c r="F257" s="3"/>
      <c r="G257" s="8"/>
      <c r="H257" s="8"/>
      <c r="I257" s="28"/>
      <c r="J257" s="28"/>
      <c r="K257" s="3"/>
      <c r="L257" s="3"/>
      <c r="M257" s="3"/>
      <c r="N257" s="3"/>
      <c r="O257" s="3"/>
      <c r="P257" s="3"/>
      <c r="Q257" s="8"/>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row>
    <row r="258" spans="2:41" ht="16" x14ac:dyDescent="0.2">
      <c r="B258" s="24"/>
      <c r="C258" s="25"/>
      <c r="D258" s="12"/>
      <c r="E258" s="13"/>
      <c r="F258" s="3"/>
      <c r="G258" s="8"/>
      <c r="H258" s="8"/>
      <c r="I258" s="28"/>
      <c r="J258" s="28"/>
      <c r="K258" s="3"/>
      <c r="L258" s="3"/>
      <c r="M258" s="3"/>
      <c r="N258" s="3"/>
      <c r="O258" s="3"/>
      <c r="P258" s="3"/>
      <c r="Q258" s="8"/>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row>
    <row r="259" spans="2:41" ht="16" x14ac:dyDescent="0.2">
      <c r="B259" s="24"/>
      <c r="C259" s="25"/>
      <c r="D259" s="12"/>
      <c r="E259" s="13"/>
      <c r="F259" s="3"/>
      <c r="G259" s="8"/>
      <c r="H259" s="8"/>
      <c r="I259" s="28"/>
      <c r="J259" s="28"/>
      <c r="K259" s="3"/>
      <c r="L259" s="3"/>
      <c r="M259" s="3"/>
      <c r="N259" s="3"/>
      <c r="O259" s="3"/>
      <c r="P259" s="3"/>
      <c r="Q259" s="8"/>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row>
    <row r="260" spans="2:41" ht="16" x14ac:dyDescent="0.2">
      <c r="B260" s="24"/>
      <c r="C260" s="25"/>
      <c r="D260" s="12"/>
      <c r="E260" s="13"/>
      <c r="F260" s="3"/>
      <c r="G260" s="8"/>
      <c r="H260" s="8"/>
      <c r="I260" s="28"/>
      <c r="J260" s="28"/>
      <c r="K260" s="3"/>
      <c r="L260" s="3"/>
      <c r="M260" s="3"/>
      <c r="N260" s="3"/>
      <c r="O260" s="3"/>
      <c r="P260" s="3"/>
      <c r="Q260" s="8"/>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row>
    <row r="261" spans="2:41" ht="16" x14ac:dyDescent="0.2">
      <c r="B261" s="24"/>
      <c r="C261" s="25"/>
      <c r="D261" s="12"/>
      <c r="E261" s="13"/>
      <c r="F261" s="3"/>
      <c r="G261" s="8"/>
      <c r="H261" s="8"/>
      <c r="I261" s="28"/>
      <c r="J261" s="28"/>
      <c r="K261" s="3"/>
      <c r="L261" s="3"/>
      <c r="M261" s="3"/>
      <c r="N261" s="3"/>
      <c r="O261" s="3"/>
      <c r="P261" s="3"/>
      <c r="Q261" s="8"/>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row>
    <row r="262" spans="2:41" ht="16" x14ac:dyDescent="0.2">
      <c r="B262" s="24"/>
      <c r="C262" s="25"/>
      <c r="D262" s="12"/>
      <c r="E262" s="13"/>
      <c r="F262" s="3"/>
      <c r="G262" s="8"/>
      <c r="H262" s="8"/>
      <c r="I262" s="28"/>
      <c r="J262" s="28"/>
      <c r="K262" s="3"/>
      <c r="L262" s="3"/>
      <c r="M262" s="3"/>
      <c r="N262" s="3"/>
      <c r="O262" s="3"/>
      <c r="P262" s="3"/>
      <c r="Q262" s="8"/>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row>
    <row r="263" spans="2:41" ht="16" x14ac:dyDescent="0.2">
      <c r="B263" s="24"/>
      <c r="C263" s="25"/>
      <c r="D263" s="12"/>
      <c r="E263" s="13"/>
      <c r="F263" s="3"/>
      <c r="G263" s="8"/>
      <c r="H263" s="8"/>
      <c r="I263" s="28"/>
      <c r="J263" s="28"/>
      <c r="K263" s="3"/>
      <c r="L263" s="3"/>
      <c r="M263" s="3"/>
      <c r="N263" s="3"/>
      <c r="O263" s="3"/>
      <c r="P263" s="3"/>
      <c r="Q263" s="8"/>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row>
    <row r="264" spans="2:41" ht="16" x14ac:dyDescent="0.2">
      <c r="B264" s="24"/>
      <c r="C264" s="25"/>
      <c r="D264" s="12"/>
      <c r="E264" s="13"/>
      <c r="F264" s="3"/>
      <c r="G264" s="8"/>
      <c r="H264" s="8"/>
      <c r="I264" s="28"/>
      <c r="J264" s="28"/>
      <c r="K264" s="3"/>
      <c r="L264" s="3"/>
      <c r="M264" s="3"/>
      <c r="N264" s="3"/>
      <c r="O264" s="3"/>
      <c r="P264" s="3"/>
      <c r="Q264" s="8"/>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row>
    <row r="265" spans="2:41" ht="16" x14ac:dyDescent="0.2">
      <c r="B265" s="24"/>
      <c r="C265" s="25"/>
      <c r="D265" s="12"/>
      <c r="E265" s="13"/>
      <c r="F265" s="3"/>
      <c r="G265" s="8"/>
      <c r="H265" s="8"/>
      <c r="I265" s="28"/>
      <c r="J265" s="28"/>
      <c r="K265" s="3"/>
      <c r="L265" s="3"/>
      <c r="M265" s="3"/>
      <c r="N265" s="3"/>
      <c r="O265" s="3"/>
      <c r="P265" s="3"/>
      <c r="Q265" s="8"/>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row>
    <row r="266" spans="2:41" ht="16" x14ac:dyDescent="0.2">
      <c r="B266" s="24"/>
      <c r="C266" s="25"/>
      <c r="D266" s="12"/>
      <c r="E266" s="13"/>
      <c r="F266" s="3"/>
      <c r="G266" s="8"/>
      <c r="H266" s="8"/>
      <c r="I266" s="28"/>
      <c r="J266" s="28"/>
      <c r="K266" s="3"/>
      <c r="L266" s="3"/>
      <c r="M266" s="3"/>
      <c r="N266" s="3"/>
      <c r="O266" s="3"/>
      <c r="P266" s="3"/>
      <c r="Q266" s="8"/>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row>
    <row r="267" spans="2:41" ht="16" x14ac:dyDescent="0.2">
      <c r="B267" s="24"/>
      <c r="C267" s="25"/>
      <c r="D267" s="12"/>
      <c r="E267" s="13"/>
      <c r="F267" s="3"/>
      <c r="G267" s="8"/>
      <c r="H267" s="8"/>
      <c r="I267" s="28"/>
      <c r="J267" s="28"/>
      <c r="K267" s="3"/>
      <c r="L267" s="3"/>
      <c r="M267" s="3"/>
      <c r="N267" s="3"/>
      <c r="O267" s="3"/>
      <c r="P267" s="3"/>
      <c r="Q267" s="8"/>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row>
    <row r="268" spans="2:41" ht="16" x14ac:dyDescent="0.2">
      <c r="B268" s="24"/>
      <c r="C268" s="25"/>
      <c r="D268" s="12"/>
      <c r="E268" s="13"/>
      <c r="F268" s="3"/>
      <c r="G268" s="8"/>
      <c r="H268" s="8"/>
      <c r="I268" s="28"/>
      <c r="J268" s="28"/>
      <c r="K268" s="3"/>
      <c r="L268" s="3"/>
      <c r="M268" s="3"/>
      <c r="N268" s="3"/>
      <c r="O268" s="3"/>
      <c r="P268" s="3"/>
      <c r="Q268" s="8"/>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row>
    <row r="269" spans="2:41" ht="16" x14ac:dyDescent="0.2">
      <c r="B269" s="24"/>
      <c r="C269" s="25"/>
      <c r="D269" s="12"/>
      <c r="E269" s="13"/>
      <c r="F269" s="3"/>
      <c r="G269" s="8"/>
      <c r="H269" s="8"/>
      <c r="I269" s="28"/>
      <c r="J269" s="28"/>
      <c r="K269" s="3"/>
      <c r="L269" s="3"/>
      <c r="M269" s="3"/>
      <c r="N269" s="3"/>
      <c r="O269" s="3"/>
      <c r="P269" s="3"/>
      <c r="Q269" s="8"/>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row>
    <row r="270" spans="2:41" ht="16" x14ac:dyDescent="0.2">
      <c r="B270" s="24"/>
      <c r="C270" s="25"/>
      <c r="D270" s="12"/>
      <c r="E270" s="13"/>
      <c r="F270" s="3"/>
      <c r="G270" s="8"/>
      <c r="H270" s="8"/>
      <c r="I270" s="28"/>
      <c r="J270" s="28"/>
      <c r="K270" s="3"/>
      <c r="L270" s="3"/>
      <c r="M270" s="3"/>
      <c r="N270" s="3"/>
      <c r="O270" s="3"/>
      <c r="P270" s="3"/>
      <c r="Q270" s="8"/>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row>
    <row r="271" spans="2:41" ht="16" x14ac:dyDescent="0.2">
      <c r="B271" s="24"/>
      <c r="C271" s="25"/>
      <c r="D271" s="12"/>
      <c r="E271" s="13"/>
      <c r="F271" s="3"/>
      <c r="G271" s="8"/>
      <c r="H271" s="8"/>
      <c r="I271" s="28"/>
      <c r="J271" s="28"/>
      <c r="K271" s="3"/>
      <c r="L271" s="3"/>
      <c r="M271" s="3"/>
      <c r="N271" s="3"/>
      <c r="O271" s="3"/>
      <c r="P271" s="3"/>
      <c r="Q271" s="8"/>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row>
    <row r="272" spans="2:41" ht="16" x14ac:dyDescent="0.2">
      <c r="B272" s="24"/>
      <c r="C272" s="25"/>
      <c r="D272" s="12"/>
      <c r="E272" s="13"/>
      <c r="F272" s="3"/>
      <c r="G272" s="8"/>
      <c r="H272" s="8"/>
      <c r="I272" s="28"/>
      <c r="J272" s="28"/>
      <c r="K272" s="3"/>
      <c r="L272" s="3"/>
      <c r="M272" s="3"/>
      <c r="N272" s="3"/>
      <c r="O272" s="3"/>
      <c r="P272" s="3"/>
      <c r="Q272" s="8"/>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row>
    <row r="273" spans="2:41" ht="16" x14ac:dyDescent="0.2">
      <c r="B273" s="24"/>
      <c r="C273" s="25"/>
      <c r="D273" s="12"/>
      <c r="E273" s="13"/>
      <c r="F273" s="3"/>
      <c r="G273" s="8"/>
      <c r="H273" s="8"/>
      <c r="I273" s="28"/>
      <c r="J273" s="28"/>
      <c r="K273" s="3"/>
      <c r="L273" s="3"/>
      <c r="M273" s="3"/>
      <c r="N273" s="3"/>
      <c r="O273" s="3"/>
      <c r="P273" s="3"/>
      <c r="Q273" s="8"/>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row>
    <row r="274" spans="2:41" ht="16" x14ac:dyDescent="0.2">
      <c r="B274" s="24"/>
      <c r="C274" s="25"/>
      <c r="D274" s="12"/>
      <c r="E274" s="13"/>
      <c r="F274" s="3"/>
      <c r="G274" s="8"/>
      <c r="H274" s="8"/>
      <c r="I274" s="28"/>
      <c r="J274" s="28"/>
      <c r="K274" s="3"/>
      <c r="L274" s="3"/>
      <c r="M274" s="3"/>
      <c r="N274" s="3"/>
      <c r="O274" s="3"/>
      <c r="P274" s="3"/>
      <c r="Q274" s="8"/>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row>
    <row r="275" spans="2:41" ht="16" x14ac:dyDescent="0.2">
      <c r="B275" s="24"/>
      <c r="C275" s="25"/>
      <c r="D275" s="12"/>
      <c r="E275" s="13"/>
      <c r="F275" s="3"/>
      <c r="G275" s="8"/>
      <c r="H275" s="8"/>
      <c r="I275" s="28"/>
      <c r="J275" s="28"/>
      <c r="K275" s="3"/>
      <c r="L275" s="3"/>
      <c r="M275" s="3"/>
      <c r="N275" s="3"/>
      <c r="O275" s="3"/>
      <c r="P275" s="3"/>
      <c r="Q275" s="8"/>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row>
    <row r="276" spans="2:41" ht="16" x14ac:dyDescent="0.2">
      <c r="B276" s="24"/>
      <c r="C276" s="25"/>
      <c r="D276" s="12"/>
      <c r="E276" s="13"/>
      <c r="F276" s="3"/>
      <c r="G276" s="8"/>
      <c r="H276" s="8"/>
      <c r="I276" s="28"/>
      <c r="J276" s="28"/>
      <c r="K276" s="3"/>
      <c r="L276" s="3"/>
      <c r="M276" s="3"/>
      <c r="N276" s="3"/>
      <c r="O276" s="3"/>
      <c r="P276" s="3"/>
      <c r="Q276" s="8"/>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row>
    <row r="277" spans="2:41" ht="16" x14ac:dyDescent="0.2">
      <c r="B277" s="24"/>
      <c r="C277" s="25"/>
      <c r="D277" s="12"/>
      <c r="E277" s="13"/>
      <c r="F277" s="3"/>
      <c r="G277" s="8"/>
      <c r="H277" s="8"/>
      <c r="I277" s="28"/>
      <c r="J277" s="28"/>
      <c r="K277" s="3"/>
      <c r="L277" s="3"/>
      <c r="M277" s="3"/>
      <c r="N277" s="3"/>
      <c r="O277" s="3"/>
      <c r="P277" s="3"/>
      <c r="Q277" s="8"/>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row>
    <row r="278" spans="2:41" ht="16" x14ac:dyDescent="0.2">
      <c r="B278" s="24"/>
      <c r="C278" s="25"/>
      <c r="D278" s="12"/>
      <c r="E278" s="13"/>
      <c r="F278" s="3"/>
      <c r="G278" s="8"/>
      <c r="H278" s="8"/>
      <c r="I278" s="28"/>
      <c r="J278" s="28"/>
      <c r="K278" s="3"/>
      <c r="L278" s="3"/>
      <c r="M278" s="3"/>
      <c r="N278" s="3"/>
      <c r="O278" s="3"/>
      <c r="P278" s="3"/>
      <c r="Q278" s="8"/>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row>
    <row r="279" spans="2:41" ht="16" x14ac:dyDescent="0.2">
      <c r="B279" s="24"/>
      <c r="C279" s="25"/>
      <c r="D279" s="12"/>
      <c r="E279" s="13"/>
      <c r="F279" s="3"/>
      <c r="G279" s="8"/>
      <c r="H279" s="8"/>
      <c r="I279" s="28"/>
      <c r="J279" s="28"/>
      <c r="K279" s="3"/>
      <c r="L279" s="3"/>
      <c r="M279" s="3"/>
      <c r="N279" s="3"/>
      <c r="O279" s="3"/>
      <c r="P279" s="3"/>
      <c r="Q279" s="8"/>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row>
    <row r="280" spans="2:41" ht="16" x14ac:dyDescent="0.2">
      <c r="B280" s="24"/>
      <c r="C280" s="25"/>
      <c r="D280" s="12"/>
      <c r="E280" s="13"/>
      <c r="F280" s="3"/>
      <c r="G280" s="8"/>
      <c r="H280" s="8"/>
      <c r="I280" s="28"/>
      <c r="J280" s="28"/>
      <c r="K280" s="3"/>
      <c r="L280" s="3"/>
      <c r="M280" s="3"/>
      <c r="N280" s="3"/>
      <c r="O280" s="3"/>
      <c r="P280" s="3"/>
      <c r="Q280" s="8"/>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row>
    <row r="281" spans="2:41" ht="16" x14ac:dyDescent="0.2">
      <c r="B281" s="24"/>
      <c r="C281" s="25"/>
      <c r="D281" s="12"/>
      <c r="E281" s="13"/>
      <c r="F281" s="3"/>
      <c r="G281" s="8"/>
      <c r="H281" s="8"/>
      <c r="I281" s="28"/>
      <c r="J281" s="28"/>
      <c r="K281" s="3"/>
      <c r="L281" s="3"/>
      <c r="M281" s="3"/>
      <c r="N281" s="3"/>
      <c r="O281" s="3"/>
      <c r="P281" s="3"/>
      <c r="Q281" s="8"/>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row>
    <row r="282" spans="2:41" ht="16" x14ac:dyDescent="0.2">
      <c r="B282" s="24"/>
      <c r="C282" s="25"/>
      <c r="D282" s="12"/>
      <c r="E282" s="13"/>
      <c r="F282" s="3"/>
      <c r="G282" s="8"/>
      <c r="H282" s="8"/>
      <c r="I282" s="28"/>
      <c r="J282" s="28"/>
      <c r="K282" s="3"/>
      <c r="L282" s="3"/>
      <c r="M282" s="3"/>
      <c r="N282" s="3"/>
      <c r="O282" s="3"/>
      <c r="P282" s="3"/>
      <c r="Q282" s="8"/>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row>
    <row r="283" spans="2:41" ht="16" x14ac:dyDescent="0.2">
      <c r="B283" s="24"/>
      <c r="C283" s="25"/>
      <c r="D283" s="12"/>
      <c r="E283" s="13"/>
      <c r="F283" s="3"/>
      <c r="G283" s="8"/>
      <c r="H283" s="8"/>
      <c r="I283" s="28"/>
      <c r="J283" s="28"/>
      <c r="K283" s="3"/>
      <c r="L283" s="3"/>
      <c r="M283" s="3"/>
      <c r="N283" s="3"/>
      <c r="O283" s="3"/>
      <c r="P283" s="3"/>
      <c r="Q283" s="8"/>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row>
    <row r="284" spans="2:41" ht="16" x14ac:dyDescent="0.2">
      <c r="B284" s="24"/>
      <c r="C284" s="25"/>
      <c r="D284" s="12"/>
      <c r="E284" s="13"/>
      <c r="F284" s="3"/>
      <c r="G284" s="8"/>
      <c r="H284" s="8"/>
      <c r="I284" s="28"/>
      <c r="J284" s="28"/>
      <c r="K284" s="3"/>
      <c r="L284" s="3"/>
      <c r="M284" s="3"/>
      <c r="N284" s="3"/>
      <c r="O284" s="3"/>
      <c r="P284" s="3"/>
      <c r="Q284" s="8"/>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row>
    <row r="285" spans="2:41" ht="16" x14ac:dyDescent="0.2">
      <c r="B285" s="24"/>
      <c r="C285" s="25"/>
      <c r="D285" s="12"/>
      <c r="E285" s="13"/>
      <c r="F285" s="3"/>
      <c r="G285" s="8"/>
      <c r="H285" s="8"/>
      <c r="I285" s="28"/>
      <c r="J285" s="28"/>
      <c r="K285" s="3"/>
      <c r="L285" s="3"/>
      <c r="M285" s="3"/>
      <c r="N285" s="3"/>
      <c r="O285" s="3"/>
      <c r="P285" s="3"/>
      <c r="Q285" s="8"/>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row>
    <row r="286" spans="2:41" ht="16" x14ac:dyDescent="0.2">
      <c r="B286" s="24"/>
      <c r="C286" s="25"/>
      <c r="D286" s="12"/>
      <c r="E286" s="13"/>
      <c r="F286" s="3"/>
      <c r="G286" s="8"/>
      <c r="H286" s="8"/>
      <c r="I286" s="28"/>
      <c r="J286" s="28"/>
      <c r="K286" s="3"/>
      <c r="L286" s="3"/>
      <c r="M286" s="3"/>
      <c r="N286" s="3"/>
      <c r="O286" s="3"/>
      <c r="P286" s="3"/>
      <c r="Q286" s="8"/>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row>
    <row r="287" spans="2:41" ht="16" x14ac:dyDescent="0.2">
      <c r="B287" s="24"/>
      <c r="C287" s="25"/>
      <c r="D287" s="12"/>
      <c r="E287" s="13"/>
      <c r="F287" s="3"/>
      <c r="G287" s="8"/>
      <c r="H287" s="8"/>
      <c r="I287" s="28"/>
      <c r="J287" s="28"/>
      <c r="K287" s="3"/>
      <c r="L287" s="3"/>
      <c r="M287" s="3"/>
      <c r="N287" s="3"/>
      <c r="O287" s="3"/>
      <c r="P287" s="3"/>
      <c r="Q287" s="8"/>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row>
    <row r="288" spans="2:41" ht="16" x14ac:dyDescent="0.2">
      <c r="B288" s="24"/>
      <c r="C288" s="25"/>
      <c r="D288" s="12"/>
      <c r="E288" s="13"/>
      <c r="F288" s="3"/>
      <c r="G288" s="8"/>
      <c r="H288" s="8"/>
      <c r="I288" s="28"/>
      <c r="J288" s="28"/>
      <c r="K288" s="3"/>
      <c r="L288" s="3"/>
      <c r="M288" s="3"/>
      <c r="N288" s="3"/>
      <c r="O288" s="3"/>
      <c r="P288" s="3"/>
      <c r="Q288" s="8"/>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row>
    <row r="289" spans="2:41" ht="16" x14ac:dyDescent="0.2">
      <c r="B289" s="24"/>
      <c r="C289" s="25"/>
      <c r="D289" s="12"/>
      <c r="E289" s="13"/>
      <c r="F289" s="3"/>
      <c r="G289" s="8"/>
      <c r="H289" s="8"/>
      <c r="I289" s="28"/>
      <c r="J289" s="28"/>
      <c r="K289" s="3"/>
      <c r="L289" s="3"/>
      <c r="M289" s="3"/>
      <c r="N289" s="3"/>
      <c r="O289" s="3"/>
      <c r="P289" s="3"/>
      <c r="Q289" s="8"/>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row>
    <row r="290" spans="2:41" ht="16" x14ac:dyDescent="0.2">
      <c r="B290" s="24"/>
      <c r="C290" s="25"/>
      <c r="D290" s="12"/>
      <c r="E290" s="13"/>
      <c r="F290" s="3"/>
      <c r="G290" s="8"/>
      <c r="H290" s="8"/>
      <c r="I290" s="28"/>
      <c r="J290" s="28"/>
      <c r="K290" s="3"/>
      <c r="L290" s="3"/>
      <c r="M290" s="3"/>
      <c r="N290" s="3"/>
      <c r="O290" s="3"/>
      <c r="P290" s="3"/>
      <c r="Q290" s="8"/>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row>
    <row r="291" spans="2:41" ht="16" x14ac:dyDescent="0.2">
      <c r="B291" s="24"/>
      <c r="C291" s="25"/>
      <c r="D291" s="12"/>
      <c r="E291" s="13"/>
      <c r="F291" s="3"/>
      <c r="G291" s="8"/>
      <c r="H291" s="8"/>
      <c r="I291" s="28"/>
      <c r="J291" s="28"/>
      <c r="K291" s="3"/>
      <c r="L291" s="3"/>
      <c r="M291" s="3"/>
      <c r="N291" s="3"/>
      <c r="O291" s="3"/>
      <c r="P291" s="3"/>
      <c r="Q291" s="8"/>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row>
    <row r="292" spans="2:41" ht="16" x14ac:dyDescent="0.2">
      <c r="B292" s="24"/>
      <c r="C292" s="25"/>
      <c r="D292" s="12"/>
      <c r="E292" s="13"/>
      <c r="F292" s="3"/>
      <c r="G292" s="8"/>
      <c r="H292" s="8"/>
      <c r="I292" s="28"/>
      <c r="J292" s="28"/>
      <c r="K292" s="3"/>
      <c r="L292" s="3"/>
      <c r="M292" s="3"/>
      <c r="N292" s="3"/>
      <c r="O292" s="3"/>
      <c r="P292" s="3"/>
      <c r="Q292" s="8"/>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row>
    <row r="293" spans="2:41" ht="16" x14ac:dyDescent="0.2">
      <c r="B293" s="24"/>
      <c r="C293" s="25"/>
      <c r="D293" s="12"/>
      <c r="E293" s="13"/>
      <c r="F293" s="3"/>
      <c r="G293" s="8"/>
      <c r="H293" s="8"/>
      <c r="I293" s="28"/>
      <c r="J293" s="28"/>
      <c r="K293" s="3"/>
      <c r="L293" s="3"/>
      <c r="M293" s="3"/>
      <c r="N293" s="3"/>
      <c r="O293" s="3"/>
      <c r="P293" s="3"/>
      <c r="Q293" s="8"/>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row>
    <row r="294" spans="2:41" ht="16" x14ac:dyDescent="0.2">
      <c r="B294" s="24"/>
      <c r="C294" s="25"/>
      <c r="D294" s="12"/>
      <c r="E294" s="13"/>
      <c r="F294" s="3"/>
      <c r="G294" s="8"/>
      <c r="H294" s="8"/>
      <c r="I294" s="28"/>
      <c r="J294" s="28"/>
      <c r="K294" s="3"/>
      <c r="L294" s="3"/>
      <c r="M294" s="3"/>
      <c r="N294" s="3"/>
      <c r="O294" s="3"/>
      <c r="P294" s="3"/>
      <c r="Q294" s="8"/>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row>
    <row r="295" spans="2:41" ht="16" x14ac:dyDescent="0.2">
      <c r="B295" s="24"/>
      <c r="C295" s="25"/>
      <c r="D295" s="12"/>
      <c r="E295" s="13"/>
      <c r="F295" s="3"/>
      <c r="G295" s="8"/>
      <c r="H295" s="8"/>
      <c r="I295" s="28"/>
      <c r="J295" s="28"/>
      <c r="K295" s="3"/>
      <c r="L295" s="3"/>
      <c r="M295" s="3"/>
      <c r="N295" s="3"/>
      <c r="O295" s="3"/>
      <c r="P295" s="3"/>
      <c r="Q295" s="8"/>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row>
    <row r="296" spans="2:41" ht="16" x14ac:dyDescent="0.2">
      <c r="B296" s="24"/>
      <c r="C296" s="25"/>
      <c r="D296" s="12"/>
      <c r="E296" s="13"/>
      <c r="F296" s="3"/>
      <c r="G296" s="8"/>
      <c r="H296" s="8"/>
      <c r="I296" s="28"/>
      <c r="J296" s="28"/>
      <c r="K296" s="3"/>
      <c r="L296" s="3"/>
      <c r="M296" s="3"/>
      <c r="N296" s="3"/>
      <c r="O296" s="3"/>
      <c r="P296" s="3"/>
      <c r="Q296" s="8"/>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row>
    <row r="297" spans="2:41" ht="16" x14ac:dyDescent="0.2">
      <c r="B297" s="24"/>
      <c r="C297" s="25"/>
      <c r="D297" s="12"/>
      <c r="E297" s="13"/>
      <c r="F297" s="3"/>
      <c r="G297" s="8"/>
      <c r="H297" s="8"/>
      <c r="I297" s="28"/>
      <c r="J297" s="28"/>
      <c r="K297" s="3"/>
      <c r="L297" s="3"/>
      <c r="M297" s="3"/>
      <c r="N297" s="3"/>
      <c r="O297" s="3"/>
      <c r="P297" s="3"/>
      <c r="Q297" s="8"/>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row>
    <row r="298" spans="2:41" ht="16" x14ac:dyDescent="0.2">
      <c r="B298" s="24"/>
      <c r="C298" s="25"/>
      <c r="D298" s="12"/>
      <c r="E298" s="13"/>
      <c r="F298" s="3"/>
      <c r="G298" s="8"/>
      <c r="H298" s="8"/>
      <c r="I298" s="28"/>
      <c r="J298" s="28"/>
      <c r="K298" s="3"/>
      <c r="L298" s="3"/>
      <c r="M298" s="3"/>
      <c r="N298" s="3"/>
      <c r="O298" s="3"/>
      <c r="P298" s="3"/>
      <c r="Q298" s="8"/>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row>
    <row r="299" spans="2:41" ht="16" x14ac:dyDescent="0.2">
      <c r="B299" s="24"/>
      <c r="C299" s="25"/>
      <c r="D299" s="12"/>
      <c r="E299" s="13"/>
      <c r="F299" s="3"/>
      <c r="G299" s="8"/>
      <c r="H299" s="8"/>
      <c r="I299" s="28"/>
      <c r="J299" s="28"/>
      <c r="K299" s="3"/>
      <c r="L299" s="3"/>
      <c r="M299" s="3"/>
      <c r="N299" s="3"/>
      <c r="O299" s="3"/>
      <c r="P299" s="3"/>
      <c r="Q299" s="8"/>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row>
    <row r="300" spans="2:41" ht="16" x14ac:dyDescent="0.2">
      <c r="B300" s="24"/>
      <c r="C300" s="25"/>
      <c r="D300" s="12"/>
      <c r="E300" s="13"/>
      <c r="F300" s="3"/>
      <c r="G300" s="8"/>
      <c r="H300" s="8"/>
      <c r="I300" s="28"/>
      <c r="J300" s="28"/>
      <c r="K300" s="3"/>
      <c r="L300" s="3"/>
      <c r="M300" s="3"/>
      <c r="N300" s="3"/>
      <c r="O300" s="3"/>
      <c r="P300" s="3"/>
      <c r="Q300" s="8"/>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row>
    <row r="301" spans="2:41" ht="16" x14ac:dyDescent="0.2">
      <c r="B301" s="24"/>
      <c r="C301" s="25"/>
      <c r="D301" s="12"/>
      <c r="E301" s="13"/>
      <c r="F301" s="3"/>
      <c r="G301" s="8"/>
      <c r="H301" s="8"/>
      <c r="I301" s="28"/>
      <c r="J301" s="28"/>
      <c r="K301" s="3"/>
      <c r="L301" s="3"/>
      <c r="M301" s="3"/>
      <c r="N301" s="3"/>
      <c r="O301" s="3"/>
      <c r="P301" s="3"/>
      <c r="Q301" s="8"/>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row>
    <row r="302" spans="2:41" ht="16" x14ac:dyDescent="0.2">
      <c r="B302" s="24"/>
      <c r="C302" s="25"/>
      <c r="D302" s="12"/>
      <c r="E302" s="13"/>
      <c r="F302" s="3"/>
      <c r="G302" s="8"/>
      <c r="H302" s="8"/>
      <c r="I302" s="28"/>
      <c r="J302" s="28"/>
      <c r="K302" s="3"/>
      <c r="L302" s="3"/>
      <c r="M302" s="3"/>
      <c r="N302" s="3"/>
      <c r="O302" s="3"/>
      <c r="P302" s="3"/>
      <c r="Q302" s="8"/>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row>
    <row r="303" spans="2:41" ht="16" x14ac:dyDescent="0.2">
      <c r="B303" s="24"/>
      <c r="C303" s="25"/>
      <c r="D303" s="12"/>
      <c r="E303" s="13"/>
      <c r="F303" s="3"/>
      <c r="G303" s="8"/>
      <c r="H303" s="8"/>
      <c r="I303" s="28"/>
      <c r="J303" s="28"/>
      <c r="K303" s="3"/>
      <c r="L303" s="3"/>
      <c r="M303" s="3"/>
      <c r="N303" s="3"/>
      <c r="O303" s="3"/>
      <c r="P303" s="3"/>
      <c r="Q303" s="8"/>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row>
    <row r="304" spans="2:41" ht="16" x14ac:dyDescent="0.2">
      <c r="B304" s="24"/>
      <c r="C304" s="25"/>
      <c r="D304" s="12"/>
      <c r="E304" s="13"/>
      <c r="F304" s="3"/>
      <c r="G304" s="8"/>
      <c r="H304" s="8"/>
      <c r="I304" s="28"/>
      <c r="J304" s="28"/>
      <c r="K304" s="3"/>
      <c r="L304" s="3"/>
      <c r="M304" s="3"/>
      <c r="N304" s="3"/>
      <c r="O304" s="3"/>
      <c r="P304" s="3"/>
      <c r="Q304" s="8"/>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row>
    <row r="305" spans="2:41" ht="16" x14ac:dyDescent="0.2">
      <c r="B305" s="24"/>
      <c r="C305" s="25"/>
      <c r="D305" s="12"/>
      <c r="E305" s="13"/>
      <c r="F305" s="3"/>
      <c r="G305" s="8"/>
      <c r="H305" s="8"/>
      <c r="I305" s="28"/>
      <c r="J305" s="28"/>
      <c r="K305" s="3"/>
      <c r="L305" s="3"/>
      <c r="M305" s="3"/>
      <c r="N305" s="3"/>
      <c r="O305" s="3"/>
      <c r="P305" s="3"/>
      <c r="Q305" s="8"/>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row>
    <row r="306" spans="2:41" ht="16" x14ac:dyDescent="0.2">
      <c r="B306" s="24"/>
      <c r="C306" s="25"/>
      <c r="D306" s="12"/>
      <c r="E306" s="13"/>
      <c r="F306" s="3"/>
      <c r="G306" s="8"/>
      <c r="H306" s="8"/>
      <c r="I306" s="28"/>
      <c r="J306" s="28"/>
      <c r="K306" s="3"/>
      <c r="L306" s="3"/>
      <c r="M306" s="3"/>
      <c r="N306" s="3"/>
      <c r="O306" s="3"/>
      <c r="P306" s="3"/>
      <c r="Q306" s="8"/>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row>
    <row r="307" spans="2:41" ht="16" x14ac:dyDescent="0.2">
      <c r="B307" s="24"/>
      <c r="C307" s="25"/>
      <c r="D307" s="12"/>
      <c r="E307" s="13"/>
      <c r="F307" s="3"/>
      <c r="G307" s="8"/>
      <c r="H307" s="8"/>
      <c r="I307" s="28"/>
      <c r="J307" s="28"/>
      <c r="K307" s="3"/>
      <c r="L307" s="3"/>
      <c r="M307" s="3"/>
      <c r="N307" s="3"/>
      <c r="O307" s="3"/>
      <c r="P307" s="3"/>
      <c r="Q307" s="8"/>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row>
    <row r="308" spans="2:41" ht="16" x14ac:dyDescent="0.2">
      <c r="B308" s="24"/>
      <c r="C308" s="25"/>
      <c r="D308" s="12"/>
      <c r="E308" s="13"/>
      <c r="F308" s="3"/>
      <c r="G308" s="8"/>
      <c r="H308" s="8"/>
      <c r="I308" s="28"/>
      <c r="J308" s="28"/>
      <c r="K308" s="3"/>
      <c r="L308" s="3"/>
      <c r="M308" s="3"/>
      <c r="N308" s="3"/>
      <c r="O308" s="3"/>
      <c r="P308" s="3"/>
      <c r="Q308" s="8"/>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row>
    <row r="309" spans="2:41" ht="16" x14ac:dyDescent="0.2">
      <c r="B309" s="24"/>
      <c r="C309" s="25"/>
      <c r="D309" s="12"/>
      <c r="E309" s="13"/>
      <c r="F309" s="3"/>
      <c r="G309" s="8"/>
      <c r="H309" s="8"/>
      <c r="I309" s="28"/>
      <c r="J309" s="28"/>
      <c r="K309" s="3"/>
      <c r="L309" s="3"/>
      <c r="M309" s="3"/>
      <c r="N309" s="3"/>
      <c r="O309" s="3"/>
      <c r="P309" s="3"/>
      <c r="Q309" s="8"/>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row>
    <row r="310" spans="2:41" ht="16" x14ac:dyDescent="0.2">
      <c r="B310" s="24"/>
      <c r="C310" s="25"/>
      <c r="D310" s="12"/>
      <c r="E310" s="13"/>
      <c r="F310" s="3"/>
      <c r="G310" s="8"/>
      <c r="H310" s="8"/>
      <c r="I310" s="28"/>
      <c r="J310" s="28"/>
      <c r="K310" s="3"/>
      <c r="L310" s="3"/>
      <c r="M310" s="3"/>
      <c r="N310" s="3"/>
      <c r="O310" s="3"/>
      <c r="P310" s="3"/>
      <c r="Q310" s="8"/>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row>
    <row r="311" spans="2:41" ht="16" x14ac:dyDescent="0.2">
      <c r="B311" s="24"/>
      <c r="C311" s="25"/>
      <c r="D311" s="12"/>
      <c r="E311" s="13"/>
      <c r="F311" s="3"/>
      <c r="G311" s="8"/>
      <c r="H311" s="8"/>
      <c r="I311" s="28"/>
      <c r="J311" s="28"/>
      <c r="K311" s="3"/>
      <c r="L311" s="3"/>
      <c r="M311" s="3"/>
      <c r="N311" s="3"/>
      <c r="O311" s="3"/>
      <c r="P311" s="3"/>
      <c r="Q311" s="8"/>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row>
    <row r="312" spans="2:41" ht="16" x14ac:dyDescent="0.2">
      <c r="B312" s="24"/>
      <c r="C312" s="25"/>
      <c r="D312" s="12"/>
      <c r="E312" s="13"/>
      <c r="F312" s="3"/>
      <c r="G312" s="8"/>
      <c r="H312" s="8"/>
      <c r="I312" s="28"/>
      <c r="J312" s="28"/>
      <c r="K312" s="3"/>
      <c r="L312" s="3"/>
      <c r="M312" s="3"/>
      <c r="N312" s="3"/>
      <c r="O312" s="3"/>
      <c r="P312" s="3"/>
      <c r="Q312" s="8"/>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row>
    <row r="313" spans="2:41" ht="16" x14ac:dyDescent="0.2">
      <c r="B313" s="24"/>
      <c r="C313" s="25"/>
      <c r="D313" s="12"/>
      <c r="E313" s="13"/>
      <c r="F313" s="3"/>
      <c r="G313" s="8"/>
      <c r="H313" s="8"/>
      <c r="I313" s="28"/>
      <c r="J313" s="28"/>
      <c r="K313" s="3"/>
      <c r="L313" s="3"/>
      <c r="M313" s="3"/>
      <c r="N313" s="3"/>
      <c r="O313" s="3"/>
      <c r="P313" s="3"/>
      <c r="Q313" s="8"/>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row>
    <row r="314" spans="2:41" ht="16" x14ac:dyDescent="0.2">
      <c r="B314" s="24"/>
      <c r="C314" s="25"/>
      <c r="D314" s="12"/>
      <c r="E314" s="13"/>
      <c r="F314" s="3"/>
      <c r="G314" s="8"/>
      <c r="H314" s="8"/>
      <c r="I314" s="28"/>
      <c r="J314" s="28"/>
      <c r="K314" s="3"/>
      <c r="L314" s="3"/>
      <c r="M314" s="3"/>
      <c r="N314" s="3"/>
      <c r="O314" s="3"/>
      <c r="P314" s="3"/>
      <c r="Q314" s="8"/>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row>
    <row r="315" spans="2:41" ht="16" x14ac:dyDescent="0.2">
      <c r="B315" s="24"/>
      <c r="C315" s="25"/>
      <c r="D315" s="12"/>
      <c r="E315" s="13"/>
      <c r="F315" s="3"/>
      <c r="G315" s="8"/>
      <c r="H315" s="8"/>
      <c r="I315" s="28"/>
      <c r="J315" s="28"/>
      <c r="K315" s="3"/>
      <c r="L315" s="3"/>
      <c r="M315" s="3"/>
      <c r="N315" s="3"/>
      <c r="O315" s="3"/>
      <c r="P315" s="3"/>
      <c r="Q315" s="8"/>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row>
    <row r="316" spans="2:41" ht="16" x14ac:dyDescent="0.2">
      <c r="B316" s="24"/>
      <c r="C316" s="25"/>
      <c r="D316" s="12"/>
      <c r="E316" s="13"/>
      <c r="F316" s="3"/>
      <c r="G316" s="8"/>
      <c r="H316" s="8"/>
      <c r="I316" s="28"/>
      <c r="J316" s="28"/>
      <c r="K316" s="3"/>
      <c r="L316" s="3"/>
      <c r="M316" s="3"/>
      <c r="N316" s="3"/>
      <c r="O316" s="3"/>
      <c r="P316" s="3"/>
      <c r="Q316" s="8"/>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row>
    <row r="317" spans="2:41" ht="16" x14ac:dyDescent="0.2">
      <c r="B317" s="24"/>
      <c r="C317" s="25"/>
      <c r="D317" s="12"/>
      <c r="E317" s="13"/>
      <c r="F317" s="3"/>
      <c r="G317" s="8"/>
      <c r="H317" s="8"/>
      <c r="I317" s="28"/>
      <c r="J317" s="28"/>
      <c r="K317" s="3"/>
      <c r="L317" s="3"/>
      <c r="M317" s="3"/>
      <c r="N317" s="3"/>
      <c r="O317" s="3"/>
      <c r="P317" s="3"/>
      <c r="Q317" s="8"/>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row>
    <row r="318" spans="2:41" ht="16" x14ac:dyDescent="0.2">
      <c r="B318" s="24"/>
      <c r="C318" s="25"/>
      <c r="D318" s="12"/>
      <c r="E318" s="13"/>
      <c r="F318" s="3"/>
      <c r="G318" s="8"/>
      <c r="H318" s="8"/>
      <c r="I318" s="28"/>
      <c r="J318" s="28"/>
      <c r="K318" s="3"/>
      <c r="L318" s="3"/>
      <c r="M318" s="3"/>
      <c r="N318" s="3"/>
      <c r="O318" s="3"/>
      <c r="P318" s="3"/>
      <c r="Q318" s="8"/>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row>
    <row r="319" spans="2:41" ht="16" x14ac:dyDescent="0.2">
      <c r="B319" s="24"/>
      <c r="C319" s="25"/>
      <c r="D319" s="12"/>
      <c r="E319" s="13"/>
      <c r="F319" s="3"/>
      <c r="G319" s="8"/>
      <c r="H319" s="8"/>
      <c r="I319" s="28"/>
      <c r="J319" s="28"/>
      <c r="K319" s="3"/>
      <c r="L319" s="3"/>
      <c r="M319" s="3"/>
      <c r="N319" s="3"/>
      <c r="O319" s="3"/>
      <c r="P319" s="3"/>
      <c r="Q319" s="8"/>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row>
    <row r="320" spans="2:41" ht="16" x14ac:dyDescent="0.2">
      <c r="B320" s="24"/>
      <c r="C320" s="25"/>
      <c r="D320" s="12"/>
      <c r="E320" s="13"/>
      <c r="F320" s="3"/>
      <c r="G320" s="8"/>
      <c r="H320" s="8"/>
      <c r="I320" s="28"/>
      <c r="J320" s="28"/>
      <c r="K320" s="3"/>
      <c r="L320" s="3"/>
      <c r="M320" s="3"/>
      <c r="N320" s="3"/>
      <c r="O320" s="3"/>
      <c r="P320" s="3"/>
      <c r="Q320" s="8"/>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row>
    <row r="321" spans="2:41" ht="16" x14ac:dyDescent="0.2">
      <c r="B321" s="24"/>
      <c r="C321" s="25"/>
      <c r="D321" s="12"/>
      <c r="E321" s="13"/>
      <c r="F321" s="3"/>
      <c r="G321" s="8"/>
      <c r="H321" s="8"/>
      <c r="I321" s="28"/>
      <c r="J321" s="28"/>
      <c r="K321" s="3"/>
      <c r="L321" s="3"/>
      <c r="M321" s="3"/>
      <c r="N321" s="3"/>
      <c r="O321" s="3"/>
      <c r="P321" s="3"/>
      <c r="Q321" s="8"/>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row>
    <row r="322" spans="2:41" ht="16" x14ac:dyDescent="0.2">
      <c r="B322" s="24"/>
      <c r="C322" s="25"/>
      <c r="D322" s="12"/>
      <c r="E322" s="13"/>
      <c r="F322" s="3"/>
      <c r="G322" s="8"/>
      <c r="H322" s="8"/>
      <c r="I322" s="28"/>
      <c r="J322" s="28"/>
      <c r="K322" s="3"/>
      <c r="L322" s="3"/>
      <c r="M322" s="3"/>
      <c r="N322" s="3"/>
      <c r="O322" s="3"/>
      <c r="P322" s="3"/>
      <c r="Q322" s="8"/>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row>
    <row r="323" spans="2:41" ht="16" x14ac:dyDescent="0.2">
      <c r="B323" s="24"/>
      <c r="C323" s="25"/>
      <c r="D323" s="12"/>
      <c r="E323" s="13"/>
      <c r="F323" s="3"/>
      <c r="G323" s="8"/>
      <c r="H323" s="8"/>
      <c r="I323" s="28"/>
      <c r="J323" s="28"/>
      <c r="K323" s="3"/>
      <c r="L323" s="3"/>
      <c r="M323" s="3"/>
      <c r="N323" s="3"/>
      <c r="O323" s="3"/>
      <c r="P323" s="3"/>
      <c r="Q323" s="8"/>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row>
    <row r="324" spans="2:41" ht="16" x14ac:dyDescent="0.2">
      <c r="B324" s="24"/>
      <c r="C324" s="25"/>
      <c r="D324" s="12"/>
      <c r="E324" s="13"/>
      <c r="F324" s="3"/>
      <c r="G324" s="8"/>
      <c r="H324" s="8"/>
      <c r="I324" s="28"/>
      <c r="J324" s="28"/>
      <c r="K324" s="3"/>
      <c r="L324" s="3"/>
      <c r="M324" s="3"/>
      <c r="N324" s="3"/>
      <c r="O324" s="3"/>
      <c r="P324" s="3"/>
      <c r="Q324" s="8"/>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row>
    <row r="325" spans="2:41" ht="16" x14ac:dyDescent="0.2">
      <c r="B325" s="24"/>
      <c r="C325" s="25"/>
      <c r="D325" s="12"/>
      <c r="E325" s="13"/>
      <c r="F325" s="3"/>
      <c r="G325" s="8"/>
      <c r="H325" s="8"/>
      <c r="I325" s="28"/>
      <c r="J325" s="28"/>
      <c r="K325" s="3"/>
      <c r="L325" s="3"/>
      <c r="M325" s="3"/>
      <c r="N325" s="3"/>
      <c r="O325" s="3"/>
      <c r="P325" s="3"/>
      <c r="Q325" s="8"/>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row>
    <row r="326" spans="2:41" ht="16" x14ac:dyDescent="0.2">
      <c r="B326" s="24"/>
      <c r="C326" s="25"/>
      <c r="D326" s="12"/>
      <c r="E326" s="13"/>
      <c r="F326" s="3"/>
      <c r="G326" s="8"/>
      <c r="H326" s="8"/>
      <c r="I326" s="28"/>
      <c r="J326" s="28"/>
      <c r="K326" s="3"/>
      <c r="L326" s="3"/>
      <c r="M326" s="3"/>
      <c r="N326" s="3"/>
      <c r="O326" s="3"/>
      <c r="P326" s="3"/>
      <c r="Q326" s="8"/>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row>
    <row r="327" spans="2:41" ht="16" x14ac:dyDescent="0.2">
      <c r="B327" s="24"/>
      <c r="C327" s="25"/>
      <c r="D327" s="12"/>
      <c r="E327" s="13"/>
      <c r="F327" s="3"/>
      <c r="G327" s="8"/>
      <c r="H327" s="8"/>
      <c r="I327" s="28"/>
      <c r="J327" s="28"/>
      <c r="K327" s="3"/>
      <c r="L327" s="3"/>
      <c r="M327" s="3"/>
      <c r="N327" s="3"/>
      <c r="O327" s="3"/>
      <c r="P327" s="3"/>
      <c r="Q327" s="8"/>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row>
    <row r="328" spans="2:41" ht="16" x14ac:dyDescent="0.2">
      <c r="B328" s="24"/>
      <c r="C328" s="25"/>
      <c r="D328" s="12"/>
      <c r="E328" s="13"/>
      <c r="F328" s="3"/>
      <c r="G328" s="8"/>
      <c r="H328" s="8"/>
      <c r="I328" s="28"/>
      <c r="J328" s="28"/>
      <c r="K328" s="3"/>
      <c r="L328" s="3"/>
      <c r="M328" s="3"/>
      <c r="N328" s="3"/>
      <c r="O328" s="3"/>
      <c r="P328" s="3"/>
      <c r="Q328" s="8"/>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row>
    <row r="329" spans="2:41" ht="16" x14ac:dyDescent="0.2">
      <c r="B329" s="24"/>
      <c r="C329" s="25"/>
      <c r="D329" s="12"/>
      <c r="E329" s="13"/>
      <c r="F329" s="3"/>
      <c r="G329" s="8"/>
      <c r="H329" s="8"/>
      <c r="I329" s="28"/>
      <c r="J329" s="28"/>
      <c r="K329" s="3"/>
      <c r="L329" s="3"/>
      <c r="M329" s="3"/>
      <c r="N329" s="3"/>
      <c r="O329" s="3"/>
      <c r="P329" s="3"/>
      <c r="Q329" s="8"/>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row>
    <row r="330" spans="2:41" ht="16" x14ac:dyDescent="0.2">
      <c r="B330" s="24"/>
      <c r="C330" s="25"/>
      <c r="D330" s="12"/>
      <c r="E330" s="13"/>
      <c r="F330" s="3"/>
      <c r="G330" s="8"/>
      <c r="H330" s="8"/>
      <c r="I330" s="28"/>
      <c r="J330" s="28"/>
      <c r="K330" s="3"/>
      <c r="L330" s="3"/>
      <c r="M330" s="3"/>
      <c r="N330" s="3"/>
      <c r="O330" s="3"/>
      <c r="P330" s="3"/>
      <c r="Q330" s="8"/>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row>
    <row r="331" spans="2:41" ht="16" x14ac:dyDescent="0.2">
      <c r="B331" s="24"/>
      <c r="C331" s="25"/>
      <c r="D331" s="12"/>
      <c r="E331" s="13"/>
      <c r="F331" s="3"/>
      <c r="G331" s="8"/>
      <c r="H331" s="8"/>
      <c r="I331" s="28"/>
      <c r="J331" s="28"/>
      <c r="K331" s="3"/>
      <c r="L331" s="3"/>
      <c r="M331" s="3"/>
      <c r="N331" s="3"/>
      <c r="O331" s="3"/>
      <c r="P331" s="3"/>
      <c r="Q331" s="8"/>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row>
    <row r="332" spans="2:41" ht="16" x14ac:dyDescent="0.2">
      <c r="B332" s="24"/>
      <c r="C332" s="25"/>
      <c r="D332" s="12"/>
      <c r="E332" s="13"/>
      <c r="F332" s="3"/>
      <c r="G332" s="8"/>
      <c r="H332" s="8"/>
      <c r="I332" s="28"/>
      <c r="J332" s="28"/>
      <c r="K332" s="3"/>
      <c r="L332" s="3"/>
      <c r="M332" s="3"/>
      <c r="N332" s="3"/>
      <c r="O332" s="3"/>
      <c r="P332" s="3"/>
      <c r="Q332" s="8"/>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row>
    <row r="333" spans="2:41" ht="16" x14ac:dyDescent="0.2">
      <c r="B333" s="24"/>
      <c r="C333" s="25"/>
      <c r="D333" s="12"/>
      <c r="E333" s="13"/>
      <c r="F333" s="3"/>
      <c r="G333" s="8"/>
      <c r="H333" s="8"/>
      <c r="I333" s="28"/>
      <c r="J333" s="28"/>
      <c r="K333" s="3"/>
      <c r="L333" s="3"/>
      <c r="M333" s="3"/>
      <c r="N333" s="3"/>
      <c r="O333" s="3"/>
      <c r="P333" s="3"/>
      <c r="Q333" s="8"/>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row>
    <row r="334" spans="2:41" ht="16" x14ac:dyDescent="0.2">
      <c r="B334" s="24"/>
      <c r="C334" s="25"/>
      <c r="D334" s="12"/>
      <c r="E334" s="13"/>
      <c r="F334" s="3"/>
      <c r="G334" s="8"/>
      <c r="H334" s="8"/>
      <c r="I334" s="28"/>
      <c r="J334" s="28"/>
      <c r="K334" s="3"/>
      <c r="L334" s="3"/>
      <c r="M334" s="3"/>
      <c r="N334" s="3"/>
      <c r="O334" s="3"/>
      <c r="P334" s="3"/>
      <c r="Q334" s="8"/>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row>
    <row r="335" spans="2:41" ht="16" x14ac:dyDescent="0.2">
      <c r="B335" s="24"/>
      <c r="C335" s="25"/>
      <c r="D335" s="12"/>
      <c r="E335" s="13"/>
      <c r="F335" s="3"/>
      <c r="G335" s="8"/>
      <c r="H335" s="8"/>
      <c r="I335" s="28"/>
      <c r="J335" s="28"/>
      <c r="K335" s="3"/>
      <c r="L335" s="3"/>
      <c r="M335" s="3"/>
      <c r="N335" s="3"/>
      <c r="O335" s="3"/>
      <c r="P335" s="3"/>
      <c r="Q335" s="8"/>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row>
    <row r="336" spans="2:41" ht="16" x14ac:dyDescent="0.2">
      <c r="B336" s="24"/>
      <c r="C336" s="25"/>
      <c r="D336" s="12"/>
      <c r="E336" s="13"/>
      <c r="F336" s="3"/>
      <c r="G336" s="8"/>
      <c r="H336" s="8"/>
      <c r="I336" s="28"/>
      <c r="J336" s="28"/>
      <c r="K336" s="3"/>
      <c r="L336" s="3"/>
      <c r="M336" s="3"/>
      <c r="N336" s="3"/>
      <c r="O336" s="3"/>
      <c r="P336" s="3"/>
      <c r="Q336" s="8"/>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row>
    <row r="337" spans="2:41" ht="16" x14ac:dyDescent="0.2">
      <c r="B337" s="24"/>
      <c r="C337" s="25"/>
      <c r="D337" s="12"/>
      <c r="E337" s="13"/>
      <c r="F337" s="3"/>
      <c r="G337" s="8"/>
      <c r="H337" s="8"/>
      <c r="I337" s="28"/>
      <c r="J337" s="28"/>
      <c r="K337" s="3"/>
      <c r="L337" s="3"/>
      <c r="M337" s="3"/>
      <c r="N337" s="3"/>
      <c r="O337" s="3"/>
      <c r="P337" s="3"/>
      <c r="Q337" s="8"/>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row>
    <row r="338" spans="2:41" ht="16" x14ac:dyDescent="0.2">
      <c r="B338" s="24"/>
      <c r="C338" s="25"/>
      <c r="D338" s="12"/>
      <c r="E338" s="13"/>
      <c r="F338" s="3"/>
      <c r="G338" s="8"/>
      <c r="H338" s="8"/>
      <c r="I338" s="28"/>
      <c r="J338" s="28"/>
      <c r="K338" s="3"/>
      <c r="L338" s="3"/>
      <c r="M338" s="3"/>
      <c r="N338" s="3"/>
      <c r="O338" s="3"/>
      <c r="P338" s="3"/>
      <c r="Q338" s="8"/>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row>
    <row r="339" spans="2:41" ht="16" x14ac:dyDescent="0.2">
      <c r="B339" s="24"/>
      <c r="C339" s="25"/>
      <c r="D339" s="12"/>
      <c r="E339" s="13"/>
      <c r="F339" s="3"/>
      <c r="G339" s="8"/>
      <c r="H339" s="8"/>
      <c r="I339" s="28"/>
      <c r="J339" s="28"/>
      <c r="K339" s="3"/>
      <c r="L339" s="3"/>
      <c r="M339" s="3"/>
      <c r="N339" s="3"/>
      <c r="O339" s="3"/>
      <c r="P339" s="3"/>
      <c r="Q339" s="8"/>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row>
    <row r="340" spans="2:41" ht="16" x14ac:dyDescent="0.2">
      <c r="B340" s="24"/>
      <c r="C340" s="25"/>
      <c r="D340" s="12"/>
      <c r="E340" s="13"/>
      <c r="F340" s="3"/>
      <c r="G340" s="8"/>
      <c r="H340" s="8"/>
      <c r="I340" s="28"/>
      <c r="J340" s="28"/>
      <c r="K340" s="3"/>
      <c r="L340" s="3"/>
      <c r="M340" s="3"/>
      <c r="N340" s="3"/>
      <c r="O340" s="3"/>
      <c r="P340" s="3"/>
      <c r="Q340" s="8"/>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row>
    <row r="341" spans="2:41" ht="16" x14ac:dyDescent="0.2">
      <c r="B341" s="24"/>
      <c r="C341" s="25"/>
      <c r="D341" s="12"/>
      <c r="E341" s="13"/>
      <c r="F341" s="3"/>
      <c r="G341" s="8"/>
      <c r="H341" s="8"/>
      <c r="I341" s="28"/>
      <c r="J341" s="28"/>
      <c r="K341" s="3"/>
      <c r="L341" s="3"/>
      <c r="M341" s="3"/>
      <c r="N341" s="3"/>
      <c r="O341" s="3"/>
      <c r="P341" s="3"/>
      <c r="Q341" s="8"/>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row>
    <row r="342" spans="2:41" ht="16" x14ac:dyDescent="0.2">
      <c r="B342" s="24"/>
      <c r="C342" s="25"/>
      <c r="D342" s="12"/>
      <c r="E342" s="13"/>
      <c r="F342" s="3"/>
      <c r="G342" s="8"/>
      <c r="H342" s="8"/>
      <c r="I342" s="28"/>
      <c r="J342" s="28"/>
      <c r="K342" s="3"/>
      <c r="L342" s="3"/>
      <c r="M342" s="3"/>
      <c r="N342" s="3"/>
      <c r="O342" s="3"/>
      <c r="P342" s="3"/>
      <c r="Q342" s="8"/>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row>
    <row r="343" spans="2:41" ht="16" x14ac:dyDescent="0.2">
      <c r="B343" s="24"/>
      <c r="C343" s="25"/>
      <c r="D343" s="12"/>
      <c r="E343" s="13"/>
      <c r="F343" s="3"/>
      <c r="G343" s="8"/>
      <c r="H343" s="8"/>
      <c r="I343" s="28"/>
      <c r="J343" s="28"/>
      <c r="K343" s="3"/>
      <c r="L343" s="3"/>
      <c r="M343" s="3"/>
      <c r="N343" s="3"/>
      <c r="O343" s="3"/>
      <c r="P343" s="3"/>
      <c r="Q343" s="8"/>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row>
    <row r="344" spans="2:41" ht="16" x14ac:dyDescent="0.2">
      <c r="B344" s="24"/>
      <c r="C344" s="25"/>
      <c r="D344" s="12"/>
      <c r="E344" s="13"/>
      <c r="F344" s="3"/>
      <c r="G344" s="8"/>
      <c r="H344" s="8"/>
      <c r="I344" s="28"/>
      <c r="J344" s="28"/>
      <c r="K344" s="3"/>
      <c r="L344" s="3"/>
      <c r="M344" s="3"/>
      <c r="N344" s="3"/>
      <c r="O344" s="3"/>
      <c r="P344" s="3"/>
      <c r="Q344" s="8"/>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row>
    <row r="345" spans="2:41" ht="16" x14ac:dyDescent="0.2">
      <c r="B345" s="24"/>
      <c r="C345" s="25"/>
      <c r="D345" s="12"/>
      <c r="E345" s="13"/>
      <c r="F345" s="3"/>
      <c r="G345" s="8"/>
      <c r="H345" s="8"/>
      <c r="I345" s="28"/>
      <c r="J345" s="28"/>
      <c r="K345" s="3"/>
      <c r="L345" s="3"/>
      <c r="M345" s="3"/>
      <c r="N345" s="3"/>
      <c r="O345" s="3"/>
      <c r="P345" s="3"/>
      <c r="Q345" s="8"/>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row>
    <row r="346" spans="2:41" ht="16" x14ac:dyDescent="0.2">
      <c r="B346" s="24"/>
      <c r="C346" s="25"/>
      <c r="D346" s="12"/>
      <c r="E346" s="13"/>
      <c r="F346" s="3"/>
      <c r="G346" s="8"/>
      <c r="H346" s="8"/>
      <c r="I346" s="28"/>
      <c r="J346" s="28"/>
      <c r="K346" s="3"/>
      <c r="L346" s="3"/>
      <c r="M346" s="3"/>
      <c r="N346" s="3"/>
      <c r="O346" s="3"/>
      <c r="P346" s="3"/>
      <c r="Q346" s="8"/>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row>
    <row r="347" spans="2:41" ht="16" x14ac:dyDescent="0.2">
      <c r="B347" s="24"/>
      <c r="C347" s="25"/>
      <c r="D347" s="12"/>
      <c r="E347" s="13"/>
      <c r="F347" s="3"/>
      <c r="G347" s="8"/>
      <c r="H347" s="8"/>
      <c r="I347" s="28"/>
      <c r="J347" s="28"/>
      <c r="K347" s="3"/>
      <c r="L347" s="3"/>
      <c r="M347" s="3"/>
      <c r="N347" s="3"/>
      <c r="O347" s="3"/>
      <c r="P347" s="3"/>
      <c r="Q347" s="8"/>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row>
    <row r="348" spans="2:41" ht="16" x14ac:dyDescent="0.2">
      <c r="B348" s="24"/>
      <c r="C348" s="25"/>
      <c r="D348" s="12"/>
      <c r="E348" s="13"/>
      <c r="F348" s="3"/>
      <c r="G348" s="8"/>
      <c r="H348" s="8"/>
      <c r="I348" s="28"/>
      <c r="J348" s="28"/>
      <c r="K348" s="3"/>
      <c r="L348" s="3"/>
      <c r="M348" s="3"/>
      <c r="N348" s="3"/>
      <c r="O348" s="3"/>
      <c r="P348" s="3"/>
      <c r="Q348" s="8"/>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row>
    <row r="349" spans="2:41" ht="16" x14ac:dyDescent="0.2">
      <c r="B349" s="24"/>
      <c r="C349" s="25"/>
      <c r="D349" s="12"/>
      <c r="E349" s="13"/>
      <c r="F349" s="3"/>
      <c r="G349" s="8"/>
      <c r="H349" s="8"/>
      <c r="I349" s="28"/>
      <c r="J349" s="28"/>
      <c r="K349" s="3"/>
      <c r="L349" s="3"/>
      <c r="M349" s="3"/>
      <c r="N349" s="3"/>
      <c r="O349" s="3"/>
      <c r="P349" s="3"/>
      <c r="Q349" s="8"/>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row>
    <row r="350" spans="2:41" ht="16" x14ac:dyDescent="0.2">
      <c r="B350" s="24"/>
      <c r="C350" s="25"/>
      <c r="D350" s="12"/>
      <c r="E350" s="13"/>
      <c r="F350" s="3"/>
      <c r="G350" s="8"/>
      <c r="H350" s="8"/>
      <c r="I350" s="28"/>
      <c r="J350" s="28"/>
      <c r="K350" s="3"/>
      <c r="L350" s="3"/>
      <c r="M350" s="3"/>
      <c r="N350" s="3"/>
      <c r="O350" s="3"/>
      <c r="P350" s="3"/>
      <c r="Q350" s="8"/>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row>
    <row r="351" spans="2:41" ht="16" x14ac:dyDescent="0.2">
      <c r="B351" s="24"/>
      <c r="C351" s="25"/>
      <c r="D351" s="12"/>
      <c r="E351" s="13"/>
      <c r="F351" s="3"/>
      <c r="G351" s="8"/>
      <c r="H351" s="8"/>
      <c r="I351" s="28"/>
      <c r="J351" s="28"/>
      <c r="K351" s="3"/>
      <c r="L351" s="3"/>
      <c r="M351" s="3"/>
      <c r="N351" s="3"/>
      <c r="O351" s="3"/>
      <c r="P351" s="3"/>
      <c r="Q351" s="8"/>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row>
    <row r="352" spans="2:41" ht="16" x14ac:dyDescent="0.2">
      <c r="B352" s="24"/>
      <c r="C352" s="25"/>
      <c r="D352" s="12"/>
      <c r="E352" s="13"/>
      <c r="F352" s="3"/>
      <c r="G352" s="8"/>
      <c r="H352" s="8"/>
      <c r="I352" s="28"/>
      <c r="J352" s="28"/>
      <c r="K352" s="3"/>
      <c r="L352" s="3"/>
      <c r="M352" s="3"/>
      <c r="N352" s="3"/>
      <c r="O352" s="3"/>
      <c r="P352" s="3"/>
      <c r="Q352" s="8"/>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row>
    <row r="353" spans="2:41" ht="16" x14ac:dyDescent="0.2">
      <c r="B353" s="24"/>
      <c r="C353" s="25"/>
      <c r="D353" s="12"/>
      <c r="E353" s="13"/>
      <c r="F353" s="3"/>
      <c r="G353" s="8"/>
      <c r="H353" s="8"/>
      <c r="I353" s="28"/>
      <c r="J353" s="28"/>
      <c r="K353" s="3"/>
      <c r="L353" s="3"/>
      <c r="M353" s="3"/>
      <c r="N353" s="3"/>
      <c r="O353" s="3"/>
      <c r="P353" s="3"/>
      <c r="Q353" s="8"/>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row>
    <row r="354" spans="2:41" ht="16" x14ac:dyDescent="0.2">
      <c r="B354" s="24"/>
      <c r="C354" s="25"/>
      <c r="D354" s="12"/>
      <c r="E354" s="13"/>
      <c r="F354" s="3"/>
      <c r="G354" s="8"/>
      <c r="H354" s="8"/>
      <c r="I354" s="28"/>
      <c r="J354" s="28"/>
      <c r="K354" s="3"/>
      <c r="L354" s="3"/>
      <c r="M354" s="3"/>
      <c r="N354" s="3"/>
      <c r="O354" s="3"/>
      <c r="P354" s="3"/>
      <c r="Q354" s="8"/>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row>
    <row r="355" spans="2:41" ht="16" x14ac:dyDescent="0.2">
      <c r="B355" s="24"/>
      <c r="C355" s="25"/>
      <c r="D355" s="12"/>
      <c r="E355" s="13"/>
      <c r="F355" s="3"/>
      <c r="G355" s="8"/>
      <c r="H355" s="8"/>
      <c r="I355" s="28"/>
      <c r="J355" s="28"/>
      <c r="K355" s="3"/>
      <c r="L355" s="3"/>
      <c r="M355" s="3"/>
      <c r="N355" s="3"/>
      <c r="O355" s="3"/>
      <c r="P355" s="3"/>
      <c r="Q355" s="8"/>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row>
    <row r="356" spans="2:41" ht="16" x14ac:dyDescent="0.2">
      <c r="B356" s="24"/>
      <c r="C356" s="25"/>
      <c r="D356" s="12"/>
      <c r="E356" s="13"/>
      <c r="F356" s="3"/>
      <c r="G356" s="8"/>
      <c r="H356" s="8"/>
      <c r="I356" s="28"/>
      <c r="J356" s="28"/>
      <c r="K356" s="3"/>
      <c r="L356" s="3"/>
      <c r="M356" s="3"/>
      <c r="N356" s="3"/>
      <c r="O356" s="3"/>
      <c r="P356" s="3"/>
      <c r="Q356" s="8"/>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row>
    <row r="357" spans="2:41" ht="16" x14ac:dyDescent="0.2">
      <c r="B357" s="24"/>
      <c r="C357" s="25"/>
      <c r="D357" s="12"/>
      <c r="E357" s="13"/>
      <c r="F357" s="3"/>
      <c r="G357" s="8"/>
      <c r="H357" s="8"/>
      <c r="I357" s="28"/>
      <c r="J357" s="28"/>
      <c r="K357" s="3"/>
      <c r="L357" s="3"/>
      <c r="M357" s="3"/>
      <c r="N357" s="3"/>
      <c r="O357" s="3"/>
      <c r="P357" s="3"/>
      <c r="Q357" s="8"/>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row>
    <row r="358" spans="2:41" ht="16" x14ac:dyDescent="0.2">
      <c r="B358" s="24"/>
      <c r="C358" s="25"/>
      <c r="D358" s="12"/>
      <c r="E358" s="13"/>
      <c r="F358" s="3"/>
      <c r="G358" s="8"/>
      <c r="H358" s="8"/>
      <c r="I358" s="28"/>
      <c r="J358" s="28"/>
      <c r="K358" s="3"/>
      <c r="L358" s="3"/>
      <c r="M358" s="3"/>
      <c r="N358" s="3"/>
      <c r="O358" s="3"/>
      <c r="P358" s="3"/>
      <c r="Q358" s="8"/>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row>
    <row r="359" spans="2:41" ht="16" x14ac:dyDescent="0.2">
      <c r="B359" s="24"/>
      <c r="C359" s="25"/>
      <c r="D359" s="12"/>
      <c r="E359" s="13"/>
      <c r="F359" s="3"/>
      <c r="G359" s="8"/>
      <c r="H359" s="8"/>
      <c r="I359" s="28"/>
      <c r="J359" s="28"/>
      <c r="K359" s="3"/>
      <c r="L359" s="3"/>
      <c r="M359" s="3"/>
      <c r="N359" s="3"/>
      <c r="O359" s="3"/>
      <c r="P359" s="3"/>
      <c r="Q359" s="8"/>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row>
    <row r="360" spans="2:41" ht="16" x14ac:dyDescent="0.2">
      <c r="B360" s="24"/>
      <c r="C360" s="25"/>
      <c r="D360" s="12"/>
      <c r="E360" s="13"/>
      <c r="F360" s="3"/>
      <c r="G360" s="8"/>
      <c r="H360" s="8"/>
      <c r="I360" s="28"/>
      <c r="J360" s="28"/>
      <c r="K360" s="3"/>
      <c r="L360" s="3"/>
      <c r="M360" s="3"/>
      <c r="N360" s="3"/>
      <c r="O360" s="3"/>
      <c r="P360" s="3"/>
      <c r="Q360" s="8"/>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row>
    <row r="361" spans="2:41" ht="16" x14ac:dyDescent="0.2">
      <c r="B361" s="24"/>
      <c r="C361" s="25"/>
      <c r="D361" s="12"/>
      <c r="E361" s="13"/>
      <c r="F361" s="3"/>
      <c r="G361" s="8"/>
      <c r="H361" s="8"/>
      <c r="I361" s="28"/>
      <c r="J361" s="28"/>
      <c r="K361" s="3"/>
      <c r="L361" s="3"/>
      <c r="M361" s="3"/>
      <c r="N361" s="3"/>
      <c r="O361" s="3"/>
      <c r="P361" s="3"/>
      <c r="Q361" s="8"/>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row>
    <row r="362" spans="2:41" ht="16" x14ac:dyDescent="0.2">
      <c r="B362" s="24"/>
      <c r="C362" s="25"/>
      <c r="D362" s="12"/>
      <c r="E362" s="13"/>
      <c r="F362" s="3"/>
      <c r="G362" s="8"/>
      <c r="H362" s="8"/>
      <c r="I362" s="28"/>
      <c r="J362" s="28"/>
      <c r="K362" s="3"/>
      <c r="L362" s="3"/>
      <c r="M362" s="3"/>
      <c r="N362" s="3"/>
      <c r="O362" s="3"/>
      <c r="P362" s="3"/>
      <c r="Q362" s="8"/>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row>
    <row r="363" spans="2:41" ht="16" x14ac:dyDescent="0.2">
      <c r="B363" s="24"/>
      <c r="C363" s="25"/>
      <c r="D363" s="12"/>
      <c r="E363" s="13"/>
      <c r="F363" s="3"/>
      <c r="G363" s="8"/>
      <c r="H363" s="8"/>
      <c r="I363" s="28"/>
      <c r="J363" s="28"/>
      <c r="K363" s="3"/>
      <c r="L363" s="3"/>
      <c r="M363" s="3"/>
      <c r="N363" s="3"/>
      <c r="O363" s="3"/>
      <c r="P363" s="3"/>
      <c r="Q363" s="8"/>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row>
    <row r="364" spans="2:41" ht="16" x14ac:dyDescent="0.2">
      <c r="B364" s="24"/>
      <c r="C364" s="25"/>
      <c r="D364" s="12"/>
      <c r="E364" s="13"/>
      <c r="F364" s="3"/>
      <c r="G364" s="8"/>
      <c r="H364" s="8"/>
      <c r="I364" s="28"/>
      <c r="J364" s="28"/>
      <c r="K364" s="3"/>
      <c r="L364" s="3"/>
      <c r="M364" s="3"/>
      <c r="N364" s="3"/>
      <c r="O364" s="3"/>
      <c r="P364" s="3"/>
      <c r="Q364" s="8"/>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row>
    <row r="365" spans="2:41" ht="16" x14ac:dyDescent="0.2">
      <c r="B365" s="24"/>
      <c r="C365" s="25"/>
      <c r="D365" s="12"/>
      <c r="E365" s="13"/>
      <c r="F365" s="3"/>
      <c r="G365" s="8"/>
      <c r="H365" s="8"/>
      <c r="I365" s="28"/>
      <c r="J365" s="28"/>
      <c r="K365" s="3"/>
      <c r="L365" s="3"/>
      <c r="M365" s="3"/>
      <c r="N365" s="3"/>
      <c r="O365" s="3"/>
      <c r="P365" s="3"/>
      <c r="Q365" s="8"/>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row>
    <row r="366" spans="2:41" ht="16" x14ac:dyDescent="0.2">
      <c r="B366" s="24"/>
      <c r="C366" s="25"/>
      <c r="D366" s="12"/>
      <c r="E366" s="13"/>
      <c r="F366" s="3"/>
      <c r="G366" s="8"/>
      <c r="H366" s="8"/>
      <c r="I366" s="28"/>
      <c r="J366" s="28"/>
      <c r="K366" s="3"/>
      <c r="L366" s="3"/>
      <c r="M366" s="3"/>
      <c r="N366" s="3"/>
      <c r="O366" s="3"/>
      <c r="P366" s="3"/>
      <c r="Q366" s="8"/>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row>
    <row r="367" spans="2:41" ht="16" x14ac:dyDescent="0.2">
      <c r="B367" s="24"/>
      <c r="C367" s="25"/>
      <c r="D367" s="12"/>
      <c r="E367" s="13"/>
      <c r="F367" s="3"/>
      <c r="G367" s="8"/>
      <c r="H367" s="8"/>
      <c r="I367" s="28"/>
      <c r="J367" s="28"/>
      <c r="K367" s="3"/>
      <c r="L367" s="3"/>
      <c r="M367" s="3"/>
      <c r="N367" s="3"/>
      <c r="O367" s="3"/>
      <c r="P367" s="3"/>
      <c r="Q367" s="8"/>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row>
    <row r="368" spans="2:41" ht="16" x14ac:dyDescent="0.2">
      <c r="B368" s="24"/>
      <c r="C368" s="25"/>
      <c r="D368" s="12"/>
      <c r="E368" s="13"/>
      <c r="F368" s="3"/>
      <c r="G368" s="8"/>
      <c r="H368" s="8"/>
      <c r="I368" s="28"/>
      <c r="J368" s="28"/>
      <c r="K368" s="3"/>
      <c r="L368" s="3"/>
      <c r="M368" s="3"/>
      <c r="N368" s="3"/>
      <c r="O368" s="3"/>
      <c r="P368" s="3"/>
      <c r="Q368" s="8"/>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row>
    <row r="369" spans="2:41" ht="16" x14ac:dyDescent="0.2">
      <c r="B369" s="24"/>
      <c r="C369" s="25"/>
      <c r="D369" s="12"/>
      <c r="E369" s="13"/>
      <c r="F369" s="3"/>
      <c r="G369" s="8"/>
      <c r="H369" s="8"/>
      <c r="I369" s="28"/>
      <c r="J369" s="28"/>
      <c r="K369" s="3"/>
      <c r="L369" s="3"/>
      <c r="M369" s="3"/>
      <c r="N369" s="3"/>
      <c r="O369" s="3"/>
      <c r="P369" s="3"/>
      <c r="Q369" s="8"/>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row>
    <row r="370" spans="2:41" ht="16" x14ac:dyDescent="0.2">
      <c r="B370" s="24"/>
      <c r="C370" s="25"/>
      <c r="D370" s="12"/>
      <c r="E370" s="13"/>
      <c r="F370" s="3"/>
      <c r="G370" s="8"/>
      <c r="H370" s="8"/>
      <c r="I370" s="28"/>
      <c r="J370" s="28"/>
      <c r="K370" s="3"/>
      <c r="L370" s="3"/>
      <c r="M370" s="3"/>
      <c r="N370" s="3"/>
      <c r="O370" s="3"/>
      <c r="P370" s="3"/>
      <c r="Q370" s="8"/>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row>
    <row r="371" spans="2:41" ht="16" x14ac:dyDescent="0.2">
      <c r="B371" s="24"/>
      <c r="C371" s="25"/>
      <c r="D371" s="12"/>
      <c r="E371" s="13"/>
      <c r="F371" s="3"/>
      <c r="G371" s="8"/>
      <c r="H371" s="8"/>
      <c r="I371" s="28"/>
      <c r="J371" s="28"/>
      <c r="K371" s="3"/>
      <c r="L371" s="3"/>
      <c r="M371" s="3"/>
      <c r="N371" s="3"/>
      <c r="O371" s="3"/>
      <c r="P371" s="3"/>
      <c r="Q371" s="8"/>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row>
    <row r="372" spans="2:41" ht="16" x14ac:dyDescent="0.2">
      <c r="B372" s="24"/>
      <c r="C372" s="25"/>
      <c r="D372" s="12"/>
      <c r="E372" s="13"/>
      <c r="F372" s="3"/>
      <c r="G372" s="8"/>
      <c r="H372" s="8"/>
      <c r="I372" s="28"/>
      <c r="J372" s="28"/>
      <c r="K372" s="3"/>
      <c r="L372" s="3"/>
      <c r="M372" s="3"/>
      <c r="N372" s="3"/>
      <c r="O372" s="3"/>
      <c r="P372" s="3"/>
      <c r="Q372" s="8"/>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row>
    <row r="373" spans="2:41" ht="16" x14ac:dyDescent="0.2">
      <c r="B373" s="24"/>
      <c r="C373" s="25"/>
      <c r="D373" s="12"/>
      <c r="E373" s="13"/>
      <c r="F373" s="3"/>
      <c r="G373" s="8"/>
      <c r="H373" s="8"/>
      <c r="I373" s="28"/>
      <c r="J373" s="28"/>
      <c r="K373" s="3"/>
      <c r="L373" s="3"/>
      <c r="M373" s="3"/>
      <c r="N373" s="3"/>
      <c r="O373" s="3"/>
      <c r="P373" s="3"/>
      <c r="Q373" s="8"/>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row>
    <row r="374" spans="2:41" ht="16" x14ac:dyDescent="0.2">
      <c r="B374" s="24"/>
      <c r="C374" s="25"/>
      <c r="D374" s="12"/>
      <c r="E374" s="13"/>
      <c r="F374" s="3"/>
      <c r="G374" s="8"/>
      <c r="H374" s="8"/>
      <c r="I374" s="28"/>
      <c r="J374" s="28"/>
      <c r="K374" s="3"/>
      <c r="L374" s="3"/>
      <c r="M374" s="3"/>
      <c r="N374" s="3"/>
      <c r="O374" s="3"/>
      <c r="P374" s="3"/>
      <c r="Q374" s="8"/>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row>
    <row r="375" spans="2:41" ht="16" x14ac:dyDescent="0.2">
      <c r="B375" s="24"/>
      <c r="C375" s="25"/>
      <c r="D375" s="12"/>
      <c r="E375" s="13"/>
      <c r="F375" s="3"/>
      <c r="G375" s="8"/>
      <c r="H375" s="8"/>
      <c r="I375" s="28"/>
      <c r="J375" s="28"/>
      <c r="K375" s="3"/>
      <c r="L375" s="3"/>
      <c r="M375" s="3"/>
      <c r="N375" s="3"/>
      <c r="O375" s="3"/>
      <c r="P375" s="3"/>
      <c r="Q375" s="8"/>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row>
    <row r="376" spans="2:41" ht="16" x14ac:dyDescent="0.2">
      <c r="B376" s="24"/>
      <c r="C376" s="25"/>
      <c r="D376" s="12"/>
      <c r="E376" s="13"/>
      <c r="F376" s="3"/>
      <c r="G376" s="8"/>
      <c r="H376" s="8"/>
      <c r="I376" s="28"/>
      <c r="J376" s="28"/>
      <c r="K376" s="3"/>
      <c r="L376" s="3"/>
      <c r="M376" s="3"/>
      <c r="N376" s="3"/>
      <c r="O376" s="3"/>
      <c r="P376" s="3"/>
      <c r="Q376" s="8"/>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row>
    <row r="377" spans="2:41" ht="16" x14ac:dyDescent="0.2">
      <c r="B377" s="24"/>
      <c r="C377" s="25"/>
      <c r="D377" s="12"/>
      <c r="E377" s="13"/>
      <c r="F377" s="3"/>
      <c r="G377" s="8"/>
      <c r="H377" s="8"/>
      <c r="I377" s="28"/>
      <c r="J377" s="28"/>
      <c r="K377" s="3"/>
      <c r="L377" s="3"/>
      <c r="M377" s="3"/>
      <c r="N377" s="3"/>
      <c r="O377" s="3"/>
      <c r="P377" s="3"/>
      <c r="Q377" s="8"/>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row>
    <row r="378" spans="2:41" ht="16" x14ac:dyDescent="0.2">
      <c r="B378" s="24"/>
      <c r="C378" s="25"/>
      <c r="D378" s="12"/>
      <c r="E378" s="13"/>
      <c r="F378" s="3"/>
      <c r="G378" s="8"/>
      <c r="H378" s="8"/>
      <c r="I378" s="28"/>
      <c r="J378" s="28"/>
      <c r="K378" s="3"/>
      <c r="L378" s="3"/>
      <c r="M378" s="3"/>
      <c r="N378" s="3"/>
      <c r="O378" s="3"/>
      <c r="P378" s="3"/>
      <c r="Q378" s="8"/>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row>
    <row r="379" spans="2:41" ht="16" x14ac:dyDescent="0.2">
      <c r="B379" s="24"/>
      <c r="C379" s="25"/>
      <c r="D379" s="12"/>
      <c r="E379" s="13"/>
      <c r="F379" s="3"/>
      <c r="G379" s="8"/>
      <c r="H379" s="8"/>
      <c r="I379" s="28"/>
      <c r="J379" s="28"/>
      <c r="K379" s="3"/>
      <c r="L379" s="3"/>
      <c r="M379" s="3"/>
      <c r="N379" s="3"/>
      <c r="O379" s="3"/>
      <c r="P379" s="3"/>
      <c r="Q379" s="8"/>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row>
    <row r="380" spans="2:41" ht="16" x14ac:dyDescent="0.2">
      <c r="B380" s="24"/>
      <c r="C380" s="25"/>
      <c r="D380" s="12"/>
      <c r="E380" s="13"/>
      <c r="F380" s="3"/>
      <c r="G380" s="8"/>
      <c r="H380" s="8"/>
      <c r="I380" s="28"/>
      <c r="J380" s="28"/>
      <c r="K380" s="3"/>
      <c r="L380" s="3"/>
      <c r="M380" s="3"/>
      <c r="N380" s="3"/>
      <c r="O380" s="3"/>
      <c r="P380" s="3"/>
      <c r="Q380" s="8"/>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row>
    <row r="381" spans="2:41" ht="16" x14ac:dyDescent="0.2">
      <c r="B381" s="24"/>
      <c r="C381" s="25"/>
      <c r="D381" s="12"/>
      <c r="E381" s="13"/>
      <c r="F381" s="3"/>
      <c r="G381" s="8"/>
      <c r="H381" s="8"/>
      <c r="I381" s="28"/>
      <c r="J381" s="28"/>
      <c r="K381" s="3"/>
      <c r="L381" s="3"/>
      <c r="M381" s="3"/>
      <c r="N381" s="3"/>
      <c r="O381" s="3"/>
      <c r="P381" s="3"/>
      <c r="Q381" s="8"/>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row>
    <row r="382" spans="2:41" ht="16" x14ac:dyDescent="0.2">
      <c r="B382" s="24"/>
      <c r="C382" s="25"/>
      <c r="D382" s="12"/>
      <c r="E382" s="13"/>
      <c r="F382" s="3"/>
      <c r="G382" s="8"/>
      <c r="H382" s="8"/>
      <c r="I382" s="28"/>
      <c r="J382" s="28"/>
      <c r="K382" s="3"/>
      <c r="L382" s="3"/>
      <c r="M382" s="3"/>
      <c r="N382" s="3"/>
      <c r="O382" s="3"/>
      <c r="P382" s="3"/>
      <c r="Q382" s="8"/>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row>
    <row r="383" spans="2:41" ht="16" x14ac:dyDescent="0.2">
      <c r="B383" s="24"/>
      <c r="C383" s="25"/>
      <c r="D383" s="12"/>
      <c r="E383" s="13"/>
      <c r="F383" s="3"/>
      <c r="G383" s="8"/>
      <c r="H383" s="8"/>
      <c r="I383" s="28"/>
      <c r="J383" s="28"/>
      <c r="K383" s="3"/>
      <c r="L383" s="3"/>
      <c r="M383" s="3"/>
      <c r="N383" s="3"/>
      <c r="O383" s="3"/>
      <c r="P383" s="3"/>
      <c r="Q383" s="8"/>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row>
    <row r="384" spans="2:41" ht="16" x14ac:dyDescent="0.2">
      <c r="B384" s="24"/>
      <c r="C384" s="25"/>
      <c r="D384" s="12"/>
      <c r="E384" s="13"/>
      <c r="F384" s="3"/>
      <c r="G384" s="8"/>
      <c r="H384" s="8"/>
      <c r="I384" s="28"/>
      <c r="J384" s="28"/>
      <c r="K384" s="3"/>
      <c r="L384" s="3"/>
      <c r="M384" s="3"/>
      <c r="N384" s="3"/>
      <c r="O384" s="3"/>
      <c r="P384" s="3"/>
      <c r="Q384" s="8"/>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row>
    <row r="385" spans="2:41" ht="16" x14ac:dyDescent="0.2">
      <c r="B385" s="24"/>
      <c r="C385" s="25"/>
      <c r="D385" s="12"/>
      <c r="E385" s="13"/>
      <c r="F385" s="3"/>
      <c r="G385" s="8"/>
      <c r="H385" s="8"/>
      <c r="I385" s="28"/>
      <c r="J385" s="28"/>
      <c r="K385" s="3"/>
      <c r="L385" s="3"/>
      <c r="M385" s="3"/>
      <c r="N385" s="3"/>
      <c r="O385" s="3"/>
      <c r="P385" s="3"/>
      <c r="Q385" s="8"/>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row>
    <row r="386" spans="2:41" ht="16" x14ac:dyDescent="0.2">
      <c r="B386" s="24"/>
      <c r="C386" s="25"/>
      <c r="D386" s="12"/>
      <c r="E386" s="13"/>
      <c r="F386" s="3"/>
      <c r="G386" s="8"/>
      <c r="H386" s="8"/>
      <c r="I386" s="28"/>
      <c r="J386" s="28"/>
      <c r="K386" s="3"/>
      <c r="L386" s="3"/>
      <c r="M386" s="3"/>
      <c r="N386" s="3"/>
      <c r="O386" s="3"/>
      <c r="P386" s="3"/>
      <c r="Q386" s="8"/>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row>
    <row r="387" spans="2:41" ht="16" x14ac:dyDescent="0.2">
      <c r="B387" s="24"/>
      <c r="C387" s="25"/>
      <c r="D387" s="12"/>
      <c r="E387" s="13"/>
      <c r="F387" s="3"/>
      <c r="G387" s="8"/>
      <c r="H387" s="8"/>
      <c r="I387" s="28"/>
      <c r="J387" s="28"/>
      <c r="K387" s="3"/>
      <c r="L387" s="3"/>
      <c r="M387" s="3"/>
      <c r="N387" s="3"/>
      <c r="O387" s="3"/>
      <c r="P387" s="3"/>
      <c r="Q387" s="8"/>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row>
    <row r="388" spans="2:41" ht="16" x14ac:dyDescent="0.2">
      <c r="B388" s="24"/>
      <c r="C388" s="25"/>
      <c r="D388" s="12"/>
      <c r="E388" s="13"/>
      <c r="F388" s="3"/>
      <c r="G388" s="8"/>
      <c r="H388" s="8"/>
      <c r="I388" s="28"/>
      <c r="J388" s="28"/>
      <c r="K388" s="3"/>
      <c r="L388" s="3"/>
      <c r="M388" s="3"/>
      <c r="N388" s="3"/>
      <c r="O388" s="3"/>
      <c r="P388" s="3"/>
      <c r="Q388" s="8"/>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row>
    <row r="389" spans="2:41" ht="16" x14ac:dyDescent="0.2">
      <c r="B389" s="24"/>
      <c r="C389" s="25"/>
      <c r="D389" s="12"/>
      <c r="E389" s="13"/>
      <c r="F389" s="3"/>
      <c r="G389" s="8"/>
      <c r="H389" s="8"/>
      <c r="I389" s="28"/>
      <c r="J389" s="28"/>
      <c r="K389" s="3"/>
      <c r="L389" s="3"/>
      <c r="M389" s="3"/>
      <c r="N389" s="3"/>
      <c r="O389" s="3"/>
      <c r="P389" s="3"/>
      <c r="Q389" s="8"/>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row>
    <row r="390" spans="2:41" ht="16" x14ac:dyDescent="0.2">
      <c r="B390" s="24"/>
      <c r="C390" s="25"/>
      <c r="D390" s="12"/>
      <c r="E390" s="13"/>
      <c r="F390" s="3"/>
      <c r="G390" s="8"/>
      <c r="H390" s="8"/>
      <c r="I390" s="28"/>
      <c r="J390" s="28"/>
      <c r="K390" s="3"/>
      <c r="L390" s="3"/>
      <c r="M390" s="3"/>
      <c r="N390" s="3"/>
      <c r="O390" s="3"/>
      <c r="P390" s="3"/>
      <c r="Q390" s="8"/>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row>
    <row r="391" spans="2:41" ht="16" x14ac:dyDescent="0.2">
      <c r="B391" s="24"/>
      <c r="C391" s="25"/>
      <c r="D391" s="12"/>
      <c r="E391" s="13"/>
      <c r="F391" s="3"/>
      <c r="G391" s="8"/>
      <c r="H391" s="8"/>
      <c r="I391" s="28"/>
      <c r="J391" s="28"/>
      <c r="K391" s="3"/>
      <c r="L391" s="3"/>
      <c r="M391" s="3"/>
      <c r="N391" s="3"/>
      <c r="O391" s="3"/>
      <c r="P391" s="3"/>
      <c r="Q391" s="8"/>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row>
    <row r="392" spans="2:41" ht="16" x14ac:dyDescent="0.2">
      <c r="B392" s="24"/>
      <c r="C392" s="25"/>
      <c r="D392" s="12"/>
      <c r="E392" s="13"/>
      <c r="F392" s="3"/>
      <c r="G392" s="8"/>
      <c r="H392" s="8"/>
      <c r="I392" s="28"/>
      <c r="J392" s="28"/>
      <c r="K392" s="3"/>
      <c r="L392" s="3"/>
      <c r="M392" s="3"/>
      <c r="N392" s="3"/>
      <c r="O392" s="3"/>
      <c r="P392" s="3"/>
      <c r="Q392" s="8"/>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row>
    <row r="393" spans="2:41" ht="16" x14ac:dyDescent="0.2">
      <c r="B393" s="24"/>
      <c r="C393" s="25"/>
      <c r="D393" s="12"/>
      <c r="E393" s="13"/>
      <c r="F393" s="3"/>
      <c r="G393" s="8"/>
      <c r="H393" s="8"/>
      <c r="I393" s="28"/>
      <c r="J393" s="28"/>
      <c r="K393" s="3"/>
      <c r="L393" s="3"/>
      <c r="M393" s="3"/>
      <c r="N393" s="3"/>
      <c r="O393" s="3"/>
      <c r="P393" s="3"/>
      <c r="Q393" s="8"/>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row>
    <row r="394" spans="2:41" ht="16" x14ac:dyDescent="0.2">
      <c r="B394" s="24"/>
      <c r="C394" s="25"/>
      <c r="D394" s="12"/>
      <c r="E394" s="13"/>
      <c r="F394" s="3"/>
      <c r="G394" s="8"/>
      <c r="H394" s="8"/>
      <c r="I394" s="28"/>
      <c r="J394" s="28"/>
      <c r="K394" s="3"/>
      <c r="L394" s="3"/>
      <c r="M394" s="3"/>
      <c r="N394" s="3"/>
      <c r="O394" s="3"/>
      <c r="P394" s="3"/>
      <c r="Q394" s="8"/>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row>
    <row r="395" spans="2:41" ht="16" x14ac:dyDescent="0.2">
      <c r="B395" s="24"/>
      <c r="C395" s="25"/>
      <c r="D395" s="12"/>
      <c r="E395" s="13"/>
      <c r="F395" s="3"/>
      <c r="G395" s="8"/>
      <c r="H395" s="8"/>
      <c r="I395" s="28"/>
      <c r="J395" s="28"/>
      <c r="K395" s="3"/>
      <c r="L395" s="3"/>
      <c r="M395" s="3"/>
      <c r="N395" s="3"/>
      <c r="O395" s="3"/>
      <c r="P395" s="3"/>
      <c r="Q395" s="8"/>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row>
    <row r="396" spans="2:41" ht="16" x14ac:dyDescent="0.2">
      <c r="B396" s="24"/>
      <c r="C396" s="25"/>
      <c r="D396" s="12"/>
      <c r="E396" s="13"/>
      <c r="F396" s="3"/>
      <c r="G396" s="8"/>
      <c r="H396" s="8"/>
      <c r="I396" s="28"/>
      <c r="J396" s="28"/>
      <c r="K396" s="3"/>
      <c r="L396" s="3"/>
      <c r="M396" s="3"/>
      <c r="N396" s="3"/>
      <c r="O396" s="3"/>
      <c r="P396" s="3"/>
      <c r="Q396" s="8"/>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row>
    <row r="397" spans="2:41" ht="16" x14ac:dyDescent="0.2">
      <c r="B397" s="24"/>
      <c r="C397" s="25"/>
      <c r="D397" s="12"/>
      <c r="E397" s="13"/>
      <c r="F397" s="3"/>
      <c r="G397" s="8"/>
      <c r="H397" s="8"/>
      <c r="I397" s="28"/>
      <c r="J397" s="28"/>
      <c r="K397" s="3"/>
      <c r="L397" s="3"/>
      <c r="M397" s="3"/>
      <c r="N397" s="3"/>
      <c r="O397" s="3"/>
      <c r="P397" s="3"/>
      <c r="Q397" s="8"/>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row>
    <row r="398" spans="2:41" ht="16" x14ac:dyDescent="0.2">
      <c r="B398" s="24"/>
      <c r="C398" s="25"/>
      <c r="D398" s="12"/>
      <c r="E398" s="13"/>
      <c r="F398" s="3"/>
      <c r="G398" s="8"/>
      <c r="H398" s="8"/>
      <c r="I398" s="28"/>
      <c r="J398" s="28"/>
      <c r="K398" s="3"/>
      <c r="L398" s="3"/>
      <c r="M398" s="3"/>
      <c r="N398" s="3"/>
      <c r="O398" s="3"/>
      <c r="P398" s="3"/>
      <c r="Q398" s="8"/>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row>
    <row r="399" spans="2:41" ht="16" x14ac:dyDescent="0.2">
      <c r="B399" s="24"/>
      <c r="C399" s="25"/>
      <c r="D399" s="12"/>
      <c r="E399" s="13"/>
      <c r="F399" s="3"/>
      <c r="G399" s="8"/>
      <c r="H399" s="8"/>
      <c r="I399" s="28"/>
      <c r="J399" s="28"/>
      <c r="K399" s="3"/>
      <c r="L399" s="3"/>
      <c r="M399" s="3"/>
      <c r="N399" s="3"/>
      <c r="O399" s="3"/>
      <c r="P399" s="3"/>
      <c r="Q399" s="8"/>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row>
    <row r="400" spans="2:41" ht="16" x14ac:dyDescent="0.2">
      <c r="B400" s="24"/>
      <c r="C400" s="25"/>
      <c r="D400" s="12"/>
      <c r="E400" s="13"/>
      <c r="F400" s="3"/>
      <c r="G400" s="8"/>
      <c r="H400" s="8"/>
      <c r="I400" s="28"/>
      <c r="J400" s="28"/>
      <c r="K400" s="3"/>
      <c r="L400" s="3"/>
      <c r="M400" s="3"/>
      <c r="N400" s="3"/>
      <c r="O400" s="3"/>
      <c r="P400" s="3"/>
      <c r="Q400" s="8"/>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row>
    <row r="401" spans="2:41" ht="16" x14ac:dyDescent="0.2">
      <c r="B401" s="24"/>
      <c r="C401" s="25"/>
      <c r="D401" s="12"/>
      <c r="E401" s="13"/>
      <c r="F401" s="3"/>
      <c r="G401" s="8"/>
      <c r="H401" s="8"/>
      <c r="I401" s="28"/>
      <c r="J401" s="28"/>
      <c r="K401" s="3"/>
      <c r="L401" s="3"/>
      <c r="M401" s="3"/>
      <c r="N401" s="3"/>
      <c r="O401" s="3"/>
      <c r="P401" s="3"/>
      <c r="Q401" s="8"/>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row>
    <row r="402" spans="2:41" ht="16" x14ac:dyDescent="0.2">
      <c r="B402" s="24"/>
      <c r="C402" s="25"/>
      <c r="D402" s="12"/>
      <c r="E402" s="13"/>
      <c r="F402" s="3"/>
      <c r="G402" s="8"/>
      <c r="H402" s="8"/>
      <c r="I402" s="28"/>
      <c r="J402" s="28"/>
      <c r="K402" s="3"/>
      <c r="L402" s="3"/>
      <c r="M402" s="3"/>
      <c r="N402" s="3"/>
      <c r="O402" s="3"/>
      <c r="P402" s="3"/>
      <c r="Q402" s="8"/>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row>
    <row r="403" spans="2:41" ht="16" x14ac:dyDescent="0.2">
      <c r="B403" s="24"/>
      <c r="C403" s="25"/>
      <c r="D403" s="12"/>
      <c r="E403" s="13"/>
      <c r="F403" s="3"/>
      <c r="G403" s="8"/>
      <c r="H403" s="8"/>
      <c r="I403" s="28"/>
      <c r="J403" s="28"/>
      <c r="K403" s="3"/>
      <c r="L403" s="3"/>
      <c r="M403" s="3"/>
      <c r="N403" s="3"/>
      <c r="O403" s="3"/>
      <c r="P403" s="3"/>
      <c r="Q403" s="8"/>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row>
    <row r="404" spans="2:41" ht="16" x14ac:dyDescent="0.2">
      <c r="B404" s="24"/>
      <c r="C404" s="25"/>
      <c r="D404" s="12"/>
      <c r="E404" s="13"/>
      <c r="F404" s="3"/>
      <c r="G404" s="8"/>
      <c r="H404" s="8"/>
      <c r="I404" s="28"/>
      <c r="J404" s="28"/>
      <c r="K404" s="3"/>
      <c r="L404" s="3"/>
      <c r="M404" s="3"/>
      <c r="N404" s="3"/>
      <c r="O404" s="3"/>
      <c r="P404" s="3"/>
      <c r="Q404" s="8"/>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row>
    <row r="405" spans="2:41" ht="16" x14ac:dyDescent="0.2">
      <c r="B405" s="24"/>
      <c r="C405" s="25"/>
      <c r="D405" s="12"/>
      <c r="E405" s="13"/>
      <c r="F405" s="3"/>
      <c r="G405" s="8"/>
      <c r="H405" s="8"/>
      <c r="I405" s="28"/>
      <c r="J405" s="28"/>
      <c r="K405" s="3"/>
      <c r="L405" s="3"/>
      <c r="M405" s="3"/>
      <c r="N405" s="3"/>
      <c r="O405" s="3"/>
      <c r="P405" s="3"/>
      <c r="Q405" s="8"/>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row>
    <row r="406" spans="2:41" ht="16" x14ac:dyDescent="0.2">
      <c r="B406" s="24"/>
      <c r="C406" s="25"/>
      <c r="D406" s="12"/>
      <c r="E406" s="13"/>
      <c r="F406" s="3"/>
      <c r="G406" s="8"/>
      <c r="H406" s="8"/>
      <c r="I406" s="28"/>
      <c r="J406" s="28"/>
      <c r="K406" s="3"/>
      <c r="L406" s="3"/>
      <c r="M406" s="3"/>
      <c r="N406" s="3"/>
      <c r="O406" s="3"/>
      <c r="P406" s="3"/>
      <c r="Q406" s="8"/>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row>
    <row r="407" spans="2:41" ht="16" x14ac:dyDescent="0.2">
      <c r="B407" s="24"/>
      <c r="C407" s="25"/>
      <c r="D407" s="12"/>
      <c r="E407" s="13"/>
      <c r="F407" s="3"/>
      <c r="G407" s="8"/>
      <c r="H407" s="8"/>
      <c r="I407" s="28"/>
      <c r="J407" s="28"/>
      <c r="K407" s="3"/>
      <c r="L407" s="3"/>
      <c r="M407" s="3"/>
      <c r="N407" s="3"/>
      <c r="O407" s="3"/>
      <c r="P407" s="3"/>
      <c r="Q407" s="8"/>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row>
    <row r="408" spans="2:41" ht="16" x14ac:dyDescent="0.2">
      <c r="B408" s="24"/>
      <c r="C408" s="25"/>
      <c r="D408" s="12"/>
      <c r="E408" s="13"/>
      <c r="F408" s="3"/>
      <c r="G408" s="8"/>
      <c r="H408" s="8"/>
      <c r="I408" s="28"/>
      <c r="J408" s="28"/>
      <c r="K408" s="3"/>
      <c r="L408" s="3"/>
      <c r="M408" s="3"/>
      <c r="N408" s="3"/>
      <c r="O408" s="3"/>
      <c r="P408" s="3"/>
      <c r="Q408" s="8"/>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row>
    <row r="409" spans="2:41" ht="16" x14ac:dyDescent="0.2">
      <c r="B409" s="24"/>
      <c r="C409" s="25"/>
      <c r="D409" s="12"/>
      <c r="E409" s="13"/>
      <c r="F409" s="3"/>
      <c r="G409" s="8"/>
      <c r="H409" s="8"/>
      <c r="I409" s="28"/>
      <c r="J409" s="28"/>
      <c r="K409" s="3"/>
      <c r="L409" s="3"/>
      <c r="M409" s="3"/>
      <c r="N409" s="3"/>
      <c r="O409" s="3"/>
      <c r="P409" s="3"/>
      <c r="Q409" s="8"/>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row>
    <row r="410" spans="2:41" ht="16" x14ac:dyDescent="0.2">
      <c r="B410" s="24"/>
      <c r="C410" s="25"/>
      <c r="D410" s="12"/>
      <c r="E410" s="13"/>
      <c r="F410" s="3"/>
      <c r="G410" s="8"/>
      <c r="H410" s="8"/>
      <c r="I410" s="28"/>
      <c r="J410" s="28"/>
      <c r="K410" s="3"/>
      <c r="L410" s="3"/>
      <c r="M410" s="3"/>
      <c r="N410" s="3"/>
      <c r="O410" s="3"/>
      <c r="P410" s="3"/>
      <c r="Q410" s="8"/>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row>
    <row r="411" spans="2:41" ht="16" x14ac:dyDescent="0.2">
      <c r="B411" s="24"/>
      <c r="C411" s="25"/>
      <c r="D411" s="12"/>
      <c r="E411" s="13"/>
      <c r="F411" s="3"/>
      <c r="G411" s="8"/>
      <c r="H411" s="8"/>
      <c r="I411" s="28"/>
      <c r="J411" s="28"/>
      <c r="K411" s="3"/>
      <c r="L411" s="3"/>
      <c r="M411" s="3"/>
      <c r="N411" s="3"/>
      <c r="O411" s="3"/>
      <c r="P411" s="3"/>
      <c r="Q411" s="8"/>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row>
    <row r="412" spans="2:41" ht="16" x14ac:dyDescent="0.2">
      <c r="B412" s="24"/>
      <c r="C412" s="25"/>
      <c r="D412" s="12"/>
      <c r="E412" s="13"/>
      <c r="F412" s="3"/>
      <c r="G412" s="8"/>
      <c r="H412" s="8"/>
      <c r="I412" s="28"/>
      <c r="J412" s="28"/>
      <c r="K412" s="3"/>
      <c r="L412" s="3"/>
      <c r="M412" s="3"/>
      <c r="N412" s="3"/>
      <c r="O412" s="3"/>
      <c r="P412" s="3"/>
      <c r="Q412" s="8"/>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row>
    <row r="413" spans="2:41" ht="16" x14ac:dyDescent="0.2">
      <c r="B413" s="24"/>
      <c r="C413" s="25"/>
      <c r="D413" s="12"/>
      <c r="E413" s="13"/>
      <c r="F413" s="3"/>
      <c r="G413" s="8"/>
      <c r="H413" s="8"/>
      <c r="I413" s="28"/>
      <c r="J413" s="28"/>
      <c r="K413" s="3"/>
      <c r="L413" s="3"/>
      <c r="M413" s="3"/>
      <c r="N413" s="3"/>
      <c r="O413" s="3"/>
      <c r="P413" s="3"/>
      <c r="Q413" s="8"/>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row>
    <row r="414" spans="2:41" ht="16" x14ac:dyDescent="0.2">
      <c r="B414" s="24"/>
      <c r="C414" s="25"/>
      <c r="D414" s="12"/>
      <c r="E414" s="13"/>
      <c r="F414" s="3"/>
      <c r="G414" s="8"/>
      <c r="H414" s="8"/>
      <c r="I414" s="28"/>
      <c r="J414" s="28"/>
      <c r="K414" s="3"/>
      <c r="L414" s="3"/>
      <c r="M414" s="3"/>
      <c r="N414" s="3"/>
      <c r="O414" s="3"/>
      <c r="P414" s="3"/>
      <c r="Q414" s="8"/>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row>
    <row r="415" spans="2:41" ht="16" x14ac:dyDescent="0.2">
      <c r="B415" s="24"/>
      <c r="C415" s="25"/>
      <c r="D415" s="12"/>
      <c r="E415" s="13"/>
      <c r="F415" s="3"/>
      <c r="G415" s="8"/>
      <c r="H415" s="8"/>
      <c r="I415" s="28"/>
      <c r="J415" s="28"/>
      <c r="K415" s="3"/>
      <c r="L415" s="3"/>
      <c r="M415" s="3"/>
      <c r="N415" s="3"/>
      <c r="O415" s="3"/>
      <c r="P415" s="3"/>
      <c r="Q415" s="8"/>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row>
    <row r="416" spans="2:41" ht="16" x14ac:dyDescent="0.2">
      <c r="B416" s="24"/>
      <c r="C416" s="25"/>
      <c r="D416" s="12"/>
      <c r="E416" s="13"/>
      <c r="F416" s="3"/>
      <c r="G416" s="8"/>
      <c r="H416" s="8"/>
      <c r="I416" s="28"/>
      <c r="J416" s="28"/>
      <c r="K416" s="3"/>
      <c r="L416" s="3"/>
      <c r="M416" s="3"/>
      <c r="N416" s="3"/>
      <c r="O416" s="3"/>
      <c r="P416" s="3"/>
      <c r="Q416" s="8"/>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row>
    <row r="417" spans="2:41" ht="16" x14ac:dyDescent="0.2">
      <c r="B417" s="24"/>
      <c r="C417" s="25"/>
      <c r="D417" s="12"/>
      <c r="E417" s="13"/>
      <c r="F417" s="3"/>
      <c r="G417" s="8"/>
      <c r="H417" s="8"/>
      <c r="I417" s="28"/>
      <c r="J417" s="28"/>
      <c r="K417" s="3"/>
      <c r="L417" s="3"/>
      <c r="M417" s="3"/>
      <c r="N417" s="3"/>
      <c r="O417" s="3"/>
      <c r="P417" s="3"/>
      <c r="Q417" s="8"/>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row>
    <row r="418" spans="2:41" ht="16" x14ac:dyDescent="0.2">
      <c r="B418" s="24"/>
      <c r="C418" s="25"/>
      <c r="D418" s="12"/>
      <c r="E418" s="13"/>
      <c r="F418" s="3"/>
      <c r="G418" s="8"/>
      <c r="H418" s="8"/>
      <c r="I418" s="28"/>
      <c r="J418" s="28"/>
      <c r="K418" s="3"/>
      <c r="L418" s="3"/>
      <c r="M418" s="3"/>
      <c r="N418" s="3"/>
      <c r="O418" s="3"/>
      <c r="P418" s="3"/>
      <c r="Q418" s="8"/>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row>
    <row r="419" spans="2:41" ht="16" x14ac:dyDescent="0.2">
      <c r="B419" s="24"/>
      <c r="C419" s="25"/>
      <c r="D419" s="12"/>
      <c r="E419" s="13"/>
      <c r="F419" s="3"/>
      <c r="G419" s="8"/>
      <c r="H419" s="8"/>
      <c r="I419" s="28"/>
      <c r="J419" s="28"/>
      <c r="K419" s="3"/>
      <c r="L419" s="3"/>
      <c r="M419" s="3"/>
      <c r="N419" s="3"/>
      <c r="O419" s="3"/>
      <c r="P419" s="3"/>
      <c r="Q419" s="8"/>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row>
    <row r="420" spans="2:41" ht="16" x14ac:dyDescent="0.2">
      <c r="B420" s="24"/>
      <c r="C420" s="25"/>
      <c r="D420" s="12"/>
      <c r="E420" s="13"/>
      <c r="F420" s="3"/>
      <c r="G420" s="8"/>
      <c r="H420" s="8"/>
      <c r="I420" s="28"/>
      <c r="J420" s="28"/>
      <c r="K420" s="3"/>
      <c r="L420" s="3"/>
      <c r="M420" s="3"/>
      <c r="N420" s="3"/>
      <c r="O420" s="3"/>
      <c r="P420" s="3"/>
      <c r="Q420" s="8"/>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row>
    <row r="421" spans="2:41" ht="16" x14ac:dyDescent="0.2">
      <c r="B421" s="24"/>
      <c r="C421" s="25"/>
      <c r="D421" s="12"/>
      <c r="E421" s="13"/>
      <c r="F421" s="3"/>
      <c r="G421" s="8"/>
      <c r="H421" s="8"/>
      <c r="I421" s="28"/>
      <c r="J421" s="28"/>
      <c r="K421" s="3"/>
      <c r="L421" s="3"/>
      <c r="M421" s="3"/>
      <c r="N421" s="3"/>
      <c r="O421" s="3"/>
      <c r="P421" s="3"/>
      <c r="Q421" s="8"/>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row>
    <row r="422" spans="2:41" ht="16" x14ac:dyDescent="0.2">
      <c r="B422" s="24"/>
      <c r="C422" s="25"/>
      <c r="D422" s="12"/>
      <c r="E422" s="13"/>
      <c r="F422" s="3"/>
      <c r="G422" s="8"/>
      <c r="H422" s="8"/>
      <c r="I422" s="28"/>
      <c r="J422" s="28"/>
      <c r="K422" s="3"/>
      <c r="L422" s="3"/>
      <c r="M422" s="3"/>
      <c r="N422" s="3"/>
      <c r="O422" s="3"/>
      <c r="P422" s="3"/>
      <c r="Q422" s="8"/>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row>
    <row r="423" spans="2:41" ht="16" x14ac:dyDescent="0.2">
      <c r="B423" s="24"/>
      <c r="C423" s="25"/>
      <c r="D423" s="12"/>
      <c r="E423" s="13"/>
      <c r="F423" s="3"/>
      <c r="G423" s="8"/>
      <c r="H423" s="8"/>
      <c r="I423" s="28"/>
      <c r="J423" s="28"/>
      <c r="K423" s="3"/>
      <c r="L423" s="3"/>
      <c r="M423" s="3"/>
      <c r="N423" s="3"/>
      <c r="O423" s="3"/>
      <c r="P423" s="3"/>
      <c r="Q423" s="8"/>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row>
    <row r="424" spans="2:41" ht="16" x14ac:dyDescent="0.2">
      <c r="B424" s="24"/>
      <c r="C424" s="25"/>
      <c r="D424" s="12"/>
      <c r="E424" s="13"/>
      <c r="F424" s="3"/>
      <c r="G424" s="8"/>
      <c r="H424" s="8"/>
      <c r="I424" s="28"/>
      <c r="J424" s="28"/>
      <c r="K424" s="3"/>
      <c r="L424" s="3"/>
      <c r="M424" s="3"/>
      <c r="N424" s="3"/>
      <c r="O424" s="3"/>
      <c r="P424" s="3"/>
      <c r="Q424" s="8"/>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row>
    <row r="425" spans="2:41" ht="16" x14ac:dyDescent="0.2">
      <c r="B425" s="24"/>
      <c r="C425" s="25"/>
      <c r="D425" s="12"/>
      <c r="E425" s="13"/>
      <c r="F425" s="3"/>
      <c r="G425" s="8"/>
      <c r="H425" s="8"/>
      <c r="I425" s="28"/>
      <c r="J425" s="28"/>
      <c r="K425" s="3"/>
      <c r="L425" s="3"/>
      <c r="M425" s="3"/>
      <c r="N425" s="3"/>
      <c r="O425" s="3"/>
      <c r="P425" s="3"/>
      <c r="Q425" s="8"/>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row>
    <row r="426" spans="2:41" ht="16" x14ac:dyDescent="0.2">
      <c r="B426" s="24"/>
      <c r="C426" s="25"/>
      <c r="D426" s="12"/>
      <c r="E426" s="13"/>
      <c r="F426" s="3"/>
      <c r="G426" s="8"/>
      <c r="H426" s="8"/>
      <c r="I426" s="28"/>
      <c r="J426" s="28"/>
      <c r="K426" s="3"/>
      <c r="L426" s="3"/>
      <c r="M426" s="3"/>
      <c r="N426" s="3"/>
      <c r="O426" s="3"/>
      <c r="P426" s="3"/>
      <c r="Q426" s="8"/>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row>
    <row r="427" spans="2:41" ht="16" x14ac:dyDescent="0.2">
      <c r="B427" s="24"/>
      <c r="C427" s="25"/>
      <c r="D427" s="12"/>
      <c r="E427" s="13"/>
      <c r="F427" s="3"/>
      <c r="G427" s="8"/>
      <c r="H427" s="8"/>
      <c r="I427" s="28"/>
      <c r="J427" s="28"/>
      <c r="K427" s="3"/>
      <c r="L427" s="3"/>
      <c r="M427" s="3"/>
      <c r="N427" s="3"/>
      <c r="O427" s="3"/>
      <c r="P427" s="3"/>
      <c r="Q427" s="8"/>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row>
    <row r="428" spans="2:41" ht="16" x14ac:dyDescent="0.2">
      <c r="B428" s="24"/>
      <c r="C428" s="25"/>
      <c r="D428" s="12"/>
      <c r="E428" s="13"/>
      <c r="F428" s="3"/>
      <c r="G428" s="8"/>
      <c r="H428" s="8"/>
      <c r="I428" s="28"/>
      <c r="J428" s="28"/>
      <c r="K428" s="3"/>
      <c r="L428" s="3"/>
      <c r="M428" s="3"/>
      <c r="N428" s="3"/>
      <c r="O428" s="3"/>
      <c r="P428" s="3"/>
      <c r="Q428" s="8"/>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row>
    <row r="429" spans="2:41" ht="16" x14ac:dyDescent="0.2">
      <c r="B429" s="24"/>
      <c r="C429" s="25"/>
      <c r="D429" s="12"/>
      <c r="E429" s="13"/>
      <c r="F429" s="3"/>
      <c r="G429" s="8"/>
      <c r="H429" s="8"/>
      <c r="I429" s="28"/>
      <c r="J429" s="28"/>
      <c r="K429" s="3"/>
      <c r="L429" s="3"/>
      <c r="M429" s="3"/>
      <c r="N429" s="3"/>
      <c r="O429" s="3"/>
      <c r="P429" s="3"/>
      <c r="Q429" s="8"/>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row>
    <row r="430" spans="2:41" ht="16" x14ac:dyDescent="0.2">
      <c r="B430" s="24"/>
      <c r="C430" s="25"/>
      <c r="D430" s="12"/>
      <c r="E430" s="13"/>
      <c r="F430" s="3"/>
      <c r="G430" s="8"/>
      <c r="H430" s="8"/>
      <c r="I430" s="28"/>
      <c r="J430" s="28"/>
      <c r="K430" s="3"/>
      <c r="L430" s="3"/>
      <c r="M430" s="3"/>
      <c r="N430" s="3"/>
      <c r="O430" s="3"/>
      <c r="P430" s="3"/>
      <c r="Q430" s="8"/>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row>
    <row r="431" spans="2:41" ht="16" x14ac:dyDescent="0.2">
      <c r="B431" s="24"/>
      <c r="C431" s="25"/>
      <c r="D431" s="12"/>
      <c r="E431" s="13"/>
      <c r="F431" s="3"/>
      <c r="G431" s="8"/>
      <c r="H431" s="8"/>
      <c r="I431" s="28"/>
      <c r="J431" s="28"/>
      <c r="K431" s="3"/>
      <c r="L431" s="3"/>
      <c r="M431" s="3"/>
      <c r="N431" s="3"/>
      <c r="O431" s="3"/>
      <c r="P431" s="3"/>
      <c r="Q431" s="8"/>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row>
    <row r="432" spans="2:41" ht="16" x14ac:dyDescent="0.2">
      <c r="B432" s="24"/>
      <c r="C432" s="25"/>
      <c r="D432" s="12"/>
      <c r="E432" s="13"/>
      <c r="F432" s="3"/>
      <c r="G432" s="8"/>
      <c r="H432" s="8"/>
      <c r="I432" s="28"/>
      <c r="J432" s="28"/>
      <c r="K432" s="3"/>
      <c r="L432" s="3"/>
      <c r="M432" s="3"/>
      <c r="N432" s="3"/>
      <c r="O432" s="3"/>
      <c r="P432" s="3"/>
      <c r="Q432" s="8"/>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row>
    <row r="433" spans="2:41" ht="16" x14ac:dyDescent="0.2">
      <c r="B433" s="24"/>
      <c r="C433" s="25"/>
      <c r="D433" s="12"/>
      <c r="E433" s="13"/>
      <c r="F433" s="3"/>
      <c r="G433" s="8"/>
      <c r="H433" s="8"/>
      <c r="I433" s="28"/>
      <c r="J433" s="28"/>
      <c r="K433" s="3"/>
      <c r="L433" s="3"/>
      <c r="M433" s="3"/>
      <c r="N433" s="3"/>
      <c r="O433" s="3"/>
      <c r="P433" s="3"/>
      <c r="Q433" s="8"/>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row>
    <row r="434" spans="2:41" ht="16" x14ac:dyDescent="0.2">
      <c r="B434" s="24"/>
      <c r="C434" s="25"/>
      <c r="D434" s="12"/>
      <c r="E434" s="13"/>
      <c r="F434" s="3"/>
      <c r="G434" s="8"/>
      <c r="H434" s="8"/>
      <c r="I434" s="28"/>
      <c r="J434" s="28"/>
      <c r="K434" s="3"/>
      <c r="L434" s="3"/>
      <c r="M434" s="3"/>
      <c r="N434" s="3"/>
      <c r="O434" s="3"/>
      <c r="P434" s="3"/>
      <c r="Q434" s="8"/>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row>
    <row r="435" spans="2:41" ht="16" x14ac:dyDescent="0.2">
      <c r="B435" s="24"/>
      <c r="C435" s="25"/>
      <c r="D435" s="12"/>
      <c r="E435" s="13"/>
      <c r="F435" s="3"/>
      <c r="G435" s="8"/>
      <c r="H435" s="8"/>
      <c r="I435" s="28"/>
      <c r="J435" s="28"/>
      <c r="K435" s="3"/>
      <c r="L435" s="3"/>
      <c r="M435" s="3"/>
      <c r="N435" s="3"/>
      <c r="O435" s="3"/>
      <c r="P435" s="3"/>
      <c r="Q435" s="8"/>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row>
    <row r="436" spans="2:41" ht="16" x14ac:dyDescent="0.2">
      <c r="B436" s="24"/>
      <c r="C436" s="25"/>
      <c r="D436" s="12"/>
      <c r="E436" s="13"/>
      <c r="F436" s="3"/>
      <c r="G436" s="8"/>
      <c r="H436" s="8"/>
      <c r="I436" s="28"/>
      <c r="J436" s="28"/>
      <c r="K436" s="3"/>
      <c r="L436" s="3"/>
      <c r="M436" s="3"/>
      <c r="N436" s="3"/>
      <c r="O436" s="3"/>
      <c r="P436" s="3"/>
      <c r="Q436" s="8"/>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row>
    <row r="437" spans="2:41" ht="16" x14ac:dyDescent="0.2">
      <c r="B437" s="24"/>
      <c r="C437" s="25"/>
      <c r="D437" s="12"/>
      <c r="E437" s="13"/>
      <c r="F437" s="3"/>
      <c r="G437" s="8"/>
      <c r="H437" s="8"/>
      <c r="I437" s="28"/>
      <c r="J437" s="28"/>
      <c r="K437" s="3"/>
      <c r="L437" s="3"/>
      <c r="M437" s="3"/>
      <c r="N437" s="3"/>
      <c r="O437" s="3"/>
      <c r="P437" s="3"/>
      <c r="Q437" s="8"/>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row>
    <row r="438" spans="2:41" ht="16" x14ac:dyDescent="0.2">
      <c r="B438" s="24"/>
      <c r="C438" s="25"/>
      <c r="D438" s="12"/>
      <c r="E438" s="13"/>
      <c r="F438" s="3"/>
      <c r="G438" s="8"/>
      <c r="H438" s="8"/>
      <c r="I438" s="28"/>
      <c r="J438" s="28"/>
      <c r="K438" s="3"/>
      <c r="L438" s="3"/>
      <c r="M438" s="3"/>
      <c r="N438" s="3"/>
      <c r="O438" s="3"/>
      <c r="P438" s="3"/>
      <c r="Q438" s="8"/>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row>
    <row r="439" spans="2:41" ht="16" x14ac:dyDescent="0.2">
      <c r="B439" s="24"/>
      <c r="C439" s="25"/>
      <c r="D439" s="12"/>
      <c r="E439" s="13"/>
      <c r="F439" s="3"/>
      <c r="G439" s="8"/>
      <c r="H439" s="8"/>
      <c r="I439" s="28"/>
      <c r="J439" s="28"/>
      <c r="K439" s="3"/>
      <c r="L439" s="3"/>
      <c r="M439" s="3"/>
      <c r="N439" s="3"/>
      <c r="O439" s="3"/>
      <c r="P439" s="3"/>
      <c r="Q439" s="8"/>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row>
    <row r="440" spans="2:41" ht="16" x14ac:dyDescent="0.2">
      <c r="B440" s="24"/>
      <c r="C440" s="25"/>
      <c r="D440" s="12"/>
      <c r="E440" s="13"/>
      <c r="F440" s="3"/>
      <c r="G440" s="8"/>
      <c r="H440" s="8"/>
      <c r="I440" s="28"/>
      <c r="J440" s="28"/>
      <c r="K440" s="3"/>
      <c r="L440" s="3"/>
      <c r="M440" s="3"/>
      <c r="N440" s="3"/>
      <c r="O440" s="3"/>
      <c r="P440" s="3"/>
      <c r="Q440" s="8"/>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row>
    <row r="441" spans="2:41" ht="16" x14ac:dyDescent="0.2">
      <c r="B441" s="24"/>
      <c r="C441" s="25"/>
      <c r="D441" s="12"/>
      <c r="E441" s="13"/>
      <c r="F441" s="3"/>
      <c r="G441" s="8"/>
      <c r="H441" s="8"/>
      <c r="I441" s="28"/>
      <c r="J441" s="28"/>
      <c r="K441" s="3"/>
      <c r="L441" s="3"/>
      <c r="M441" s="3"/>
      <c r="N441" s="3"/>
      <c r="O441" s="3"/>
      <c r="P441" s="3"/>
      <c r="Q441" s="8"/>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row>
    <row r="442" spans="2:41" ht="16" x14ac:dyDescent="0.2">
      <c r="B442" s="24"/>
      <c r="C442" s="25"/>
      <c r="D442" s="12"/>
      <c r="E442" s="13"/>
      <c r="F442" s="3"/>
      <c r="G442" s="8"/>
      <c r="H442" s="8"/>
      <c r="I442" s="28"/>
      <c r="J442" s="28"/>
      <c r="K442" s="3"/>
      <c r="L442" s="3"/>
      <c r="M442" s="3"/>
      <c r="N442" s="3"/>
      <c r="O442" s="3"/>
      <c r="P442" s="3"/>
      <c r="Q442" s="8"/>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row>
    <row r="443" spans="2:41" ht="16" x14ac:dyDescent="0.2">
      <c r="B443" s="24"/>
      <c r="C443" s="25"/>
      <c r="D443" s="12"/>
      <c r="E443" s="13"/>
      <c r="F443" s="3"/>
      <c r="G443" s="8"/>
      <c r="H443" s="8"/>
      <c r="I443" s="28"/>
      <c r="J443" s="28"/>
      <c r="K443" s="3"/>
      <c r="L443" s="3"/>
      <c r="M443" s="3"/>
      <c r="N443" s="3"/>
      <c r="O443" s="3"/>
      <c r="P443" s="3"/>
      <c r="Q443" s="8"/>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row>
    <row r="444" spans="2:41" ht="16" x14ac:dyDescent="0.2">
      <c r="B444" s="24"/>
      <c r="C444" s="25"/>
      <c r="D444" s="12"/>
      <c r="E444" s="13"/>
      <c r="F444" s="3"/>
      <c r="G444" s="8"/>
      <c r="H444" s="8"/>
      <c r="I444" s="28"/>
      <c r="J444" s="28"/>
      <c r="K444" s="3"/>
      <c r="L444" s="3"/>
      <c r="M444" s="3"/>
      <c r="N444" s="3"/>
      <c r="O444" s="3"/>
      <c r="P444" s="3"/>
      <c r="Q444" s="8"/>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row>
    <row r="445" spans="2:41" ht="16" x14ac:dyDescent="0.2">
      <c r="B445" s="24"/>
      <c r="C445" s="25"/>
      <c r="D445" s="12"/>
      <c r="E445" s="13"/>
      <c r="F445" s="3"/>
      <c r="G445" s="8"/>
      <c r="H445" s="8"/>
      <c r="I445" s="28"/>
      <c r="J445" s="28"/>
      <c r="K445" s="3"/>
      <c r="L445" s="3"/>
      <c r="M445" s="3"/>
      <c r="N445" s="3"/>
      <c r="O445" s="3"/>
      <c r="P445" s="3"/>
      <c r="Q445" s="8"/>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row>
    <row r="446" spans="2:41" ht="16" x14ac:dyDescent="0.2">
      <c r="B446" s="24"/>
      <c r="C446" s="25"/>
      <c r="D446" s="12"/>
      <c r="E446" s="13"/>
      <c r="F446" s="3"/>
      <c r="G446" s="8"/>
      <c r="H446" s="8"/>
      <c r="I446" s="28"/>
      <c r="J446" s="28"/>
      <c r="K446" s="3"/>
      <c r="L446" s="3"/>
      <c r="M446" s="3"/>
      <c r="N446" s="3"/>
      <c r="O446" s="3"/>
      <c r="P446" s="3"/>
      <c r="Q446" s="8"/>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row>
    <row r="447" spans="2:41" ht="16" x14ac:dyDescent="0.2">
      <c r="B447" s="24"/>
      <c r="C447" s="25"/>
      <c r="D447" s="12"/>
      <c r="E447" s="13"/>
      <c r="F447" s="3"/>
      <c r="G447" s="8"/>
      <c r="H447" s="8"/>
      <c r="I447" s="28"/>
      <c r="J447" s="28"/>
      <c r="K447" s="3"/>
      <c r="L447" s="3"/>
      <c r="M447" s="3"/>
      <c r="N447" s="3"/>
      <c r="O447" s="3"/>
      <c r="P447" s="3"/>
      <c r="Q447" s="8"/>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row>
    <row r="448" spans="2:41" ht="16" x14ac:dyDescent="0.2">
      <c r="B448" s="24"/>
      <c r="C448" s="25"/>
      <c r="D448" s="12"/>
      <c r="E448" s="13"/>
      <c r="F448" s="3"/>
      <c r="G448" s="8"/>
      <c r="H448" s="8"/>
      <c r="I448" s="28"/>
      <c r="J448" s="28"/>
      <c r="K448" s="3"/>
      <c r="L448" s="3"/>
      <c r="M448" s="3"/>
      <c r="N448" s="3"/>
      <c r="O448" s="3"/>
      <c r="P448" s="3"/>
      <c r="Q448" s="8"/>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row>
    <row r="449" spans="2:41" ht="16" x14ac:dyDescent="0.2">
      <c r="B449" s="24"/>
      <c r="C449" s="25"/>
      <c r="D449" s="12"/>
      <c r="E449" s="13"/>
      <c r="F449" s="3"/>
      <c r="G449" s="8"/>
      <c r="H449" s="8"/>
      <c r="I449" s="28"/>
      <c r="J449" s="28"/>
      <c r="K449" s="3"/>
      <c r="L449" s="3"/>
      <c r="M449" s="3"/>
      <c r="N449" s="3"/>
      <c r="O449" s="3"/>
      <c r="P449" s="3"/>
      <c r="Q449" s="8"/>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row>
    <row r="450" spans="2:41" ht="16" x14ac:dyDescent="0.2">
      <c r="B450" s="24"/>
      <c r="C450" s="25"/>
      <c r="D450" s="12"/>
      <c r="E450" s="13"/>
      <c r="F450" s="3"/>
      <c r="G450" s="8"/>
      <c r="H450" s="8"/>
      <c r="I450" s="28"/>
      <c r="J450" s="28"/>
      <c r="K450" s="3"/>
      <c r="L450" s="3"/>
      <c r="M450" s="3"/>
      <c r="N450" s="3"/>
      <c r="O450" s="3"/>
      <c r="P450" s="3"/>
      <c r="Q450" s="8"/>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row>
    <row r="451" spans="2:41" ht="16" x14ac:dyDescent="0.2">
      <c r="B451" s="24"/>
      <c r="C451" s="25"/>
      <c r="D451" s="12"/>
      <c r="E451" s="13"/>
      <c r="F451" s="3"/>
      <c r="G451" s="8"/>
      <c r="H451" s="8"/>
      <c r="I451" s="28"/>
      <c r="J451" s="28"/>
      <c r="K451" s="3"/>
      <c r="L451" s="3"/>
      <c r="M451" s="3"/>
      <c r="N451" s="3"/>
      <c r="O451" s="3"/>
      <c r="P451" s="3"/>
      <c r="Q451" s="8"/>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row>
    <row r="452" spans="2:41" ht="16" x14ac:dyDescent="0.2">
      <c r="B452" s="24"/>
      <c r="C452" s="25"/>
      <c r="D452" s="12"/>
      <c r="E452" s="13"/>
      <c r="F452" s="3"/>
      <c r="G452" s="8"/>
      <c r="H452" s="8"/>
      <c r="I452" s="28"/>
      <c r="J452" s="28"/>
      <c r="K452" s="3"/>
      <c r="L452" s="3"/>
      <c r="M452" s="3"/>
      <c r="N452" s="3"/>
      <c r="O452" s="3"/>
      <c r="P452" s="3"/>
      <c r="Q452" s="8"/>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row>
    <row r="453" spans="2:41" ht="16" x14ac:dyDescent="0.2">
      <c r="B453" s="24"/>
      <c r="C453" s="25"/>
      <c r="D453" s="12"/>
      <c r="E453" s="13"/>
      <c r="F453" s="3"/>
      <c r="G453" s="8"/>
      <c r="H453" s="8"/>
      <c r="I453" s="28"/>
      <c r="J453" s="28"/>
      <c r="K453" s="3"/>
      <c r="L453" s="3"/>
      <c r="M453" s="3"/>
      <c r="N453" s="3"/>
      <c r="O453" s="3"/>
      <c r="P453" s="3"/>
      <c r="Q453" s="8"/>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row>
    <row r="454" spans="2:41" ht="16" x14ac:dyDescent="0.2">
      <c r="B454" s="24"/>
      <c r="C454" s="25"/>
      <c r="D454" s="12"/>
      <c r="E454" s="13"/>
      <c r="F454" s="3"/>
      <c r="G454" s="8"/>
      <c r="H454" s="8"/>
      <c r="I454" s="28"/>
      <c r="J454" s="28"/>
      <c r="K454" s="3"/>
      <c r="L454" s="3"/>
      <c r="M454" s="3"/>
      <c r="N454" s="3"/>
      <c r="O454" s="3"/>
      <c r="P454" s="3"/>
      <c r="Q454" s="8"/>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row>
    <row r="455" spans="2:41" ht="16" x14ac:dyDescent="0.2">
      <c r="B455" s="24"/>
      <c r="C455" s="25"/>
      <c r="D455" s="12"/>
      <c r="E455" s="13"/>
      <c r="F455" s="3"/>
      <c r="G455" s="8"/>
      <c r="H455" s="8"/>
      <c r="I455" s="28"/>
      <c r="J455" s="28"/>
      <c r="K455" s="3"/>
      <c r="L455" s="3"/>
      <c r="M455" s="3"/>
      <c r="N455" s="3"/>
      <c r="O455" s="3"/>
      <c r="P455" s="3"/>
      <c r="Q455" s="8"/>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row>
    <row r="456" spans="2:41" ht="16" x14ac:dyDescent="0.2">
      <c r="B456" s="24"/>
      <c r="C456" s="25"/>
      <c r="D456" s="12"/>
      <c r="E456" s="13"/>
      <c r="F456" s="3"/>
      <c r="G456" s="8"/>
      <c r="H456" s="8"/>
      <c r="I456" s="28"/>
      <c r="J456" s="28"/>
      <c r="K456" s="3"/>
      <c r="L456" s="3"/>
      <c r="M456" s="3"/>
      <c r="N456" s="3"/>
      <c r="O456" s="3"/>
      <c r="P456" s="3"/>
      <c r="Q456" s="8"/>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row>
    <row r="457" spans="2:41" ht="16" x14ac:dyDescent="0.2">
      <c r="B457" s="24"/>
      <c r="C457" s="25"/>
      <c r="D457" s="12"/>
      <c r="E457" s="13"/>
      <c r="F457" s="3"/>
      <c r="G457" s="8"/>
      <c r="H457" s="8"/>
      <c r="I457" s="28"/>
      <c r="J457" s="28"/>
      <c r="K457" s="3"/>
      <c r="L457" s="3"/>
      <c r="M457" s="3"/>
      <c r="N457" s="3"/>
      <c r="O457" s="3"/>
      <c r="P457" s="3"/>
      <c r="Q457" s="8"/>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row>
    <row r="458" spans="2:41" ht="16" x14ac:dyDescent="0.2">
      <c r="B458" s="24"/>
      <c r="C458" s="25"/>
      <c r="D458" s="12"/>
      <c r="E458" s="13"/>
      <c r="F458" s="3"/>
      <c r="G458" s="8"/>
      <c r="H458" s="8"/>
      <c r="I458" s="28"/>
      <c r="J458" s="28"/>
      <c r="K458" s="3"/>
      <c r="L458" s="3"/>
      <c r="M458" s="3"/>
      <c r="N458" s="3"/>
      <c r="O458" s="3"/>
      <c r="P458" s="3"/>
      <c r="Q458" s="8"/>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row>
    <row r="459" spans="2:41" ht="16" x14ac:dyDescent="0.2">
      <c r="B459" s="24"/>
      <c r="C459" s="25"/>
      <c r="D459" s="12"/>
      <c r="E459" s="13"/>
      <c r="F459" s="3"/>
      <c r="G459" s="8"/>
      <c r="H459" s="8"/>
      <c r="I459" s="28"/>
      <c r="J459" s="28"/>
      <c r="K459" s="3"/>
      <c r="L459" s="3"/>
      <c r="M459" s="3"/>
      <c r="N459" s="3"/>
      <c r="O459" s="3"/>
      <c r="P459" s="3"/>
      <c r="Q459" s="8"/>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row>
    <row r="460" spans="2:41" ht="16" x14ac:dyDescent="0.2">
      <c r="B460" s="24"/>
      <c r="C460" s="25"/>
      <c r="D460" s="12"/>
      <c r="E460" s="13"/>
      <c r="F460" s="3"/>
      <c r="G460" s="8"/>
      <c r="H460" s="8"/>
      <c r="I460" s="28"/>
      <c r="J460" s="28"/>
      <c r="K460" s="3"/>
      <c r="L460" s="3"/>
      <c r="M460" s="3"/>
      <c r="N460" s="3"/>
      <c r="O460" s="3"/>
      <c r="P460" s="3"/>
      <c r="Q460" s="8"/>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row>
    <row r="461" spans="2:41" ht="16" x14ac:dyDescent="0.2">
      <c r="B461" s="24"/>
      <c r="C461" s="25"/>
      <c r="D461" s="12"/>
      <c r="E461" s="13"/>
      <c r="F461" s="3"/>
      <c r="G461" s="8"/>
      <c r="H461" s="8"/>
      <c r="I461" s="28"/>
      <c r="J461" s="28"/>
      <c r="K461" s="3"/>
      <c r="L461" s="3"/>
      <c r="M461" s="3"/>
      <c r="N461" s="3"/>
      <c r="O461" s="3"/>
      <c r="P461" s="3"/>
      <c r="Q461" s="8"/>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row>
    <row r="462" spans="2:41" ht="16" x14ac:dyDescent="0.2">
      <c r="B462" s="24"/>
      <c r="C462" s="25"/>
      <c r="D462" s="12"/>
      <c r="E462" s="13"/>
      <c r="F462" s="3"/>
      <c r="G462" s="8"/>
      <c r="H462" s="8"/>
      <c r="I462" s="28"/>
      <c r="J462" s="28"/>
      <c r="K462" s="3"/>
      <c r="L462" s="3"/>
      <c r="M462" s="3"/>
      <c r="N462" s="3"/>
      <c r="O462" s="3"/>
      <c r="P462" s="3"/>
      <c r="Q462" s="8"/>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row>
    <row r="463" spans="2:41" ht="16" x14ac:dyDescent="0.2">
      <c r="B463" s="24"/>
      <c r="C463" s="25"/>
      <c r="D463" s="12"/>
      <c r="E463" s="13"/>
      <c r="F463" s="3"/>
      <c r="G463" s="8"/>
      <c r="H463" s="8"/>
      <c r="I463" s="28"/>
      <c r="J463" s="28"/>
      <c r="K463" s="3"/>
      <c r="L463" s="3"/>
      <c r="M463" s="3"/>
      <c r="N463" s="3"/>
      <c r="O463" s="3"/>
      <c r="P463" s="3"/>
      <c r="Q463" s="8"/>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row>
    <row r="464" spans="2:41" ht="16" x14ac:dyDescent="0.2">
      <c r="B464" s="24"/>
      <c r="C464" s="25"/>
      <c r="D464" s="12"/>
      <c r="E464" s="13"/>
      <c r="F464" s="3"/>
      <c r="G464" s="8"/>
      <c r="H464" s="8"/>
      <c r="I464" s="28"/>
      <c r="J464" s="28"/>
      <c r="K464" s="3"/>
      <c r="L464" s="3"/>
      <c r="M464" s="3"/>
      <c r="N464" s="3"/>
      <c r="O464" s="3"/>
      <c r="P464" s="3"/>
      <c r="Q464" s="8"/>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row>
    <row r="465" spans="2:41" ht="16" x14ac:dyDescent="0.2">
      <c r="B465" s="24"/>
      <c r="C465" s="25"/>
      <c r="D465" s="12"/>
      <c r="E465" s="13"/>
      <c r="F465" s="3"/>
      <c r="G465" s="8"/>
      <c r="H465" s="8"/>
      <c r="I465" s="28"/>
      <c r="J465" s="28"/>
      <c r="K465" s="3"/>
      <c r="L465" s="3"/>
      <c r="M465" s="3"/>
      <c r="N465" s="3"/>
      <c r="O465" s="3"/>
      <c r="P465" s="3"/>
      <c r="Q465" s="8"/>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row>
    <row r="466" spans="2:41" ht="16" x14ac:dyDescent="0.2">
      <c r="B466" s="24"/>
      <c r="C466" s="25"/>
      <c r="D466" s="12"/>
      <c r="E466" s="13"/>
      <c r="F466" s="3"/>
      <c r="G466" s="8"/>
      <c r="H466" s="8"/>
      <c r="I466" s="28"/>
      <c r="J466" s="28"/>
      <c r="K466" s="3"/>
      <c r="L466" s="3"/>
      <c r="M466" s="3"/>
      <c r="N466" s="3"/>
      <c r="O466" s="3"/>
      <c r="P466" s="3"/>
      <c r="Q466" s="8"/>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row>
    <row r="467" spans="2:41" ht="16" x14ac:dyDescent="0.2">
      <c r="B467" s="24"/>
      <c r="C467" s="25"/>
      <c r="D467" s="12"/>
      <c r="E467" s="13"/>
      <c r="F467" s="3"/>
      <c r="G467" s="8"/>
      <c r="H467" s="8"/>
      <c r="I467" s="28"/>
      <c r="J467" s="28"/>
      <c r="K467" s="3"/>
      <c r="L467" s="3"/>
      <c r="M467" s="3"/>
      <c r="N467" s="3"/>
      <c r="O467" s="3"/>
      <c r="P467" s="3"/>
      <c r="Q467" s="8"/>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row>
    <row r="468" spans="2:41" ht="16" x14ac:dyDescent="0.2">
      <c r="B468" s="24"/>
      <c r="C468" s="25"/>
      <c r="D468" s="12"/>
      <c r="E468" s="13"/>
      <c r="F468" s="3"/>
      <c r="G468" s="8"/>
      <c r="H468" s="8"/>
      <c r="I468" s="28"/>
      <c r="J468" s="28"/>
      <c r="K468" s="3"/>
      <c r="L468" s="3"/>
      <c r="M468" s="3"/>
      <c r="N468" s="3"/>
      <c r="O468" s="3"/>
      <c r="P468" s="3"/>
      <c r="Q468" s="8"/>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row>
    <row r="469" spans="2:41" ht="16" x14ac:dyDescent="0.2">
      <c r="B469" s="24"/>
      <c r="C469" s="25"/>
      <c r="D469" s="12"/>
      <c r="E469" s="13"/>
      <c r="F469" s="3"/>
      <c r="G469" s="8"/>
      <c r="H469" s="8"/>
      <c r="I469" s="28"/>
      <c r="J469" s="28"/>
      <c r="K469" s="3"/>
      <c r="L469" s="3"/>
      <c r="M469" s="3"/>
      <c r="N469" s="3"/>
      <c r="O469" s="3"/>
      <c r="P469" s="3"/>
      <c r="Q469" s="8"/>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row>
    <row r="470" spans="2:41" ht="16" x14ac:dyDescent="0.2">
      <c r="B470" s="24"/>
      <c r="C470" s="25"/>
      <c r="D470" s="12"/>
      <c r="E470" s="13"/>
      <c r="F470" s="3"/>
      <c r="G470" s="8"/>
      <c r="H470" s="8"/>
      <c r="I470" s="28"/>
      <c r="J470" s="28"/>
      <c r="K470" s="3"/>
      <c r="L470" s="3"/>
      <c r="M470" s="3"/>
      <c r="N470" s="3"/>
      <c r="O470" s="3"/>
      <c r="P470" s="3"/>
      <c r="Q470" s="8"/>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row>
    <row r="471" spans="2:41" ht="16" x14ac:dyDescent="0.2">
      <c r="B471" s="24"/>
      <c r="C471" s="25"/>
      <c r="D471" s="12"/>
      <c r="E471" s="13"/>
      <c r="F471" s="3"/>
      <c r="G471" s="8"/>
      <c r="H471" s="8"/>
      <c r="I471" s="28"/>
      <c r="J471" s="28"/>
      <c r="K471" s="3"/>
      <c r="L471" s="3"/>
      <c r="M471" s="3"/>
      <c r="N471" s="3"/>
      <c r="O471" s="3"/>
      <c r="P471" s="3"/>
      <c r="Q471" s="8"/>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row>
    <row r="472" spans="2:41" ht="16" x14ac:dyDescent="0.2">
      <c r="B472" s="24"/>
      <c r="C472" s="25"/>
      <c r="D472" s="12"/>
      <c r="E472" s="13"/>
      <c r="F472" s="3"/>
      <c r="G472" s="8"/>
      <c r="H472" s="8"/>
      <c r="I472" s="28"/>
      <c r="J472" s="28"/>
      <c r="K472" s="3"/>
      <c r="L472" s="3"/>
      <c r="M472" s="3"/>
      <c r="N472" s="3"/>
      <c r="O472" s="3"/>
      <c r="P472" s="3"/>
      <c r="Q472" s="8"/>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row>
    <row r="473" spans="2:41" ht="16" x14ac:dyDescent="0.2">
      <c r="B473" s="24"/>
      <c r="C473" s="25"/>
      <c r="D473" s="12"/>
      <c r="E473" s="13"/>
      <c r="F473" s="3"/>
      <c r="G473" s="8"/>
      <c r="H473" s="8"/>
      <c r="I473" s="28"/>
      <c r="J473" s="28"/>
      <c r="K473" s="3"/>
      <c r="L473" s="3"/>
      <c r="M473" s="3"/>
      <c r="N473" s="3"/>
      <c r="O473" s="3"/>
      <c r="P473" s="3"/>
      <c r="Q473" s="8"/>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row>
    <row r="474" spans="2:41" ht="16" x14ac:dyDescent="0.2">
      <c r="B474" s="24"/>
      <c r="C474" s="25"/>
      <c r="D474" s="12"/>
      <c r="E474" s="13"/>
      <c r="F474" s="3"/>
      <c r="G474" s="8"/>
      <c r="H474" s="8"/>
      <c r="I474" s="28"/>
      <c r="J474" s="28"/>
      <c r="K474" s="3"/>
      <c r="L474" s="3"/>
      <c r="M474" s="3"/>
      <c r="N474" s="3"/>
      <c r="O474" s="3"/>
      <c r="P474" s="3"/>
      <c r="Q474" s="8"/>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row>
    <row r="475" spans="2:41" ht="16" x14ac:dyDescent="0.2">
      <c r="B475" s="24"/>
      <c r="C475" s="25"/>
      <c r="D475" s="12"/>
      <c r="E475" s="13"/>
      <c r="F475" s="3"/>
      <c r="G475" s="8"/>
      <c r="H475" s="8"/>
      <c r="I475" s="28"/>
      <c r="J475" s="28"/>
      <c r="K475" s="3"/>
      <c r="L475" s="3"/>
      <c r="M475" s="3"/>
      <c r="N475" s="3"/>
      <c r="O475" s="3"/>
      <c r="P475" s="3"/>
      <c r="Q475" s="8"/>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row>
    <row r="476" spans="2:41" ht="16" x14ac:dyDescent="0.2">
      <c r="B476" s="24"/>
      <c r="C476" s="25"/>
      <c r="D476" s="12"/>
      <c r="E476" s="13"/>
      <c r="F476" s="3"/>
      <c r="G476" s="8"/>
      <c r="H476" s="8"/>
      <c r="I476" s="28"/>
      <c r="J476" s="28"/>
      <c r="K476" s="3"/>
      <c r="L476" s="3"/>
      <c r="M476" s="3"/>
      <c r="N476" s="3"/>
      <c r="O476" s="3"/>
      <c r="P476" s="3"/>
      <c r="Q476" s="8"/>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row>
    <row r="477" spans="2:41" ht="16" x14ac:dyDescent="0.2">
      <c r="B477" s="24"/>
      <c r="C477" s="25"/>
      <c r="D477" s="12"/>
      <c r="E477" s="13"/>
      <c r="F477" s="3"/>
      <c r="G477" s="8"/>
      <c r="H477" s="8"/>
      <c r="I477" s="28"/>
      <c r="J477" s="28"/>
      <c r="K477" s="3"/>
      <c r="L477" s="3"/>
      <c r="M477" s="3"/>
      <c r="N477" s="3"/>
      <c r="O477" s="3"/>
      <c r="P477" s="3"/>
      <c r="Q477" s="8"/>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row>
    <row r="478" spans="2:41" ht="16" x14ac:dyDescent="0.2">
      <c r="B478" s="24"/>
      <c r="C478" s="25"/>
      <c r="D478" s="12"/>
      <c r="E478" s="13"/>
      <c r="F478" s="3"/>
      <c r="G478" s="8"/>
      <c r="H478" s="8"/>
      <c r="I478" s="28"/>
      <c r="J478" s="28"/>
      <c r="K478" s="3"/>
      <c r="L478" s="3"/>
      <c r="M478" s="3"/>
      <c r="N478" s="3"/>
      <c r="O478" s="3"/>
      <c r="P478" s="3"/>
      <c r="Q478" s="8"/>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row>
    <row r="479" spans="2:41" ht="16" x14ac:dyDescent="0.2">
      <c r="B479" s="24"/>
      <c r="C479" s="25"/>
      <c r="D479" s="12"/>
      <c r="E479" s="13"/>
      <c r="F479" s="3"/>
      <c r="G479" s="8"/>
      <c r="H479" s="8"/>
      <c r="I479" s="28"/>
      <c r="J479" s="28"/>
      <c r="K479" s="3"/>
      <c r="L479" s="3"/>
      <c r="M479" s="3"/>
      <c r="N479" s="3"/>
      <c r="O479" s="3"/>
      <c r="P479" s="3"/>
      <c r="Q479" s="8"/>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row>
    <row r="480" spans="2:41" ht="16" x14ac:dyDescent="0.2">
      <c r="B480" s="24"/>
      <c r="C480" s="25"/>
      <c r="D480" s="12"/>
      <c r="E480" s="13"/>
      <c r="F480" s="3"/>
      <c r="G480" s="8"/>
      <c r="H480" s="8"/>
      <c r="I480" s="28"/>
      <c r="J480" s="28"/>
      <c r="K480" s="3"/>
      <c r="L480" s="3"/>
      <c r="M480" s="3"/>
      <c r="N480" s="3"/>
      <c r="O480" s="3"/>
      <c r="P480" s="3"/>
      <c r="Q480" s="8"/>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row>
    <row r="481" spans="2:41" ht="16" x14ac:dyDescent="0.2">
      <c r="B481" s="24"/>
      <c r="C481" s="25"/>
      <c r="D481" s="12"/>
      <c r="E481" s="13"/>
      <c r="F481" s="3"/>
      <c r="G481" s="8"/>
      <c r="H481" s="8"/>
      <c r="I481" s="28"/>
      <c r="J481" s="28"/>
      <c r="K481" s="3"/>
      <c r="L481" s="3"/>
      <c r="M481" s="3"/>
      <c r="N481" s="3"/>
      <c r="O481" s="3"/>
      <c r="P481" s="3"/>
      <c r="Q481" s="8"/>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row>
    <row r="482" spans="2:41" ht="16" x14ac:dyDescent="0.2">
      <c r="B482" s="24"/>
      <c r="C482" s="25"/>
      <c r="D482" s="12"/>
      <c r="E482" s="13"/>
      <c r="F482" s="3"/>
      <c r="G482" s="8"/>
      <c r="H482" s="8"/>
      <c r="I482" s="28"/>
      <c r="J482" s="28"/>
      <c r="K482" s="3"/>
      <c r="L482" s="3"/>
      <c r="M482" s="3"/>
      <c r="N482" s="3"/>
      <c r="O482" s="3"/>
      <c r="P482" s="3"/>
      <c r="Q482" s="8"/>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row>
    <row r="483" spans="2:41" ht="16" x14ac:dyDescent="0.2">
      <c r="B483" s="24"/>
      <c r="C483" s="25"/>
      <c r="D483" s="12"/>
      <c r="E483" s="13"/>
      <c r="F483" s="3"/>
      <c r="G483" s="8"/>
      <c r="H483" s="8"/>
      <c r="I483" s="28"/>
      <c r="J483" s="28"/>
      <c r="K483" s="3"/>
      <c r="L483" s="3"/>
      <c r="M483" s="3"/>
      <c r="N483" s="3"/>
      <c r="O483" s="3"/>
      <c r="P483" s="3"/>
      <c r="Q483" s="8"/>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row>
    <row r="484" spans="2:41" ht="16" x14ac:dyDescent="0.2">
      <c r="B484" s="24"/>
      <c r="C484" s="25"/>
      <c r="D484" s="12"/>
      <c r="E484" s="13"/>
      <c r="F484" s="3"/>
      <c r="G484" s="8"/>
      <c r="H484" s="8"/>
      <c r="I484" s="28"/>
      <c r="J484" s="28"/>
      <c r="K484" s="3"/>
      <c r="L484" s="3"/>
      <c r="M484" s="3"/>
      <c r="N484" s="3"/>
      <c r="O484" s="3"/>
      <c r="P484" s="3"/>
      <c r="Q484" s="8"/>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row>
    <row r="485" spans="2:41" ht="16" x14ac:dyDescent="0.2">
      <c r="B485" s="24"/>
      <c r="C485" s="25"/>
      <c r="D485" s="12"/>
      <c r="E485" s="13"/>
      <c r="F485" s="3"/>
      <c r="G485" s="8"/>
      <c r="H485" s="8"/>
      <c r="I485" s="28"/>
      <c r="J485" s="28"/>
      <c r="K485" s="3"/>
      <c r="L485" s="3"/>
      <c r="M485" s="3"/>
      <c r="N485" s="3"/>
      <c r="O485" s="3"/>
      <c r="P485" s="3"/>
      <c r="Q485" s="8"/>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row>
    <row r="486" spans="2:41" ht="16" x14ac:dyDescent="0.2">
      <c r="B486" s="24"/>
      <c r="C486" s="25"/>
      <c r="D486" s="12"/>
      <c r="E486" s="13"/>
      <c r="F486" s="3"/>
      <c r="G486" s="8"/>
      <c r="H486" s="8"/>
      <c r="I486" s="28"/>
      <c r="J486" s="28"/>
      <c r="K486" s="3"/>
      <c r="L486" s="3"/>
      <c r="M486" s="3"/>
      <c r="N486" s="3"/>
      <c r="O486" s="3"/>
      <c r="P486" s="3"/>
      <c r="Q486" s="8"/>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row>
    <row r="487" spans="2:41" ht="16" x14ac:dyDescent="0.2">
      <c r="B487" s="24"/>
      <c r="C487" s="25"/>
      <c r="D487" s="12"/>
      <c r="E487" s="13"/>
      <c r="F487" s="3"/>
      <c r="G487" s="8"/>
      <c r="H487" s="8"/>
      <c r="I487" s="28"/>
      <c r="J487" s="28"/>
      <c r="K487" s="3"/>
      <c r="L487" s="3"/>
      <c r="M487" s="3"/>
      <c r="N487" s="3"/>
      <c r="O487" s="3"/>
      <c r="P487" s="3"/>
      <c r="Q487" s="8"/>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row>
    <row r="488" spans="2:41" ht="16" x14ac:dyDescent="0.2">
      <c r="B488" s="24"/>
      <c r="C488" s="25"/>
      <c r="D488" s="12"/>
      <c r="E488" s="13"/>
      <c r="F488" s="3"/>
      <c r="G488" s="8"/>
      <c r="H488" s="8"/>
      <c r="I488" s="28"/>
      <c r="J488" s="28"/>
      <c r="K488" s="3"/>
      <c r="L488" s="3"/>
      <c r="M488" s="3"/>
      <c r="N488" s="3"/>
      <c r="O488" s="3"/>
      <c r="P488" s="3"/>
      <c r="Q488" s="8"/>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row>
    <row r="489" spans="2:41" ht="16" x14ac:dyDescent="0.2">
      <c r="B489" s="24"/>
      <c r="C489" s="25"/>
      <c r="D489" s="12"/>
      <c r="E489" s="13"/>
      <c r="F489" s="3"/>
      <c r="G489" s="8"/>
      <c r="H489" s="8"/>
      <c r="I489" s="28"/>
      <c r="J489" s="28"/>
      <c r="K489" s="3"/>
      <c r="L489" s="3"/>
      <c r="M489" s="3"/>
      <c r="N489" s="3"/>
      <c r="O489" s="3"/>
      <c r="P489" s="3"/>
      <c r="Q489" s="8"/>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row>
    <row r="490" spans="2:41" ht="16" x14ac:dyDescent="0.2">
      <c r="B490" s="24"/>
      <c r="C490" s="25"/>
      <c r="D490" s="12"/>
      <c r="E490" s="13"/>
      <c r="F490" s="3"/>
      <c r="G490" s="8"/>
      <c r="H490" s="8"/>
      <c r="I490" s="28"/>
      <c r="J490" s="28"/>
      <c r="K490" s="3"/>
      <c r="L490" s="3"/>
      <c r="M490" s="3"/>
      <c r="N490" s="3"/>
      <c r="O490" s="3"/>
      <c r="P490" s="3"/>
      <c r="Q490" s="8"/>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row>
    <row r="491" spans="2:41" ht="16" x14ac:dyDescent="0.2">
      <c r="B491" s="24"/>
      <c r="C491" s="25"/>
      <c r="D491" s="12"/>
      <c r="E491" s="13"/>
      <c r="F491" s="3"/>
      <c r="G491" s="8"/>
      <c r="H491" s="8"/>
      <c r="I491" s="28"/>
      <c r="J491" s="28"/>
      <c r="K491" s="3"/>
      <c r="L491" s="3"/>
      <c r="M491" s="3"/>
      <c r="N491" s="3"/>
      <c r="O491" s="3"/>
      <c r="P491" s="3"/>
      <c r="Q491" s="8"/>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row>
    <row r="492" spans="2:41" ht="16" x14ac:dyDescent="0.2">
      <c r="B492" s="24"/>
      <c r="C492" s="25"/>
      <c r="D492" s="12"/>
      <c r="E492" s="13"/>
      <c r="F492" s="3"/>
      <c r="G492" s="8"/>
      <c r="H492" s="8"/>
      <c r="I492" s="28"/>
      <c r="J492" s="28"/>
      <c r="K492" s="3"/>
      <c r="L492" s="3"/>
      <c r="M492" s="3"/>
      <c r="N492" s="3"/>
      <c r="O492" s="3"/>
      <c r="P492" s="3"/>
      <c r="Q492" s="8"/>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row>
    <row r="493" spans="2:41" ht="16" x14ac:dyDescent="0.2">
      <c r="B493" s="24"/>
      <c r="C493" s="25"/>
      <c r="D493" s="12"/>
      <c r="E493" s="13"/>
      <c r="F493" s="3"/>
      <c r="G493" s="8"/>
      <c r="H493" s="8"/>
      <c r="I493" s="28"/>
      <c r="J493" s="28"/>
      <c r="K493" s="3"/>
      <c r="L493" s="3"/>
      <c r="M493" s="3"/>
      <c r="N493" s="3"/>
      <c r="O493" s="3"/>
      <c r="P493" s="3"/>
      <c r="Q493" s="8"/>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row>
    <row r="494" spans="2:41" ht="16" x14ac:dyDescent="0.2">
      <c r="B494" s="24"/>
      <c r="C494" s="25"/>
      <c r="D494" s="12"/>
      <c r="E494" s="13"/>
      <c r="F494" s="3"/>
      <c r="G494" s="8"/>
      <c r="H494" s="8"/>
      <c r="I494" s="28"/>
      <c r="J494" s="28"/>
      <c r="K494" s="3"/>
      <c r="L494" s="3"/>
      <c r="M494" s="3"/>
      <c r="N494" s="3"/>
      <c r="O494" s="3"/>
      <c r="P494" s="3"/>
      <c r="Q494" s="8"/>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row>
    <row r="495" spans="2:41" ht="16" x14ac:dyDescent="0.2">
      <c r="B495" s="24"/>
      <c r="C495" s="25"/>
      <c r="D495" s="12"/>
      <c r="E495" s="13"/>
      <c r="F495" s="3"/>
      <c r="G495" s="8"/>
      <c r="H495" s="8"/>
      <c r="I495" s="28"/>
      <c r="J495" s="28"/>
      <c r="K495" s="3"/>
      <c r="L495" s="3"/>
      <c r="M495" s="3"/>
      <c r="N495" s="3"/>
      <c r="O495" s="3"/>
      <c r="P495" s="3"/>
      <c r="Q495" s="8"/>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row>
    <row r="496" spans="2:41" ht="16" x14ac:dyDescent="0.2">
      <c r="B496" s="24"/>
      <c r="C496" s="25"/>
      <c r="D496" s="12"/>
      <c r="E496" s="13"/>
      <c r="F496" s="3"/>
      <c r="G496" s="8"/>
      <c r="H496" s="8"/>
      <c r="I496" s="28"/>
      <c r="J496" s="28"/>
      <c r="K496" s="3"/>
      <c r="L496" s="3"/>
      <c r="M496" s="3"/>
      <c r="N496" s="3"/>
      <c r="O496" s="3"/>
      <c r="P496" s="3"/>
      <c r="Q496" s="8"/>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row>
    <row r="497" spans="2:41" ht="16" x14ac:dyDescent="0.2">
      <c r="B497" s="24"/>
      <c r="C497" s="25"/>
      <c r="D497" s="12"/>
      <c r="E497" s="13"/>
      <c r="F497" s="3"/>
      <c r="G497" s="8"/>
      <c r="H497" s="8"/>
      <c r="I497" s="28"/>
      <c r="J497" s="28"/>
      <c r="K497" s="3"/>
      <c r="L497" s="3"/>
      <c r="M497" s="3"/>
      <c r="N497" s="3"/>
      <c r="O497" s="3"/>
      <c r="P497" s="3"/>
      <c r="Q497" s="8"/>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row>
    <row r="498" spans="2:41" ht="16" x14ac:dyDescent="0.2">
      <c r="B498" s="24"/>
      <c r="C498" s="25"/>
      <c r="D498" s="12"/>
      <c r="E498" s="13"/>
      <c r="F498" s="3"/>
      <c r="G498" s="8"/>
      <c r="H498" s="8"/>
      <c r="I498" s="28"/>
      <c r="J498" s="28"/>
      <c r="K498" s="3"/>
      <c r="L498" s="3"/>
      <c r="M498" s="3"/>
      <c r="N498" s="3"/>
      <c r="O498" s="3"/>
      <c r="P498" s="3"/>
      <c r="Q498" s="8"/>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row>
    <row r="499" spans="2:41" ht="16" x14ac:dyDescent="0.2">
      <c r="B499" s="24"/>
      <c r="C499" s="25"/>
      <c r="D499" s="12"/>
      <c r="E499" s="13"/>
      <c r="F499" s="3"/>
      <c r="G499" s="8"/>
      <c r="H499" s="8"/>
      <c r="I499" s="28"/>
      <c r="J499" s="28"/>
      <c r="K499" s="3"/>
      <c r="L499" s="3"/>
      <c r="M499" s="3"/>
      <c r="N499" s="3"/>
      <c r="O499" s="3"/>
      <c r="P499" s="3"/>
      <c r="Q499" s="8"/>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row>
    <row r="500" spans="2:41" ht="16" x14ac:dyDescent="0.2">
      <c r="B500" s="24"/>
      <c r="C500" s="25"/>
      <c r="D500" s="12"/>
      <c r="E500" s="13"/>
      <c r="F500" s="3"/>
      <c r="G500" s="8"/>
      <c r="H500" s="8"/>
      <c r="I500" s="28"/>
      <c r="J500" s="28"/>
      <c r="K500" s="3"/>
      <c r="L500" s="3"/>
      <c r="M500" s="3"/>
      <c r="N500" s="3"/>
      <c r="O500" s="3"/>
      <c r="P500" s="3"/>
      <c r="Q500" s="8"/>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row>
    <row r="501" spans="2:41" ht="16" x14ac:dyDescent="0.2">
      <c r="B501" s="24"/>
      <c r="C501" s="25"/>
      <c r="D501" s="12"/>
      <c r="E501" s="13"/>
      <c r="F501" s="3"/>
      <c r="G501" s="8"/>
      <c r="H501" s="8"/>
      <c r="I501" s="28"/>
      <c r="J501" s="28"/>
      <c r="K501" s="3"/>
      <c r="L501" s="3"/>
      <c r="M501" s="3"/>
      <c r="N501" s="3"/>
      <c r="O501" s="3"/>
      <c r="P501" s="3"/>
      <c r="Q501" s="8"/>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row>
    <row r="502" spans="2:41" ht="16" x14ac:dyDescent="0.2">
      <c r="B502" s="24"/>
      <c r="C502" s="25"/>
      <c r="D502" s="12"/>
      <c r="E502" s="13"/>
      <c r="F502" s="3"/>
      <c r="G502" s="8"/>
      <c r="H502" s="8"/>
      <c r="I502" s="28"/>
      <c r="J502" s="28"/>
      <c r="K502" s="3"/>
      <c r="L502" s="3"/>
      <c r="M502" s="3"/>
      <c r="N502" s="3"/>
      <c r="O502" s="3"/>
      <c r="P502" s="3"/>
      <c r="Q502" s="8"/>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row>
    <row r="503" spans="2:41" ht="16" x14ac:dyDescent="0.2">
      <c r="B503" s="24"/>
      <c r="C503" s="25"/>
      <c r="D503" s="12"/>
      <c r="E503" s="13"/>
      <c r="F503" s="3"/>
      <c r="G503" s="8"/>
      <c r="H503" s="8"/>
      <c r="I503" s="28"/>
      <c r="J503" s="28"/>
      <c r="K503" s="3"/>
      <c r="L503" s="3"/>
      <c r="M503" s="3"/>
      <c r="N503" s="3"/>
      <c r="O503" s="3"/>
      <c r="P503" s="3"/>
      <c r="Q503" s="8"/>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row>
    <row r="504" spans="2:41" ht="16" x14ac:dyDescent="0.2">
      <c r="B504" s="24"/>
      <c r="C504" s="25"/>
      <c r="D504" s="12"/>
      <c r="E504" s="13"/>
      <c r="F504" s="3"/>
      <c r="G504" s="8"/>
      <c r="H504" s="8"/>
      <c r="I504" s="28"/>
      <c r="J504" s="28"/>
      <c r="K504" s="3"/>
      <c r="L504" s="3"/>
      <c r="M504" s="3"/>
      <c r="N504" s="3"/>
      <c r="O504" s="3"/>
      <c r="P504" s="3"/>
      <c r="Q504" s="8"/>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row>
    <row r="505" spans="2:41" ht="16" x14ac:dyDescent="0.2">
      <c r="B505" s="24"/>
      <c r="C505" s="25"/>
      <c r="D505" s="12"/>
      <c r="E505" s="13"/>
      <c r="F505" s="3"/>
      <c r="G505" s="8"/>
      <c r="H505" s="8"/>
      <c r="I505" s="28"/>
      <c r="J505" s="28"/>
      <c r="K505" s="3"/>
      <c r="L505" s="3"/>
      <c r="M505" s="3"/>
      <c r="N505" s="3"/>
      <c r="O505" s="3"/>
      <c r="P505" s="3"/>
      <c r="Q505" s="8"/>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row>
    <row r="506" spans="2:41" ht="16" x14ac:dyDescent="0.2">
      <c r="B506" s="24"/>
      <c r="C506" s="25"/>
      <c r="D506" s="12"/>
      <c r="E506" s="13"/>
      <c r="F506" s="3"/>
      <c r="G506" s="8"/>
      <c r="H506" s="8"/>
      <c r="I506" s="28"/>
      <c r="J506" s="28"/>
      <c r="K506" s="3"/>
      <c r="L506" s="3"/>
      <c r="M506" s="3"/>
      <c r="N506" s="3"/>
      <c r="O506" s="3"/>
      <c r="P506" s="3"/>
      <c r="Q506" s="8"/>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row>
    <row r="507" spans="2:41" ht="16" x14ac:dyDescent="0.2">
      <c r="B507" s="24"/>
      <c r="C507" s="25"/>
      <c r="D507" s="12"/>
      <c r="E507" s="13"/>
      <c r="F507" s="3"/>
      <c r="G507" s="8"/>
      <c r="H507" s="8"/>
      <c r="I507" s="28"/>
      <c r="J507" s="28"/>
      <c r="K507" s="3"/>
      <c r="L507" s="3"/>
      <c r="M507" s="3"/>
      <c r="N507" s="3"/>
      <c r="O507" s="3"/>
      <c r="P507" s="3"/>
      <c r="Q507" s="8"/>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row>
    <row r="508" spans="2:41" ht="16" x14ac:dyDescent="0.2">
      <c r="B508" s="24"/>
      <c r="C508" s="25"/>
      <c r="D508" s="12"/>
      <c r="E508" s="13"/>
      <c r="F508" s="3"/>
      <c r="G508" s="8"/>
      <c r="H508" s="8"/>
      <c r="I508" s="28"/>
      <c r="J508" s="28"/>
      <c r="K508" s="3"/>
      <c r="L508" s="3"/>
      <c r="M508" s="3"/>
      <c r="N508" s="3"/>
      <c r="O508" s="3"/>
      <c r="P508" s="3"/>
      <c r="Q508" s="8"/>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row>
    <row r="509" spans="2:41" ht="16" x14ac:dyDescent="0.2">
      <c r="B509" s="24"/>
      <c r="C509" s="25"/>
      <c r="D509" s="12"/>
      <c r="E509" s="13"/>
      <c r="F509" s="3"/>
      <c r="G509" s="8"/>
      <c r="H509" s="8"/>
      <c r="I509" s="28"/>
      <c r="J509" s="28"/>
      <c r="K509" s="3"/>
      <c r="L509" s="3"/>
      <c r="M509" s="3"/>
      <c r="N509" s="3"/>
      <c r="O509" s="3"/>
      <c r="P509" s="3"/>
      <c r="Q509" s="8"/>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row>
    <row r="510" spans="2:41" ht="16" x14ac:dyDescent="0.2">
      <c r="B510" s="24"/>
      <c r="C510" s="25"/>
      <c r="D510" s="12"/>
      <c r="E510" s="13"/>
      <c r="F510" s="3"/>
      <c r="G510" s="8"/>
      <c r="H510" s="8"/>
      <c r="I510" s="28"/>
      <c r="J510" s="28"/>
      <c r="K510" s="3"/>
      <c r="L510" s="3"/>
      <c r="M510" s="3"/>
      <c r="N510" s="3"/>
      <c r="O510" s="3"/>
      <c r="P510" s="3"/>
      <c r="Q510" s="8"/>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row>
    <row r="511" spans="2:41" ht="16" x14ac:dyDescent="0.2">
      <c r="B511" s="24"/>
      <c r="C511" s="25"/>
      <c r="D511" s="12"/>
      <c r="E511" s="13"/>
      <c r="F511" s="3"/>
      <c r="G511" s="8"/>
      <c r="H511" s="8"/>
      <c r="I511" s="28"/>
      <c r="J511" s="28"/>
      <c r="K511" s="3"/>
      <c r="L511" s="3"/>
      <c r="M511" s="3"/>
      <c r="N511" s="3"/>
      <c r="O511" s="3"/>
      <c r="P511" s="3"/>
      <c r="Q511" s="8"/>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row>
    <row r="512" spans="2:41" ht="16" x14ac:dyDescent="0.2">
      <c r="B512" s="24"/>
      <c r="C512" s="25"/>
      <c r="D512" s="12"/>
      <c r="E512" s="13"/>
      <c r="F512" s="3"/>
      <c r="G512" s="8"/>
      <c r="H512" s="8"/>
      <c r="I512" s="28"/>
      <c r="J512" s="28"/>
      <c r="K512" s="3"/>
      <c r="L512" s="3"/>
      <c r="M512" s="3"/>
      <c r="N512" s="3"/>
      <c r="O512" s="3"/>
      <c r="P512" s="3"/>
      <c r="Q512" s="8"/>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row>
    <row r="513" spans="2:41" ht="16" x14ac:dyDescent="0.2">
      <c r="B513" s="24"/>
      <c r="C513" s="25"/>
      <c r="D513" s="12"/>
      <c r="E513" s="13"/>
      <c r="F513" s="3"/>
      <c r="G513" s="8"/>
      <c r="H513" s="8"/>
      <c r="I513" s="28"/>
      <c r="J513" s="28"/>
      <c r="K513" s="3"/>
      <c r="L513" s="3"/>
      <c r="M513" s="3"/>
      <c r="N513" s="3"/>
      <c r="O513" s="3"/>
      <c r="P513" s="3"/>
      <c r="Q513" s="8"/>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row>
    <row r="514" spans="2:41" ht="16" x14ac:dyDescent="0.2">
      <c r="B514" s="24"/>
      <c r="C514" s="25"/>
      <c r="D514" s="12"/>
      <c r="E514" s="13"/>
      <c r="F514" s="3"/>
      <c r="G514" s="8"/>
      <c r="H514" s="8"/>
      <c r="I514" s="28"/>
      <c r="J514" s="28"/>
      <c r="K514" s="3"/>
      <c r="L514" s="3"/>
      <c r="M514" s="3"/>
      <c r="N514" s="3"/>
      <c r="O514" s="3"/>
      <c r="P514" s="3"/>
      <c r="Q514" s="8"/>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row>
    <row r="515" spans="2:41" ht="16" x14ac:dyDescent="0.2">
      <c r="B515" s="24"/>
      <c r="C515" s="25"/>
      <c r="D515" s="12"/>
      <c r="E515" s="13"/>
      <c r="F515" s="3"/>
      <c r="G515" s="8"/>
      <c r="H515" s="8"/>
      <c r="I515" s="28"/>
      <c r="J515" s="28"/>
      <c r="K515" s="3"/>
      <c r="L515" s="3"/>
      <c r="M515" s="3"/>
      <c r="N515" s="3"/>
      <c r="O515" s="3"/>
      <c r="P515" s="3"/>
      <c r="Q515" s="8"/>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row>
    <row r="516" spans="2:41" ht="16" x14ac:dyDescent="0.2">
      <c r="B516" s="24"/>
      <c r="C516" s="25"/>
      <c r="D516" s="12"/>
      <c r="E516" s="13"/>
      <c r="F516" s="3"/>
      <c r="G516" s="8"/>
      <c r="H516" s="8"/>
      <c r="I516" s="28"/>
      <c r="J516" s="28"/>
      <c r="K516" s="3"/>
      <c r="L516" s="3"/>
      <c r="M516" s="3"/>
      <c r="N516" s="3"/>
      <c r="O516" s="3"/>
      <c r="P516" s="3"/>
      <c r="Q516" s="8"/>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row>
    <row r="517" spans="2:41" ht="16" x14ac:dyDescent="0.2">
      <c r="B517" s="24"/>
      <c r="C517" s="25"/>
      <c r="D517" s="12"/>
      <c r="E517" s="13"/>
      <c r="F517" s="3"/>
      <c r="G517" s="8"/>
      <c r="H517" s="8"/>
      <c r="I517" s="28"/>
      <c r="J517" s="28"/>
      <c r="K517" s="3"/>
      <c r="L517" s="3"/>
      <c r="M517" s="3"/>
      <c r="N517" s="3"/>
      <c r="O517" s="3"/>
      <c r="P517" s="3"/>
      <c r="Q517" s="8"/>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row>
    <row r="518" spans="2:41" ht="16" x14ac:dyDescent="0.2">
      <c r="B518" s="24"/>
      <c r="C518" s="25"/>
      <c r="D518" s="12"/>
      <c r="E518" s="13"/>
      <c r="F518" s="3"/>
      <c r="G518" s="8"/>
      <c r="H518" s="8"/>
      <c r="I518" s="28"/>
      <c r="J518" s="28"/>
      <c r="K518" s="3"/>
      <c r="L518" s="3"/>
      <c r="M518" s="3"/>
      <c r="N518" s="3"/>
      <c r="O518" s="3"/>
      <c r="P518" s="3"/>
      <c r="Q518" s="8"/>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row>
    <row r="519" spans="2:41" ht="16" x14ac:dyDescent="0.2">
      <c r="B519" s="24"/>
      <c r="C519" s="25"/>
      <c r="D519" s="12"/>
      <c r="E519" s="13"/>
      <c r="F519" s="3"/>
      <c r="G519" s="8"/>
      <c r="H519" s="8"/>
      <c r="I519" s="28"/>
      <c r="J519" s="28"/>
      <c r="K519" s="3"/>
      <c r="L519" s="3"/>
      <c r="M519" s="3"/>
      <c r="N519" s="3"/>
      <c r="O519" s="3"/>
      <c r="P519" s="3"/>
      <c r="Q519" s="8"/>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row>
    <row r="520" spans="2:41" ht="16" x14ac:dyDescent="0.2">
      <c r="B520" s="24"/>
      <c r="C520" s="25"/>
      <c r="D520" s="12"/>
      <c r="E520" s="13"/>
      <c r="F520" s="3"/>
      <c r="G520" s="8"/>
      <c r="H520" s="8"/>
      <c r="I520" s="28"/>
      <c r="J520" s="28"/>
      <c r="K520" s="3"/>
      <c r="L520" s="3"/>
      <c r="M520" s="3"/>
      <c r="N520" s="3"/>
      <c r="O520" s="3"/>
      <c r="P520" s="3"/>
      <c r="Q520" s="8"/>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row>
    <row r="521" spans="2:41" ht="16" x14ac:dyDescent="0.2">
      <c r="B521" s="24"/>
      <c r="C521" s="25"/>
      <c r="D521" s="12"/>
      <c r="E521" s="13"/>
      <c r="F521" s="3"/>
      <c r="G521" s="8"/>
      <c r="H521" s="8"/>
      <c r="I521" s="28"/>
      <c r="J521" s="28"/>
      <c r="K521" s="3"/>
      <c r="L521" s="3"/>
      <c r="M521" s="3"/>
      <c r="N521" s="3"/>
      <c r="O521" s="3"/>
      <c r="P521" s="3"/>
      <c r="Q521" s="8"/>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row>
    <row r="522" spans="2:41" ht="16" x14ac:dyDescent="0.2">
      <c r="B522" s="24"/>
      <c r="C522" s="25"/>
      <c r="D522" s="12"/>
      <c r="E522" s="13"/>
      <c r="F522" s="3"/>
      <c r="G522" s="8"/>
      <c r="H522" s="8"/>
      <c r="I522" s="28"/>
      <c r="J522" s="28"/>
      <c r="K522" s="3"/>
      <c r="L522" s="3"/>
      <c r="M522" s="3"/>
      <c r="N522" s="3"/>
      <c r="O522" s="3"/>
      <c r="P522" s="3"/>
      <c r="Q522" s="8"/>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row>
    <row r="523" spans="2:41" ht="16" x14ac:dyDescent="0.2">
      <c r="B523" s="24"/>
      <c r="C523" s="25"/>
      <c r="D523" s="12"/>
      <c r="E523" s="13"/>
      <c r="F523" s="3"/>
      <c r="G523" s="8"/>
      <c r="H523" s="8"/>
      <c r="I523" s="28"/>
      <c r="J523" s="28"/>
      <c r="K523" s="3"/>
      <c r="L523" s="3"/>
      <c r="M523" s="3"/>
      <c r="N523" s="3"/>
      <c r="O523" s="3"/>
      <c r="P523" s="3"/>
      <c r="Q523" s="8"/>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row>
    <row r="524" spans="2:41" ht="16" x14ac:dyDescent="0.2">
      <c r="B524" s="24"/>
      <c r="C524" s="25"/>
      <c r="D524" s="12"/>
      <c r="E524" s="13"/>
      <c r="F524" s="3"/>
      <c r="G524" s="8"/>
      <c r="H524" s="8"/>
      <c r="I524" s="28"/>
      <c r="J524" s="28"/>
      <c r="K524" s="3"/>
      <c r="L524" s="3"/>
      <c r="M524" s="3"/>
      <c r="N524" s="3"/>
      <c r="O524" s="3"/>
      <c r="P524" s="3"/>
      <c r="Q524" s="8"/>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row>
    <row r="525" spans="2:41" ht="16" x14ac:dyDescent="0.2">
      <c r="B525" s="24"/>
      <c r="C525" s="25"/>
      <c r="D525" s="12"/>
      <c r="E525" s="13"/>
      <c r="F525" s="3"/>
      <c r="G525" s="8"/>
      <c r="H525" s="8"/>
      <c r="I525" s="28"/>
      <c r="J525" s="28"/>
      <c r="K525" s="3"/>
      <c r="L525" s="3"/>
      <c r="M525" s="3"/>
      <c r="N525" s="3"/>
      <c r="O525" s="3"/>
      <c r="P525" s="3"/>
      <c r="Q525" s="8"/>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row>
    <row r="526" spans="2:41" ht="16" x14ac:dyDescent="0.2">
      <c r="B526" s="24"/>
      <c r="C526" s="25"/>
      <c r="D526" s="12"/>
      <c r="E526" s="13"/>
      <c r="F526" s="3"/>
      <c r="G526" s="8"/>
      <c r="H526" s="8"/>
      <c r="I526" s="28"/>
      <c r="J526" s="28"/>
      <c r="K526" s="3"/>
      <c r="L526" s="3"/>
      <c r="M526" s="3"/>
      <c r="N526" s="3"/>
      <c r="O526" s="3"/>
      <c r="P526" s="3"/>
      <c r="Q526" s="8"/>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row>
    <row r="527" spans="2:41" ht="16" x14ac:dyDescent="0.2">
      <c r="B527" s="24"/>
      <c r="C527" s="25"/>
      <c r="D527" s="12"/>
      <c r="E527" s="13"/>
      <c r="F527" s="3"/>
      <c r="G527" s="8"/>
      <c r="H527" s="8"/>
      <c r="I527" s="28"/>
      <c r="J527" s="28"/>
      <c r="K527" s="3"/>
      <c r="L527" s="3"/>
      <c r="M527" s="3"/>
      <c r="N527" s="3"/>
      <c r="O527" s="3"/>
      <c r="P527" s="3"/>
      <c r="Q527" s="8"/>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row>
    <row r="528" spans="2:41" ht="16" x14ac:dyDescent="0.2">
      <c r="B528" s="24"/>
      <c r="C528" s="25"/>
      <c r="D528" s="12"/>
      <c r="E528" s="13"/>
      <c r="F528" s="3"/>
      <c r="G528" s="8"/>
      <c r="H528" s="8"/>
      <c r="I528" s="28"/>
      <c r="J528" s="28"/>
      <c r="K528" s="3"/>
      <c r="L528" s="3"/>
      <c r="M528" s="3"/>
      <c r="N528" s="3"/>
      <c r="O528" s="3"/>
      <c r="P528" s="3"/>
      <c r="Q528" s="8"/>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row>
    <row r="529" spans="2:41" ht="16" x14ac:dyDescent="0.2">
      <c r="B529" s="24"/>
      <c r="C529" s="25"/>
      <c r="D529" s="12"/>
      <c r="E529" s="13"/>
      <c r="F529" s="3"/>
      <c r="G529" s="8"/>
      <c r="H529" s="8"/>
      <c r="I529" s="28"/>
      <c r="J529" s="28"/>
      <c r="K529" s="3"/>
      <c r="L529" s="3"/>
      <c r="M529" s="3"/>
      <c r="N529" s="3"/>
      <c r="O529" s="3"/>
      <c r="P529" s="3"/>
      <c r="Q529" s="8"/>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row>
    <row r="530" spans="2:41" ht="16" x14ac:dyDescent="0.2">
      <c r="B530" s="24"/>
      <c r="C530" s="25"/>
      <c r="D530" s="12"/>
      <c r="E530" s="13"/>
      <c r="F530" s="3"/>
      <c r="G530" s="8"/>
      <c r="H530" s="8"/>
      <c r="I530" s="28"/>
      <c r="J530" s="28"/>
      <c r="K530" s="3"/>
      <c r="L530" s="3"/>
      <c r="M530" s="3"/>
      <c r="N530" s="3"/>
      <c r="O530" s="3"/>
      <c r="P530" s="3"/>
      <c r="Q530" s="8"/>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row>
    <row r="531" spans="2:41" ht="16" x14ac:dyDescent="0.2">
      <c r="B531" s="24"/>
      <c r="C531" s="25"/>
      <c r="D531" s="12"/>
      <c r="E531" s="13"/>
      <c r="F531" s="3"/>
      <c r="G531" s="8"/>
      <c r="H531" s="8"/>
      <c r="I531" s="28"/>
      <c r="J531" s="28"/>
      <c r="K531" s="3"/>
      <c r="L531" s="3"/>
      <c r="M531" s="3"/>
      <c r="N531" s="3"/>
      <c r="O531" s="3"/>
      <c r="P531" s="3"/>
      <c r="Q531" s="8"/>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row>
    <row r="532" spans="2:41" ht="16" x14ac:dyDescent="0.2">
      <c r="B532" s="24"/>
      <c r="C532" s="25"/>
      <c r="D532" s="12"/>
      <c r="E532" s="13"/>
      <c r="F532" s="3"/>
      <c r="G532" s="8"/>
      <c r="H532" s="8"/>
      <c r="I532" s="28"/>
      <c r="J532" s="28"/>
      <c r="K532" s="3"/>
      <c r="L532" s="3"/>
      <c r="M532" s="3"/>
      <c r="N532" s="3"/>
      <c r="O532" s="3"/>
      <c r="P532" s="3"/>
      <c r="Q532" s="8"/>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row>
    <row r="533" spans="2:41" ht="16" x14ac:dyDescent="0.2">
      <c r="B533" s="24"/>
      <c r="C533" s="25"/>
      <c r="D533" s="12"/>
      <c r="E533" s="13"/>
      <c r="F533" s="3"/>
      <c r="G533" s="8"/>
      <c r="H533" s="8"/>
      <c r="I533" s="28"/>
      <c r="J533" s="28"/>
      <c r="K533" s="3"/>
      <c r="L533" s="3"/>
      <c r="M533" s="3"/>
      <c r="N533" s="3"/>
      <c r="O533" s="3"/>
      <c r="P533" s="3"/>
      <c r="Q533" s="8"/>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row>
    <row r="534" spans="2:41" ht="16" x14ac:dyDescent="0.2">
      <c r="B534" s="24"/>
      <c r="C534" s="25"/>
      <c r="D534" s="12"/>
      <c r="E534" s="13"/>
      <c r="F534" s="3"/>
      <c r="G534" s="8"/>
      <c r="H534" s="8"/>
      <c r="I534" s="28"/>
      <c r="J534" s="28"/>
      <c r="K534" s="3"/>
      <c r="L534" s="3"/>
      <c r="M534" s="3"/>
      <c r="N534" s="3"/>
      <c r="O534" s="3"/>
      <c r="P534" s="3"/>
      <c r="Q534" s="8"/>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row>
    <row r="535" spans="2:41" ht="16" x14ac:dyDescent="0.2">
      <c r="B535" s="24"/>
      <c r="C535" s="25"/>
      <c r="D535" s="12"/>
      <c r="E535" s="13"/>
      <c r="F535" s="3"/>
      <c r="G535" s="8"/>
      <c r="H535" s="8"/>
      <c r="I535" s="28"/>
      <c r="J535" s="28"/>
      <c r="K535" s="3"/>
      <c r="L535" s="3"/>
      <c r="M535" s="3"/>
      <c r="N535" s="3"/>
      <c r="O535" s="3"/>
      <c r="P535" s="3"/>
      <c r="Q535" s="8"/>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row>
    <row r="536" spans="2:41" ht="16" x14ac:dyDescent="0.2">
      <c r="B536" s="24"/>
      <c r="C536" s="25"/>
      <c r="D536" s="12"/>
      <c r="E536" s="13"/>
      <c r="F536" s="3"/>
      <c r="G536" s="8"/>
      <c r="H536" s="8"/>
      <c r="I536" s="28"/>
      <c r="J536" s="28"/>
      <c r="K536" s="3"/>
      <c r="L536" s="3"/>
      <c r="M536" s="3"/>
      <c r="N536" s="3"/>
      <c r="O536" s="3"/>
      <c r="P536" s="3"/>
      <c r="Q536" s="8"/>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row>
    <row r="537" spans="2:41" ht="16" x14ac:dyDescent="0.2">
      <c r="B537" s="24"/>
      <c r="C537" s="25"/>
      <c r="D537" s="12"/>
      <c r="E537" s="13"/>
      <c r="F537" s="3"/>
      <c r="G537" s="8"/>
      <c r="H537" s="8"/>
      <c r="I537" s="28"/>
      <c r="J537" s="28"/>
      <c r="K537" s="3"/>
      <c r="L537" s="3"/>
      <c r="M537" s="3"/>
      <c r="N537" s="3"/>
      <c r="O537" s="3"/>
      <c r="P537" s="3"/>
      <c r="Q537" s="8"/>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row>
    <row r="538" spans="2:41" ht="16" x14ac:dyDescent="0.2">
      <c r="B538" s="24"/>
      <c r="C538" s="25"/>
      <c r="D538" s="12"/>
      <c r="E538" s="13"/>
      <c r="F538" s="3"/>
      <c r="G538" s="8"/>
      <c r="H538" s="8"/>
      <c r="I538" s="28"/>
      <c r="J538" s="28"/>
      <c r="K538" s="3"/>
      <c r="L538" s="3"/>
      <c r="M538" s="3"/>
      <c r="N538" s="3"/>
      <c r="O538" s="3"/>
      <c r="P538" s="3"/>
      <c r="Q538" s="8"/>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row>
    <row r="539" spans="2:41" ht="16" x14ac:dyDescent="0.2">
      <c r="B539" s="24"/>
      <c r="C539" s="25"/>
      <c r="D539" s="12"/>
      <c r="E539" s="13"/>
      <c r="F539" s="3"/>
      <c r="G539" s="8"/>
      <c r="H539" s="8"/>
      <c r="I539" s="28"/>
      <c r="J539" s="28"/>
      <c r="K539" s="3"/>
      <c r="L539" s="3"/>
      <c r="M539" s="3"/>
      <c r="N539" s="3"/>
      <c r="O539" s="3"/>
      <c r="P539" s="3"/>
      <c r="Q539" s="8"/>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row>
    <row r="540" spans="2:41" ht="16" x14ac:dyDescent="0.2">
      <c r="B540" s="24"/>
      <c r="C540" s="25"/>
      <c r="D540" s="12"/>
      <c r="E540" s="13"/>
      <c r="F540" s="3"/>
      <c r="G540" s="8"/>
      <c r="H540" s="8"/>
      <c r="I540" s="28"/>
      <c r="J540" s="28"/>
      <c r="K540" s="3"/>
      <c r="L540" s="3"/>
      <c r="M540" s="3"/>
      <c r="N540" s="3"/>
      <c r="O540" s="3"/>
      <c r="P540" s="3"/>
      <c r="Q540" s="8"/>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row>
    <row r="541" spans="2:41" ht="16" x14ac:dyDescent="0.2">
      <c r="B541" s="24"/>
      <c r="C541" s="25"/>
      <c r="D541" s="12"/>
      <c r="E541" s="13"/>
      <c r="F541" s="3"/>
      <c r="G541" s="8"/>
      <c r="H541" s="8"/>
      <c r="I541" s="28"/>
      <c r="J541" s="28"/>
      <c r="K541" s="3"/>
      <c r="L541" s="3"/>
      <c r="M541" s="3"/>
      <c r="N541" s="3"/>
      <c r="O541" s="3"/>
      <c r="P541" s="3"/>
      <c r="Q541" s="8"/>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row>
    <row r="542" spans="2:41" ht="16" x14ac:dyDescent="0.2">
      <c r="B542" s="24"/>
      <c r="C542" s="25"/>
      <c r="D542" s="12"/>
      <c r="E542" s="13"/>
      <c r="F542" s="3"/>
      <c r="G542" s="8"/>
      <c r="H542" s="8"/>
      <c r="I542" s="28"/>
      <c r="J542" s="28"/>
      <c r="K542" s="3"/>
      <c r="L542" s="3"/>
      <c r="M542" s="3"/>
      <c r="N542" s="3"/>
      <c r="O542" s="3"/>
      <c r="P542" s="3"/>
      <c r="Q542" s="8"/>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row>
    <row r="543" spans="2:41" ht="16" x14ac:dyDescent="0.2">
      <c r="B543" s="24"/>
      <c r="C543" s="25"/>
      <c r="D543" s="12"/>
      <c r="E543" s="13"/>
      <c r="F543" s="3"/>
      <c r="G543" s="8"/>
      <c r="H543" s="8"/>
      <c r="I543" s="28"/>
      <c r="J543" s="28"/>
      <c r="K543" s="3"/>
      <c r="L543" s="3"/>
      <c r="M543" s="3"/>
      <c r="N543" s="3"/>
      <c r="O543" s="3"/>
      <c r="P543" s="3"/>
      <c r="Q543" s="8"/>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row>
    <row r="544" spans="2:41" ht="16" x14ac:dyDescent="0.2">
      <c r="B544" s="24"/>
      <c r="C544" s="25"/>
      <c r="D544" s="12"/>
      <c r="E544" s="13"/>
      <c r="F544" s="3"/>
      <c r="G544" s="8"/>
      <c r="H544" s="8"/>
      <c r="I544" s="28"/>
      <c r="J544" s="28"/>
      <c r="K544" s="3"/>
      <c r="L544" s="3"/>
      <c r="M544" s="3"/>
      <c r="N544" s="3"/>
      <c r="O544" s="3"/>
      <c r="P544" s="3"/>
      <c r="Q544" s="8"/>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row>
    <row r="545" spans="2:41" ht="16" x14ac:dyDescent="0.2">
      <c r="B545" s="24"/>
      <c r="C545" s="25"/>
      <c r="D545" s="12"/>
      <c r="E545" s="13"/>
      <c r="F545" s="3"/>
      <c r="G545" s="8"/>
      <c r="H545" s="8"/>
      <c r="I545" s="28"/>
      <c r="J545" s="28"/>
      <c r="K545" s="3"/>
      <c r="L545" s="3"/>
      <c r="M545" s="3"/>
      <c r="N545" s="3"/>
      <c r="O545" s="3"/>
      <c r="P545" s="3"/>
      <c r="Q545" s="8"/>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row>
    <row r="546" spans="2:41" ht="16" x14ac:dyDescent="0.2">
      <c r="B546" s="24"/>
      <c r="C546" s="25"/>
      <c r="D546" s="12"/>
      <c r="E546" s="13"/>
      <c r="F546" s="3"/>
      <c r="G546" s="8"/>
      <c r="H546" s="8"/>
      <c r="I546" s="28"/>
      <c r="J546" s="28"/>
      <c r="K546" s="3"/>
      <c r="L546" s="3"/>
      <c r="M546" s="3"/>
      <c r="N546" s="3"/>
      <c r="O546" s="3"/>
      <c r="P546" s="3"/>
      <c r="Q546" s="8"/>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row>
    <row r="547" spans="2:41" ht="16" x14ac:dyDescent="0.2">
      <c r="B547" s="24"/>
      <c r="C547" s="25"/>
      <c r="D547" s="12"/>
      <c r="E547" s="13"/>
      <c r="F547" s="3"/>
      <c r="G547" s="8"/>
      <c r="H547" s="8"/>
      <c r="I547" s="28"/>
      <c r="J547" s="28"/>
      <c r="K547" s="3"/>
      <c r="L547" s="3"/>
      <c r="M547" s="3"/>
      <c r="N547" s="3"/>
      <c r="O547" s="3"/>
      <c r="P547" s="3"/>
      <c r="Q547" s="8"/>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row>
    <row r="548" spans="2:41" ht="16" x14ac:dyDescent="0.2">
      <c r="B548" s="24"/>
      <c r="C548" s="25"/>
      <c r="D548" s="12"/>
      <c r="E548" s="13"/>
      <c r="F548" s="3"/>
      <c r="G548" s="8"/>
      <c r="H548" s="8"/>
      <c r="I548" s="28"/>
      <c r="J548" s="28"/>
      <c r="K548" s="3"/>
      <c r="L548" s="3"/>
      <c r="M548" s="3"/>
      <c r="N548" s="3"/>
      <c r="O548" s="3"/>
      <c r="P548" s="3"/>
      <c r="Q548" s="8"/>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row>
    <row r="549" spans="2:41" ht="16" x14ac:dyDescent="0.2">
      <c r="B549" s="24"/>
      <c r="C549" s="25"/>
      <c r="D549" s="12"/>
      <c r="E549" s="13"/>
      <c r="F549" s="3"/>
      <c r="G549" s="8"/>
      <c r="H549" s="8"/>
      <c r="I549" s="28"/>
      <c r="J549" s="28"/>
      <c r="K549" s="3"/>
      <c r="L549" s="3"/>
      <c r="M549" s="3"/>
      <c r="N549" s="3"/>
      <c r="O549" s="3"/>
      <c r="P549" s="3"/>
      <c r="Q549" s="8"/>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row>
    <row r="550" spans="2:41" ht="16" x14ac:dyDescent="0.2">
      <c r="B550" s="24"/>
      <c r="C550" s="25"/>
      <c r="D550" s="12"/>
      <c r="E550" s="13"/>
      <c r="F550" s="3"/>
      <c r="G550" s="8"/>
      <c r="H550" s="8"/>
      <c r="I550" s="28"/>
      <c r="J550" s="28"/>
      <c r="K550" s="3"/>
      <c r="L550" s="3"/>
      <c r="M550" s="3"/>
      <c r="N550" s="3"/>
      <c r="O550" s="3"/>
      <c r="P550" s="3"/>
      <c r="Q550" s="8"/>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row>
    <row r="551" spans="2:41" ht="16" x14ac:dyDescent="0.2">
      <c r="B551" s="24"/>
      <c r="C551" s="25"/>
      <c r="D551" s="12"/>
      <c r="E551" s="13"/>
      <c r="F551" s="3"/>
      <c r="G551" s="8"/>
      <c r="H551" s="8"/>
      <c r="I551" s="28"/>
      <c r="J551" s="28"/>
      <c r="K551" s="3"/>
      <c r="L551" s="3"/>
      <c r="M551" s="3"/>
      <c r="N551" s="3"/>
      <c r="O551" s="3"/>
      <c r="P551" s="3"/>
      <c r="Q551" s="8"/>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row>
    <row r="552" spans="2:41" ht="16" x14ac:dyDescent="0.2">
      <c r="B552" s="24"/>
      <c r="C552" s="25"/>
      <c r="D552" s="12"/>
      <c r="E552" s="13"/>
      <c r="F552" s="3"/>
      <c r="G552" s="8"/>
      <c r="H552" s="8"/>
      <c r="I552" s="28"/>
      <c r="J552" s="28"/>
      <c r="K552" s="3"/>
      <c r="L552" s="3"/>
      <c r="M552" s="3"/>
      <c r="N552" s="3"/>
      <c r="O552" s="3"/>
      <c r="P552" s="3"/>
      <c r="Q552" s="8"/>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row>
    <row r="553" spans="2:41" ht="16" x14ac:dyDescent="0.2">
      <c r="B553" s="24"/>
      <c r="C553" s="25"/>
      <c r="D553" s="12"/>
      <c r="E553" s="13"/>
      <c r="F553" s="3"/>
      <c r="G553" s="8"/>
      <c r="H553" s="8"/>
      <c r="I553" s="28"/>
      <c r="J553" s="28"/>
      <c r="K553" s="3"/>
      <c r="L553" s="3"/>
      <c r="M553" s="3"/>
      <c r="N553" s="3"/>
      <c r="O553" s="3"/>
      <c r="P553" s="3"/>
      <c r="Q553" s="8"/>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row>
    <row r="554" spans="2:41" ht="16" x14ac:dyDescent="0.2">
      <c r="B554" s="24"/>
      <c r="C554" s="25"/>
      <c r="D554" s="12"/>
      <c r="E554" s="13"/>
      <c r="F554" s="3"/>
      <c r="G554" s="8"/>
      <c r="H554" s="8"/>
      <c r="I554" s="28"/>
      <c r="J554" s="28"/>
      <c r="K554" s="3"/>
      <c r="L554" s="3"/>
      <c r="M554" s="3"/>
      <c r="N554" s="3"/>
      <c r="O554" s="3"/>
      <c r="P554" s="3"/>
      <c r="Q554" s="8"/>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row>
    <row r="555" spans="2:41" ht="16" x14ac:dyDescent="0.2">
      <c r="B555" s="24"/>
      <c r="C555" s="25"/>
      <c r="D555" s="12"/>
      <c r="E555" s="13"/>
      <c r="F555" s="3"/>
      <c r="G555" s="8"/>
      <c r="H555" s="8"/>
      <c r="I555" s="28"/>
      <c r="J555" s="28"/>
      <c r="K555" s="3"/>
      <c r="L555" s="3"/>
      <c r="M555" s="3"/>
      <c r="N555" s="3"/>
      <c r="O555" s="3"/>
      <c r="P555" s="3"/>
      <c r="Q555" s="8"/>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row>
    <row r="556" spans="2:41" ht="16" x14ac:dyDescent="0.2">
      <c r="B556" s="24"/>
      <c r="C556" s="25"/>
      <c r="D556" s="12"/>
      <c r="E556" s="13"/>
      <c r="F556" s="3"/>
      <c r="G556" s="8"/>
      <c r="H556" s="8"/>
      <c r="I556" s="28"/>
      <c r="J556" s="28"/>
      <c r="K556" s="3"/>
      <c r="L556" s="3"/>
      <c r="M556" s="3"/>
      <c r="N556" s="3"/>
      <c r="O556" s="3"/>
      <c r="P556" s="3"/>
      <c r="Q556" s="8"/>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row>
    <row r="557" spans="2:41" ht="16" x14ac:dyDescent="0.2">
      <c r="B557" s="24"/>
      <c r="C557" s="25"/>
      <c r="D557" s="12"/>
      <c r="E557" s="13"/>
      <c r="F557" s="3"/>
      <c r="G557" s="8"/>
      <c r="H557" s="8"/>
      <c r="I557" s="28"/>
      <c r="J557" s="28"/>
      <c r="K557" s="3"/>
      <c r="L557" s="3"/>
      <c r="M557" s="3"/>
      <c r="N557" s="3"/>
      <c r="O557" s="3"/>
      <c r="P557" s="3"/>
      <c r="Q557" s="8"/>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row>
    <row r="558" spans="2:41" ht="16" x14ac:dyDescent="0.2">
      <c r="B558" s="24"/>
      <c r="C558" s="25"/>
      <c r="D558" s="12"/>
      <c r="E558" s="13"/>
      <c r="F558" s="3"/>
      <c r="G558" s="8"/>
      <c r="H558" s="8"/>
      <c r="I558" s="28"/>
      <c r="J558" s="28"/>
      <c r="K558" s="3"/>
      <c r="L558" s="3"/>
      <c r="M558" s="3"/>
      <c r="N558" s="3"/>
      <c r="O558" s="3"/>
      <c r="P558" s="3"/>
      <c r="Q558" s="8"/>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row>
    <row r="559" spans="2:41" ht="16" x14ac:dyDescent="0.2">
      <c r="B559" s="24"/>
      <c r="C559" s="25"/>
      <c r="D559" s="12"/>
      <c r="E559" s="13"/>
      <c r="F559" s="3"/>
      <c r="G559" s="8"/>
      <c r="H559" s="8"/>
      <c r="I559" s="28"/>
      <c r="J559" s="28"/>
      <c r="K559" s="3"/>
      <c r="L559" s="3"/>
      <c r="M559" s="3"/>
      <c r="N559" s="3"/>
      <c r="O559" s="3"/>
      <c r="P559" s="3"/>
      <c r="Q559" s="8"/>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row>
    <row r="560" spans="2:41" ht="16" x14ac:dyDescent="0.2">
      <c r="B560" s="24"/>
      <c r="C560" s="25"/>
      <c r="D560" s="12"/>
      <c r="E560" s="13"/>
      <c r="F560" s="3"/>
      <c r="G560" s="8"/>
      <c r="H560" s="8"/>
      <c r="I560" s="28"/>
      <c r="J560" s="28"/>
      <c r="K560" s="3"/>
      <c r="L560" s="3"/>
      <c r="M560" s="3"/>
      <c r="N560" s="3"/>
      <c r="O560" s="3"/>
      <c r="P560" s="3"/>
      <c r="Q560" s="8"/>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row>
    <row r="561" spans="2:41" ht="16" x14ac:dyDescent="0.2">
      <c r="B561" s="24"/>
      <c r="C561" s="25"/>
      <c r="D561" s="12"/>
      <c r="E561" s="13"/>
      <c r="F561" s="3"/>
      <c r="G561" s="8"/>
      <c r="H561" s="8"/>
      <c r="I561" s="28"/>
      <c r="J561" s="28"/>
      <c r="K561" s="3"/>
      <c r="L561" s="3"/>
      <c r="M561" s="3"/>
      <c r="N561" s="3"/>
      <c r="O561" s="3"/>
      <c r="P561" s="3"/>
      <c r="Q561" s="8"/>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row>
    <row r="562" spans="2:41" ht="16" x14ac:dyDescent="0.2">
      <c r="B562" s="24"/>
      <c r="C562" s="25"/>
      <c r="D562" s="12"/>
      <c r="E562" s="13"/>
      <c r="F562" s="3"/>
      <c r="G562" s="8"/>
      <c r="H562" s="8"/>
      <c r="I562" s="28"/>
      <c r="J562" s="28"/>
      <c r="K562" s="3"/>
      <c r="L562" s="3"/>
      <c r="M562" s="3"/>
      <c r="N562" s="3"/>
      <c r="O562" s="3"/>
      <c r="P562" s="3"/>
      <c r="Q562" s="8"/>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row>
    <row r="563" spans="2:41" ht="16" x14ac:dyDescent="0.2">
      <c r="B563" s="24"/>
      <c r="C563" s="25"/>
      <c r="D563" s="12"/>
      <c r="E563" s="13"/>
      <c r="F563" s="3"/>
      <c r="G563" s="8"/>
      <c r="H563" s="8"/>
      <c r="I563" s="28"/>
      <c r="J563" s="28"/>
      <c r="K563" s="3"/>
      <c r="L563" s="3"/>
      <c r="M563" s="3"/>
      <c r="N563" s="3"/>
      <c r="O563" s="3"/>
      <c r="P563" s="3"/>
      <c r="Q563" s="8"/>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row>
    <row r="564" spans="2:41" ht="16" x14ac:dyDescent="0.2">
      <c r="B564" s="24"/>
      <c r="C564" s="25"/>
      <c r="D564" s="12"/>
      <c r="E564" s="13"/>
      <c r="F564" s="3"/>
      <c r="G564" s="8"/>
      <c r="H564" s="8"/>
      <c r="I564" s="28"/>
      <c r="J564" s="28"/>
      <c r="K564" s="3"/>
      <c r="L564" s="3"/>
      <c r="M564" s="3"/>
      <c r="N564" s="3"/>
      <c r="O564" s="3"/>
      <c r="P564" s="3"/>
      <c r="Q564" s="8"/>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row>
    <row r="565" spans="2:41" ht="16" x14ac:dyDescent="0.2">
      <c r="B565" s="24"/>
      <c r="C565" s="25"/>
      <c r="D565" s="12"/>
      <c r="E565" s="13"/>
      <c r="F565" s="3"/>
      <c r="G565" s="8"/>
      <c r="H565" s="8"/>
      <c r="I565" s="28"/>
      <c r="J565" s="28"/>
      <c r="K565" s="3"/>
      <c r="L565" s="3"/>
      <c r="M565" s="3"/>
      <c r="N565" s="3"/>
      <c r="O565" s="3"/>
      <c r="P565" s="3"/>
      <c r="Q565" s="8"/>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row>
    <row r="566" spans="2:41" ht="16" x14ac:dyDescent="0.2">
      <c r="B566" s="24"/>
      <c r="C566" s="25"/>
      <c r="D566" s="12"/>
      <c r="E566" s="13"/>
      <c r="F566" s="3"/>
      <c r="G566" s="8"/>
      <c r="H566" s="8"/>
      <c r="I566" s="28"/>
      <c r="J566" s="28"/>
      <c r="K566" s="3"/>
      <c r="L566" s="3"/>
      <c r="M566" s="3"/>
      <c r="N566" s="3"/>
      <c r="O566" s="3"/>
      <c r="P566" s="3"/>
      <c r="Q566" s="8"/>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row>
    <row r="567" spans="2:41" ht="16" x14ac:dyDescent="0.2">
      <c r="B567" s="24"/>
      <c r="C567" s="25"/>
      <c r="D567" s="12"/>
      <c r="E567" s="13"/>
      <c r="F567" s="3"/>
      <c r="G567" s="8"/>
      <c r="H567" s="8"/>
      <c r="I567" s="28"/>
      <c r="J567" s="28"/>
      <c r="K567" s="3"/>
      <c r="L567" s="3"/>
      <c r="M567" s="3"/>
      <c r="N567" s="3"/>
      <c r="O567" s="3"/>
      <c r="P567" s="3"/>
      <c r="Q567" s="8"/>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row>
    <row r="568" spans="2:41" ht="16" x14ac:dyDescent="0.2">
      <c r="B568" s="24"/>
      <c r="C568" s="25"/>
      <c r="D568" s="12"/>
      <c r="E568" s="13"/>
      <c r="F568" s="3"/>
      <c r="G568" s="8"/>
      <c r="H568" s="8"/>
      <c r="I568" s="28"/>
      <c r="J568" s="28"/>
      <c r="K568" s="3"/>
      <c r="L568" s="3"/>
      <c r="M568" s="3"/>
      <c r="N568" s="3"/>
      <c r="O568" s="3"/>
      <c r="P568" s="3"/>
      <c r="Q568" s="8"/>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row>
    <row r="569" spans="2:41" ht="16" x14ac:dyDescent="0.2">
      <c r="B569" s="24"/>
      <c r="C569" s="25"/>
      <c r="D569" s="12"/>
      <c r="E569" s="13"/>
      <c r="F569" s="3"/>
      <c r="G569" s="8"/>
      <c r="H569" s="8"/>
      <c r="I569" s="28"/>
      <c r="J569" s="28"/>
      <c r="K569" s="3"/>
      <c r="L569" s="3"/>
      <c r="M569" s="3"/>
      <c r="N569" s="3"/>
      <c r="O569" s="3"/>
      <c r="P569" s="3"/>
      <c r="Q569" s="8"/>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row>
    <row r="570" spans="2:41" ht="16" x14ac:dyDescent="0.2">
      <c r="B570" s="24"/>
      <c r="C570" s="25"/>
      <c r="D570" s="12"/>
      <c r="E570" s="13"/>
      <c r="F570" s="3"/>
      <c r="G570" s="8"/>
      <c r="H570" s="8"/>
      <c r="I570" s="28"/>
      <c r="J570" s="28"/>
      <c r="K570" s="3"/>
      <c r="L570" s="3"/>
      <c r="M570" s="3"/>
      <c r="N570" s="3"/>
      <c r="O570" s="3"/>
      <c r="P570" s="3"/>
      <c r="Q570" s="8"/>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row>
    <row r="571" spans="2:41" ht="16" x14ac:dyDescent="0.2">
      <c r="B571" s="24"/>
      <c r="C571" s="25"/>
      <c r="D571" s="12"/>
      <c r="E571" s="13"/>
      <c r="F571" s="3"/>
      <c r="G571" s="8"/>
      <c r="H571" s="8"/>
      <c r="I571" s="28"/>
      <c r="J571" s="28"/>
      <c r="K571" s="3"/>
      <c r="L571" s="3"/>
      <c r="M571" s="3"/>
      <c r="N571" s="3"/>
      <c r="O571" s="3"/>
      <c r="P571" s="3"/>
      <c r="Q571" s="8"/>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row>
    <row r="572" spans="2:41" ht="16" x14ac:dyDescent="0.2">
      <c r="B572" s="24"/>
      <c r="C572" s="25"/>
      <c r="D572" s="12"/>
      <c r="E572" s="13"/>
      <c r="F572" s="3"/>
      <c r="G572" s="8"/>
      <c r="H572" s="8"/>
      <c r="I572" s="28"/>
      <c r="J572" s="28"/>
      <c r="K572" s="3"/>
      <c r="L572" s="3"/>
      <c r="M572" s="3"/>
      <c r="N572" s="3"/>
      <c r="O572" s="3"/>
      <c r="P572" s="3"/>
      <c r="Q572" s="8"/>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row>
    <row r="573" spans="2:41" ht="16" x14ac:dyDescent="0.2">
      <c r="B573" s="24"/>
      <c r="C573" s="25"/>
      <c r="D573" s="12"/>
      <c r="E573" s="13"/>
      <c r="F573" s="3"/>
      <c r="G573" s="8"/>
      <c r="H573" s="8"/>
      <c r="I573" s="28"/>
      <c r="J573" s="28"/>
      <c r="K573" s="3"/>
      <c r="L573" s="3"/>
      <c r="M573" s="3"/>
      <c r="N573" s="3"/>
      <c r="O573" s="3"/>
      <c r="P573" s="3"/>
      <c r="Q573" s="8"/>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row>
    <row r="574" spans="2:41" ht="16" x14ac:dyDescent="0.2">
      <c r="B574" s="24"/>
      <c r="C574" s="25"/>
      <c r="D574" s="12"/>
      <c r="E574" s="13"/>
      <c r="F574" s="3"/>
      <c r="G574" s="8"/>
      <c r="H574" s="8"/>
      <c r="I574" s="28"/>
      <c r="J574" s="28"/>
      <c r="K574" s="3"/>
      <c r="L574" s="3"/>
      <c r="M574" s="3"/>
      <c r="N574" s="3"/>
      <c r="O574" s="3"/>
      <c r="P574" s="3"/>
      <c r="Q574" s="8"/>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row>
    <row r="575" spans="2:41" ht="16" x14ac:dyDescent="0.2">
      <c r="B575" s="24"/>
      <c r="C575" s="25"/>
      <c r="D575" s="12"/>
      <c r="E575" s="13"/>
      <c r="F575" s="3"/>
      <c r="G575" s="8"/>
      <c r="H575" s="8"/>
      <c r="I575" s="28"/>
      <c r="J575" s="28"/>
      <c r="K575" s="3"/>
      <c r="L575" s="3"/>
      <c r="M575" s="3"/>
      <c r="N575" s="3"/>
      <c r="O575" s="3"/>
      <c r="P575" s="3"/>
      <c r="Q575" s="8"/>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row>
    <row r="576" spans="2:41" ht="16" x14ac:dyDescent="0.2">
      <c r="B576" s="24"/>
      <c r="C576" s="25"/>
      <c r="D576" s="12"/>
      <c r="E576" s="13"/>
      <c r="F576" s="3"/>
      <c r="G576" s="8"/>
      <c r="H576" s="8"/>
      <c r="I576" s="28"/>
      <c r="J576" s="28"/>
      <c r="K576" s="3"/>
      <c r="L576" s="3"/>
      <c r="M576" s="3"/>
      <c r="N576" s="3"/>
      <c r="O576" s="3"/>
      <c r="P576" s="3"/>
      <c r="Q576" s="8"/>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row>
    <row r="577" spans="2:41" ht="16" x14ac:dyDescent="0.2">
      <c r="B577" s="24"/>
      <c r="C577" s="25"/>
      <c r="D577" s="12"/>
      <c r="E577" s="13"/>
      <c r="F577" s="3"/>
      <c r="G577" s="8"/>
      <c r="H577" s="8"/>
      <c r="I577" s="28"/>
      <c r="J577" s="28"/>
      <c r="K577" s="3"/>
      <c r="L577" s="3"/>
      <c r="M577" s="3"/>
      <c r="N577" s="3"/>
      <c r="O577" s="3"/>
      <c r="P577" s="3"/>
      <c r="Q577" s="8"/>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row>
    <row r="578" spans="2:41" ht="16" x14ac:dyDescent="0.2">
      <c r="B578" s="24"/>
      <c r="C578" s="25"/>
      <c r="D578" s="12"/>
      <c r="E578" s="13"/>
      <c r="F578" s="3"/>
      <c r="G578" s="8"/>
      <c r="H578" s="8"/>
      <c r="I578" s="28"/>
      <c r="J578" s="28"/>
      <c r="K578" s="3"/>
      <c r="L578" s="3"/>
      <c r="M578" s="3"/>
      <c r="N578" s="3"/>
      <c r="O578" s="3"/>
      <c r="P578" s="3"/>
      <c r="Q578" s="8"/>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row>
    <row r="579" spans="2:41" ht="16" x14ac:dyDescent="0.2">
      <c r="B579" s="24"/>
      <c r="C579" s="25"/>
      <c r="D579" s="12"/>
      <c r="E579" s="13"/>
      <c r="F579" s="3"/>
      <c r="G579" s="8"/>
      <c r="H579" s="8"/>
      <c r="I579" s="28"/>
      <c r="J579" s="28"/>
      <c r="K579" s="3"/>
      <c r="L579" s="3"/>
      <c r="M579" s="3"/>
      <c r="N579" s="3"/>
      <c r="O579" s="3"/>
      <c r="P579" s="3"/>
      <c r="Q579" s="8"/>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row>
    <row r="580" spans="2:41" ht="16" x14ac:dyDescent="0.2">
      <c r="B580" s="24"/>
      <c r="C580" s="25"/>
      <c r="D580" s="12"/>
      <c r="E580" s="13"/>
      <c r="F580" s="3"/>
      <c r="G580" s="8"/>
      <c r="H580" s="8"/>
      <c r="I580" s="28"/>
      <c r="J580" s="28"/>
      <c r="K580" s="3"/>
      <c r="L580" s="3"/>
      <c r="M580" s="3"/>
      <c r="N580" s="3"/>
      <c r="O580" s="3"/>
      <c r="P580" s="3"/>
      <c r="Q580" s="8"/>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row>
    <row r="581" spans="2:41" ht="16" x14ac:dyDescent="0.2">
      <c r="B581" s="24"/>
      <c r="C581" s="25"/>
      <c r="D581" s="12"/>
      <c r="E581" s="13"/>
      <c r="F581" s="3"/>
      <c r="G581" s="8"/>
      <c r="H581" s="8"/>
      <c r="I581" s="28"/>
      <c r="J581" s="28"/>
      <c r="K581" s="3"/>
      <c r="L581" s="3"/>
      <c r="M581" s="3"/>
      <c r="N581" s="3"/>
      <c r="O581" s="3"/>
      <c r="P581" s="3"/>
      <c r="Q581" s="8"/>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row>
    <row r="582" spans="2:41" ht="16" x14ac:dyDescent="0.2">
      <c r="B582" s="24"/>
      <c r="C582" s="25"/>
      <c r="D582" s="12"/>
      <c r="E582" s="13"/>
      <c r="F582" s="3"/>
      <c r="G582" s="8"/>
      <c r="H582" s="8"/>
      <c r="I582" s="28"/>
      <c r="J582" s="28"/>
      <c r="K582" s="3"/>
      <c r="L582" s="3"/>
      <c r="M582" s="3"/>
      <c r="N582" s="3"/>
      <c r="O582" s="3"/>
      <c r="P582" s="3"/>
      <c r="Q582" s="8"/>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row>
    <row r="583" spans="2:41" ht="16" x14ac:dyDescent="0.2">
      <c r="B583" s="24"/>
      <c r="C583" s="25"/>
      <c r="D583" s="12"/>
      <c r="E583" s="13"/>
      <c r="F583" s="3"/>
      <c r="G583" s="8"/>
      <c r="H583" s="8"/>
      <c r="I583" s="28"/>
      <c r="J583" s="28"/>
      <c r="K583" s="3"/>
      <c r="L583" s="3"/>
      <c r="M583" s="3"/>
      <c r="N583" s="3"/>
      <c r="O583" s="3"/>
      <c r="P583" s="3"/>
      <c r="Q583" s="8"/>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row>
    <row r="584" spans="2:41" ht="16" x14ac:dyDescent="0.2">
      <c r="B584" s="24"/>
      <c r="C584" s="25"/>
      <c r="D584" s="12"/>
      <c r="E584" s="13"/>
      <c r="F584" s="3"/>
      <c r="G584" s="8"/>
      <c r="H584" s="8"/>
      <c r="I584" s="28"/>
      <c r="J584" s="28"/>
      <c r="K584" s="3"/>
      <c r="L584" s="3"/>
      <c r="M584" s="3"/>
      <c r="N584" s="3"/>
      <c r="O584" s="3"/>
      <c r="P584" s="3"/>
      <c r="Q584" s="8"/>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row>
    <row r="585" spans="2:41" ht="16" x14ac:dyDescent="0.2">
      <c r="B585" s="24"/>
      <c r="C585" s="25"/>
      <c r="D585" s="12"/>
      <c r="E585" s="13"/>
      <c r="F585" s="3"/>
      <c r="G585" s="8"/>
      <c r="H585" s="8"/>
      <c r="I585" s="28"/>
      <c r="J585" s="28"/>
      <c r="K585" s="3"/>
      <c r="L585" s="3"/>
      <c r="M585" s="3"/>
      <c r="N585" s="3"/>
      <c r="O585" s="3"/>
      <c r="P585" s="3"/>
      <c r="Q585" s="8"/>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row>
    <row r="586" spans="2:41" ht="16" x14ac:dyDescent="0.2">
      <c r="B586" s="24"/>
      <c r="C586" s="25"/>
      <c r="D586" s="12"/>
      <c r="E586" s="13"/>
      <c r="F586" s="3"/>
      <c r="G586" s="8"/>
      <c r="H586" s="8"/>
      <c r="I586" s="28"/>
      <c r="J586" s="28"/>
      <c r="K586" s="3"/>
      <c r="L586" s="3"/>
      <c r="M586" s="3"/>
      <c r="N586" s="3"/>
      <c r="O586" s="3"/>
      <c r="P586" s="3"/>
      <c r="Q586" s="8"/>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row>
    <row r="587" spans="2:41" ht="16" x14ac:dyDescent="0.2">
      <c r="B587" s="24"/>
      <c r="C587" s="25"/>
      <c r="D587" s="12"/>
      <c r="E587" s="13"/>
      <c r="F587" s="3"/>
      <c r="G587" s="8"/>
      <c r="H587" s="8"/>
      <c r="I587" s="28"/>
      <c r="J587" s="28"/>
      <c r="K587" s="3"/>
      <c r="L587" s="3"/>
      <c r="M587" s="3"/>
      <c r="N587" s="3"/>
      <c r="O587" s="3"/>
      <c r="P587" s="3"/>
      <c r="Q587" s="8"/>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row>
    <row r="588" spans="2:41" ht="16" x14ac:dyDescent="0.2">
      <c r="B588" s="24"/>
      <c r="C588" s="25"/>
      <c r="D588" s="12"/>
      <c r="E588" s="13"/>
      <c r="F588" s="3"/>
      <c r="G588" s="8"/>
      <c r="H588" s="8"/>
      <c r="I588" s="28"/>
      <c r="J588" s="28"/>
      <c r="K588" s="3"/>
      <c r="L588" s="3"/>
      <c r="M588" s="3"/>
      <c r="N588" s="3"/>
      <c r="O588" s="3"/>
      <c r="P588" s="3"/>
      <c r="Q588" s="8"/>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row>
    <row r="589" spans="2:41" ht="16" x14ac:dyDescent="0.2">
      <c r="B589" s="24"/>
      <c r="C589" s="25"/>
      <c r="D589" s="12"/>
      <c r="E589" s="13"/>
      <c r="F589" s="3"/>
      <c r="G589" s="8"/>
      <c r="H589" s="8"/>
      <c r="I589" s="28"/>
      <c r="J589" s="28"/>
      <c r="K589" s="3"/>
      <c r="L589" s="3"/>
      <c r="M589" s="3"/>
      <c r="N589" s="3"/>
      <c r="O589" s="3"/>
      <c r="P589" s="3"/>
      <c r="Q589" s="8"/>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row>
    <row r="590" spans="2:41" ht="16" x14ac:dyDescent="0.2">
      <c r="B590" s="24"/>
      <c r="C590" s="25"/>
      <c r="D590" s="12"/>
      <c r="E590" s="13"/>
      <c r="F590" s="3"/>
      <c r="G590" s="8"/>
      <c r="H590" s="8"/>
      <c r="I590" s="28"/>
      <c r="J590" s="28"/>
      <c r="K590" s="3"/>
      <c r="L590" s="3"/>
      <c r="M590" s="3"/>
      <c r="N590" s="3"/>
      <c r="O590" s="3"/>
      <c r="P590" s="3"/>
      <c r="Q590" s="8"/>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row>
    <row r="591" spans="2:41" ht="16" x14ac:dyDescent="0.2">
      <c r="B591" s="24"/>
      <c r="C591" s="25"/>
      <c r="D591" s="12"/>
      <c r="E591" s="13"/>
      <c r="F591" s="3"/>
      <c r="G591" s="8"/>
      <c r="H591" s="8"/>
      <c r="I591" s="28"/>
      <c r="J591" s="28"/>
      <c r="K591" s="3"/>
      <c r="L591" s="3"/>
      <c r="M591" s="3"/>
      <c r="N591" s="3"/>
      <c r="O591" s="3"/>
      <c r="P591" s="3"/>
      <c r="Q591" s="8"/>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row>
    <row r="592" spans="2:41" ht="16" x14ac:dyDescent="0.2">
      <c r="B592" s="24"/>
      <c r="C592" s="25"/>
      <c r="D592" s="12"/>
      <c r="E592" s="13"/>
      <c r="F592" s="3"/>
      <c r="G592" s="8"/>
      <c r="H592" s="8"/>
      <c r="I592" s="28"/>
      <c r="J592" s="28"/>
      <c r="K592" s="3"/>
      <c r="L592" s="3"/>
      <c r="M592" s="3"/>
      <c r="N592" s="3"/>
      <c r="O592" s="3"/>
      <c r="P592" s="3"/>
      <c r="Q592" s="8"/>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row>
    <row r="593" spans="2:41" ht="16" x14ac:dyDescent="0.2">
      <c r="B593" s="24"/>
      <c r="C593" s="25"/>
      <c r="D593" s="12"/>
      <c r="E593" s="13"/>
      <c r="F593" s="3"/>
      <c r="G593" s="8"/>
      <c r="H593" s="8"/>
      <c r="I593" s="28"/>
      <c r="J593" s="28"/>
      <c r="K593" s="3"/>
      <c r="L593" s="3"/>
      <c r="M593" s="3"/>
      <c r="N593" s="3"/>
      <c r="O593" s="3"/>
      <c r="P593" s="3"/>
      <c r="Q593" s="8"/>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row>
    <row r="594" spans="2:41" ht="16" x14ac:dyDescent="0.2">
      <c r="B594" s="24"/>
      <c r="C594" s="25"/>
      <c r="D594" s="12"/>
      <c r="E594" s="13"/>
      <c r="F594" s="3"/>
      <c r="G594" s="8"/>
      <c r="H594" s="8"/>
      <c r="I594" s="28"/>
      <c r="J594" s="28"/>
      <c r="K594" s="3"/>
      <c r="L594" s="3"/>
      <c r="M594" s="3"/>
      <c r="N594" s="3"/>
      <c r="O594" s="3"/>
      <c r="P594" s="3"/>
      <c r="Q594" s="8"/>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row>
    <row r="595" spans="2:41" ht="16" x14ac:dyDescent="0.2">
      <c r="B595" s="24"/>
      <c r="C595" s="25"/>
      <c r="D595" s="12"/>
      <c r="E595" s="13"/>
      <c r="F595" s="3"/>
      <c r="G595" s="8"/>
      <c r="H595" s="8"/>
      <c r="I595" s="28"/>
      <c r="J595" s="28"/>
      <c r="K595" s="3"/>
      <c r="L595" s="3"/>
      <c r="M595" s="3"/>
      <c r="N595" s="3"/>
      <c r="O595" s="3"/>
      <c r="P595" s="3"/>
      <c r="Q595" s="8"/>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row>
    <row r="596" spans="2:41" ht="16" x14ac:dyDescent="0.2">
      <c r="B596" s="24"/>
      <c r="C596" s="25"/>
      <c r="D596" s="12"/>
      <c r="E596" s="13"/>
      <c r="F596" s="3"/>
      <c r="G596" s="8"/>
      <c r="H596" s="8"/>
      <c r="I596" s="28"/>
      <c r="J596" s="28"/>
      <c r="K596" s="3"/>
      <c r="L596" s="3"/>
      <c r="M596" s="3"/>
      <c r="N596" s="3"/>
      <c r="O596" s="3"/>
      <c r="P596" s="3"/>
      <c r="Q596" s="8"/>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row>
    <row r="597" spans="2:41" ht="16" x14ac:dyDescent="0.2">
      <c r="B597" s="24"/>
      <c r="C597" s="25"/>
      <c r="D597" s="12"/>
      <c r="E597" s="13"/>
      <c r="F597" s="3"/>
      <c r="G597" s="8"/>
      <c r="H597" s="8"/>
      <c r="I597" s="28"/>
      <c r="J597" s="28"/>
      <c r="K597" s="3"/>
      <c r="L597" s="3"/>
      <c r="M597" s="3"/>
      <c r="N597" s="3"/>
      <c r="O597" s="3"/>
      <c r="P597" s="3"/>
      <c r="Q597" s="8"/>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row>
    <row r="598" spans="2:41" ht="16" x14ac:dyDescent="0.2">
      <c r="B598" s="24"/>
      <c r="C598" s="25"/>
      <c r="D598" s="12"/>
      <c r="E598" s="13"/>
      <c r="F598" s="3"/>
      <c r="G598" s="8"/>
      <c r="H598" s="8"/>
      <c r="I598" s="28"/>
      <c r="J598" s="28"/>
      <c r="K598" s="3"/>
      <c r="L598" s="3"/>
      <c r="M598" s="3"/>
      <c r="N598" s="3"/>
      <c r="O598" s="3"/>
      <c r="P598" s="3"/>
      <c r="Q598" s="8"/>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row>
    <row r="599" spans="2:41" ht="16" x14ac:dyDescent="0.2">
      <c r="B599" s="24"/>
      <c r="C599" s="25"/>
      <c r="D599" s="12"/>
      <c r="E599" s="13"/>
      <c r="F599" s="3"/>
      <c r="G599" s="8"/>
      <c r="H599" s="8"/>
      <c r="I599" s="28"/>
      <c r="J599" s="28"/>
      <c r="K599" s="3"/>
      <c r="L599" s="3"/>
      <c r="M599" s="3"/>
      <c r="N599" s="3"/>
      <c r="O599" s="3"/>
      <c r="P599" s="3"/>
      <c r="Q599" s="8"/>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row>
    <row r="600" spans="2:41" ht="16" x14ac:dyDescent="0.2">
      <c r="B600" s="24"/>
      <c r="C600" s="25"/>
      <c r="D600" s="12"/>
      <c r="E600" s="13"/>
      <c r="F600" s="3"/>
      <c r="G600" s="8"/>
      <c r="H600" s="8"/>
      <c r="I600" s="28"/>
      <c r="J600" s="28"/>
      <c r="K600" s="3"/>
      <c r="L600" s="3"/>
      <c r="M600" s="3"/>
      <c r="N600" s="3"/>
      <c r="O600" s="3"/>
      <c r="P600" s="3"/>
      <c r="Q600" s="8"/>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row>
    <row r="601" spans="2:41" ht="16" x14ac:dyDescent="0.2">
      <c r="B601" s="24"/>
      <c r="C601" s="25"/>
      <c r="D601" s="12"/>
      <c r="E601" s="13"/>
      <c r="F601" s="3"/>
      <c r="G601" s="8"/>
      <c r="H601" s="8"/>
      <c r="I601" s="28"/>
      <c r="J601" s="28"/>
      <c r="K601" s="3"/>
      <c r="L601" s="3"/>
      <c r="M601" s="3"/>
      <c r="N601" s="3"/>
      <c r="O601" s="3"/>
      <c r="P601" s="3"/>
      <c r="Q601" s="8"/>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row>
    <row r="602" spans="2:41" ht="16" x14ac:dyDescent="0.2">
      <c r="B602" s="24"/>
      <c r="C602" s="25"/>
      <c r="D602" s="12"/>
      <c r="E602" s="13"/>
      <c r="F602" s="3"/>
      <c r="G602" s="8"/>
      <c r="H602" s="8"/>
      <c r="I602" s="28"/>
      <c r="J602" s="28"/>
      <c r="K602" s="3"/>
      <c r="L602" s="3"/>
      <c r="M602" s="3"/>
      <c r="N602" s="3"/>
      <c r="O602" s="3"/>
      <c r="P602" s="3"/>
      <c r="Q602" s="8"/>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row>
    <row r="603" spans="2:41" ht="16" x14ac:dyDescent="0.2">
      <c r="B603" s="24"/>
      <c r="C603" s="25"/>
      <c r="D603" s="12"/>
      <c r="E603" s="13"/>
      <c r="F603" s="3"/>
      <c r="G603" s="8"/>
      <c r="H603" s="8"/>
      <c r="I603" s="28"/>
      <c r="J603" s="28"/>
      <c r="K603" s="3"/>
      <c r="L603" s="3"/>
      <c r="M603" s="3"/>
      <c r="N603" s="3"/>
      <c r="O603" s="3"/>
      <c r="P603" s="3"/>
      <c r="Q603" s="8"/>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row>
    <row r="604" spans="2:41" ht="16" x14ac:dyDescent="0.2">
      <c r="B604" s="24"/>
      <c r="C604" s="25"/>
      <c r="D604" s="12"/>
      <c r="E604" s="13"/>
      <c r="F604" s="3"/>
      <c r="G604" s="8"/>
      <c r="H604" s="8"/>
      <c r="I604" s="28"/>
      <c r="J604" s="28"/>
      <c r="K604" s="3"/>
      <c r="L604" s="3"/>
      <c r="M604" s="3"/>
      <c r="N604" s="3"/>
      <c r="O604" s="3"/>
      <c r="P604" s="3"/>
      <c r="Q604" s="8"/>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row>
    <row r="605" spans="2:41" ht="16" x14ac:dyDescent="0.2">
      <c r="B605" s="24"/>
      <c r="C605" s="25"/>
      <c r="D605" s="12"/>
      <c r="E605" s="13"/>
      <c r="F605" s="3"/>
      <c r="G605" s="8"/>
      <c r="H605" s="8"/>
      <c r="I605" s="28"/>
      <c r="J605" s="28"/>
      <c r="K605" s="3"/>
      <c r="L605" s="3"/>
      <c r="M605" s="3"/>
      <c r="N605" s="3"/>
      <c r="O605" s="3"/>
      <c r="P605" s="3"/>
      <c r="Q605" s="8"/>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row>
    <row r="606" spans="2:41" ht="16" x14ac:dyDescent="0.2">
      <c r="B606" s="24"/>
      <c r="C606" s="25"/>
      <c r="D606" s="12"/>
      <c r="E606" s="13"/>
      <c r="F606" s="3"/>
      <c r="G606" s="8"/>
      <c r="H606" s="8"/>
      <c r="I606" s="28"/>
      <c r="J606" s="28"/>
      <c r="K606" s="3"/>
      <c r="L606" s="3"/>
      <c r="M606" s="3"/>
      <c r="N606" s="3"/>
      <c r="O606" s="3"/>
      <c r="P606" s="3"/>
      <c r="Q606" s="8"/>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row>
    <row r="607" spans="2:41" ht="16" x14ac:dyDescent="0.2">
      <c r="B607" s="24"/>
      <c r="C607" s="25"/>
      <c r="D607" s="12"/>
      <c r="E607" s="13"/>
      <c r="F607" s="3"/>
      <c r="G607" s="8"/>
      <c r="H607" s="8"/>
      <c r="I607" s="28"/>
      <c r="J607" s="28"/>
      <c r="K607" s="3"/>
      <c r="L607" s="3"/>
      <c r="M607" s="3"/>
      <c r="N607" s="3"/>
      <c r="O607" s="3"/>
      <c r="P607" s="3"/>
      <c r="Q607" s="8"/>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row>
    <row r="608" spans="2:41" ht="16" x14ac:dyDescent="0.2">
      <c r="B608" s="24"/>
      <c r="C608" s="25"/>
      <c r="D608" s="12"/>
      <c r="E608" s="13"/>
      <c r="F608" s="3"/>
      <c r="G608" s="8"/>
      <c r="H608" s="8"/>
      <c r="I608" s="28"/>
      <c r="J608" s="28"/>
      <c r="K608" s="3"/>
      <c r="L608" s="3"/>
      <c r="M608" s="3"/>
      <c r="N608" s="3"/>
      <c r="O608" s="3"/>
      <c r="P608" s="3"/>
      <c r="Q608" s="8"/>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row>
    <row r="609" spans="2:41" ht="16" x14ac:dyDescent="0.2">
      <c r="B609" s="24"/>
      <c r="C609" s="25"/>
      <c r="D609" s="12"/>
      <c r="E609" s="13"/>
      <c r="F609" s="3"/>
      <c r="G609" s="8"/>
      <c r="H609" s="8"/>
      <c r="I609" s="28"/>
      <c r="J609" s="28"/>
      <c r="K609" s="3"/>
      <c r="L609" s="3"/>
      <c r="M609" s="3"/>
      <c r="N609" s="3"/>
      <c r="O609" s="3"/>
      <c r="P609" s="3"/>
      <c r="Q609" s="8"/>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row>
    <row r="610" spans="2:41" ht="16" x14ac:dyDescent="0.2">
      <c r="B610" s="24"/>
      <c r="C610" s="25"/>
      <c r="D610" s="12"/>
      <c r="E610" s="13"/>
      <c r="F610" s="3"/>
      <c r="G610" s="8"/>
      <c r="H610" s="8"/>
      <c r="I610" s="28"/>
      <c r="J610" s="28"/>
      <c r="K610" s="3"/>
      <c r="L610" s="3"/>
      <c r="M610" s="3"/>
      <c r="N610" s="3"/>
      <c r="O610" s="3"/>
      <c r="P610" s="3"/>
      <c r="Q610" s="8"/>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row>
    <row r="611" spans="2:41" ht="16" x14ac:dyDescent="0.2">
      <c r="B611" s="24"/>
      <c r="C611" s="25"/>
      <c r="D611" s="12"/>
      <c r="E611" s="13"/>
      <c r="F611" s="3"/>
      <c r="G611" s="8"/>
      <c r="H611" s="8"/>
      <c r="I611" s="28"/>
      <c r="J611" s="28"/>
      <c r="K611" s="3"/>
      <c r="L611" s="3"/>
      <c r="M611" s="3"/>
      <c r="N611" s="3"/>
      <c r="O611" s="3"/>
      <c r="P611" s="3"/>
      <c r="Q611" s="8"/>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row>
    <row r="612" spans="2:41" ht="16" x14ac:dyDescent="0.2">
      <c r="B612" s="24"/>
      <c r="C612" s="25"/>
      <c r="D612" s="12"/>
      <c r="E612" s="13"/>
      <c r="F612" s="3"/>
      <c r="G612" s="8"/>
      <c r="H612" s="8"/>
      <c r="I612" s="28"/>
      <c r="J612" s="28"/>
      <c r="K612" s="3"/>
      <c r="L612" s="3"/>
      <c r="M612" s="3"/>
      <c r="N612" s="3"/>
      <c r="O612" s="3"/>
      <c r="P612" s="3"/>
      <c r="Q612" s="8"/>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row>
    <row r="613" spans="2:41" ht="16" x14ac:dyDescent="0.2">
      <c r="B613" s="24"/>
      <c r="C613" s="25"/>
      <c r="D613" s="12"/>
      <c r="E613" s="13"/>
      <c r="F613" s="3"/>
      <c r="G613" s="8"/>
      <c r="H613" s="8"/>
      <c r="I613" s="28"/>
      <c r="J613" s="28"/>
      <c r="K613" s="3"/>
      <c r="L613" s="3"/>
      <c r="M613" s="3"/>
      <c r="N613" s="3"/>
      <c r="O613" s="3"/>
      <c r="P613" s="3"/>
      <c r="Q613" s="8"/>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row>
    <row r="614" spans="2:41" ht="16" x14ac:dyDescent="0.2">
      <c r="B614" s="24"/>
      <c r="C614" s="25"/>
      <c r="D614" s="12"/>
      <c r="E614" s="13"/>
      <c r="F614" s="3"/>
      <c r="G614" s="8"/>
      <c r="H614" s="8"/>
      <c r="I614" s="28"/>
      <c r="J614" s="28"/>
      <c r="K614" s="3"/>
      <c r="L614" s="3"/>
      <c r="M614" s="3"/>
      <c r="N614" s="3"/>
      <c r="O614" s="3"/>
      <c r="P614" s="3"/>
      <c r="Q614" s="8"/>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row>
    <row r="615" spans="2:41" ht="16" x14ac:dyDescent="0.2">
      <c r="B615" s="24"/>
      <c r="C615" s="25"/>
      <c r="D615" s="12"/>
      <c r="E615" s="13"/>
      <c r="F615" s="3"/>
      <c r="G615" s="8"/>
      <c r="H615" s="8"/>
      <c r="I615" s="28"/>
      <c r="J615" s="28"/>
      <c r="K615" s="3"/>
      <c r="L615" s="3"/>
      <c r="M615" s="3"/>
      <c r="N615" s="3"/>
      <c r="O615" s="3"/>
      <c r="P615" s="3"/>
      <c r="Q615" s="8"/>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row>
    <row r="616" spans="2:41" ht="16" x14ac:dyDescent="0.2">
      <c r="B616" s="24"/>
      <c r="C616" s="25"/>
      <c r="D616" s="12"/>
      <c r="E616" s="13"/>
      <c r="F616" s="3"/>
      <c r="G616" s="8"/>
      <c r="H616" s="8"/>
      <c r="I616" s="28"/>
      <c r="J616" s="28"/>
      <c r="K616" s="3"/>
      <c r="L616" s="3"/>
      <c r="M616" s="3"/>
      <c r="N616" s="3"/>
      <c r="O616" s="3"/>
      <c r="P616" s="3"/>
      <c r="Q616" s="8"/>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row>
    <row r="617" spans="2:41" ht="16" x14ac:dyDescent="0.2">
      <c r="B617" s="24"/>
      <c r="C617" s="25"/>
      <c r="D617" s="12"/>
      <c r="E617" s="13"/>
      <c r="F617" s="3"/>
      <c r="G617" s="8"/>
      <c r="H617" s="8"/>
      <c r="I617" s="28"/>
      <c r="J617" s="28"/>
      <c r="K617" s="3"/>
      <c r="L617" s="3"/>
      <c r="M617" s="3"/>
      <c r="N617" s="3"/>
      <c r="O617" s="3"/>
      <c r="P617" s="3"/>
      <c r="Q617" s="8"/>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row>
    <row r="618" spans="2:41" ht="16" x14ac:dyDescent="0.2">
      <c r="B618" s="24"/>
      <c r="C618" s="25"/>
      <c r="D618" s="12"/>
      <c r="E618" s="13"/>
      <c r="F618" s="3"/>
      <c r="G618" s="8"/>
      <c r="H618" s="8"/>
      <c r="I618" s="28"/>
      <c r="J618" s="28"/>
      <c r="K618" s="3"/>
      <c r="L618" s="3"/>
      <c r="M618" s="3"/>
      <c r="N618" s="3"/>
      <c r="O618" s="3"/>
      <c r="P618" s="3"/>
      <c r="Q618" s="8"/>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row>
    <row r="619" spans="2:41" ht="16" x14ac:dyDescent="0.2">
      <c r="B619" s="24"/>
      <c r="C619" s="25"/>
      <c r="D619" s="12"/>
      <c r="E619" s="13"/>
      <c r="F619" s="3"/>
      <c r="G619" s="8"/>
      <c r="H619" s="8"/>
      <c r="I619" s="28"/>
      <c r="J619" s="28"/>
      <c r="K619" s="3"/>
      <c r="L619" s="3"/>
      <c r="M619" s="3"/>
      <c r="N619" s="3"/>
      <c r="O619" s="3"/>
      <c r="P619" s="3"/>
      <c r="Q619" s="8"/>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row>
    <row r="620" spans="2:41" ht="16" x14ac:dyDescent="0.2">
      <c r="B620" s="24"/>
      <c r="C620" s="25"/>
      <c r="D620" s="12"/>
      <c r="E620" s="13"/>
      <c r="F620" s="3"/>
      <c r="G620" s="8"/>
      <c r="H620" s="8"/>
      <c r="I620" s="28"/>
      <c r="J620" s="28"/>
      <c r="K620" s="3"/>
      <c r="L620" s="3"/>
      <c r="M620" s="3"/>
      <c r="N620" s="3"/>
      <c r="O620" s="3"/>
      <c r="P620" s="3"/>
      <c r="Q620" s="8"/>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row>
    <row r="621" spans="2:41" ht="16" x14ac:dyDescent="0.2">
      <c r="B621" s="24"/>
      <c r="C621" s="25"/>
      <c r="D621" s="12"/>
      <c r="E621" s="13"/>
      <c r="F621" s="3"/>
      <c r="G621" s="8"/>
      <c r="H621" s="8"/>
      <c r="I621" s="28"/>
      <c r="J621" s="28"/>
      <c r="K621" s="3"/>
      <c r="L621" s="3"/>
      <c r="M621" s="3"/>
      <c r="N621" s="3"/>
      <c r="O621" s="3"/>
      <c r="P621" s="3"/>
      <c r="Q621" s="8"/>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row>
    <row r="622" spans="2:41" ht="16" x14ac:dyDescent="0.2">
      <c r="B622" s="24"/>
      <c r="C622" s="25"/>
      <c r="D622" s="12"/>
      <c r="E622" s="13"/>
      <c r="F622" s="3"/>
      <c r="G622" s="8"/>
      <c r="H622" s="8"/>
      <c r="I622" s="28"/>
      <c r="J622" s="28"/>
      <c r="K622" s="3"/>
      <c r="L622" s="3"/>
      <c r="M622" s="3"/>
      <c r="N622" s="3"/>
      <c r="O622" s="3"/>
      <c r="P622" s="3"/>
      <c r="Q622" s="8"/>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row>
    <row r="623" spans="2:41" ht="16" x14ac:dyDescent="0.2">
      <c r="B623" s="24"/>
      <c r="C623" s="25"/>
      <c r="D623" s="12"/>
      <c r="E623" s="13"/>
      <c r="F623" s="3"/>
      <c r="G623" s="8"/>
      <c r="H623" s="8"/>
      <c r="I623" s="28"/>
      <c r="J623" s="28"/>
      <c r="K623" s="3"/>
      <c r="L623" s="3"/>
      <c r="M623" s="3"/>
      <c r="N623" s="3"/>
      <c r="O623" s="3"/>
      <c r="P623" s="3"/>
      <c r="Q623" s="8"/>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row>
    <row r="624" spans="2:41" ht="16" x14ac:dyDescent="0.2">
      <c r="B624" s="24"/>
      <c r="C624" s="25"/>
      <c r="D624" s="12"/>
      <c r="E624" s="13"/>
      <c r="F624" s="3"/>
      <c r="G624" s="8"/>
      <c r="H624" s="8"/>
      <c r="I624" s="28"/>
      <c r="J624" s="28"/>
      <c r="K624" s="3"/>
      <c r="L624" s="3"/>
      <c r="M624" s="3"/>
      <c r="N624" s="3"/>
      <c r="O624" s="3"/>
      <c r="P624" s="3"/>
      <c r="Q624" s="8"/>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row>
    <row r="625" spans="2:41" ht="16" x14ac:dyDescent="0.2">
      <c r="B625" s="24"/>
      <c r="C625" s="25"/>
      <c r="D625" s="12"/>
      <c r="E625" s="13"/>
      <c r="F625" s="3"/>
      <c r="G625" s="8"/>
      <c r="H625" s="8"/>
      <c r="I625" s="28"/>
      <c r="J625" s="28"/>
      <c r="K625" s="3"/>
      <c r="L625" s="3"/>
      <c r="M625" s="3"/>
      <c r="N625" s="3"/>
      <c r="O625" s="3"/>
      <c r="P625" s="3"/>
      <c r="Q625" s="8"/>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row>
    <row r="626" spans="2:41" ht="16" x14ac:dyDescent="0.2">
      <c r="B626" s="24"/>
      <c r="C626" s="25"/>
      <c r="D626" s="12"/>
      <c r="E626" s="13"/>
      <c r="F626" s="3"/>
      <c r="G626" s="8"/>
      <c r="H626" s="8"/>
      <c r="I626" s="28"/>
      <c r="J626" s="28"/>
      <c r="K626" s="3"/>
      <c r="L626" s="3"/>
      <c r="M626" s="3"/>
      <c r="N626" s="3"/>
      <c r="O626" s="3"/>
      <c r="P626" s="3"/>
      <c r="Q626" s="8"/>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row>
    <row r="627" spans="2:41" ht="16" x14ac:dyDescent="0.2">
      <c r="B627" s="24"/>
      <c r="C627" s="25"/>
      <c r="D627" s="12"/>
      <c r="E627" s="13"/>
      <c r="F627" s="3"/>
      <c r="G627" s="8"/>
      <c r="H627" s="8"/>
      <c r="I627" s="28"/>
      <c r="J627" s="28"/>
      <c r="K627" s="3"/>
      <c r="L627" s="3"/>
      <c r="M627" s="3"/>
      <c r="N627" s="3"/>
      <c r="O627" s="3"/>
      <c r="P627" s="3"/>
      <c r="Q627" s="8"/>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row>
    <row r="628" spans="2:41" ht="16" x14ac:dyDescent="0.2">
      <c r="B628" s="24"/>
      <c r="C628" s="25"/>
      <c r="D628" s="12"/>
      <c r="E628" s="13"/>
      <c r="F628" s="3"/>
      <c r="G628" s="8"/>
      <c r="H628" s="8"/>
      <c r="I628" s="28"/>
      <c r="J628" s="28"/>
      <c r="K628" s="3"/>
      <c r="L628" s="3"/>
      <c r="M628" s="3"/>
      <c r="N628" s="3"/>
      <c r="O628" s="3"/>
      <c r="P628" s="3"/>
      <c r="Q628" s="8"/>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row>
    <row r="629" spans="2:41" ht="16" x14ac:dyDescent="0.2">
      <c r="B629" s="24"/>
      <c r="C629" s="25"/>
      <c r="D629" s="12"/>
      <c r="E629" s="13"/>
      <c r="F629" s="3"/>
      <c r="G629" s="8"/>
      <c r="H629" s="8"/>
      <c r="I629" s="28"/>
      <c r="J629" s="28"/>
      <c r="K629" s="3"/>
      <c r="L629" s="3"/>
      <c r="M629" s="3"/>
      <c r="N629" s="3"/>
      <c r="O629" s="3"/>
      <c r="P629" s="3"/>
      <c r="Q629" s="8"/>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row>
    <row r="630" spans="2:41" ht="16" x14ac:dyDescent="0.2">
      <c r="B630" s="24"/>
      <c r="C630" s="25"/>
      <c r="D630" s="12"/>
      <c r="E630" s="13"/>
      <c r="F630" s="3"/>
      <c r="G630" s="8"/>
      <c r="H630" s="8"/>
      <c r="I630" s="28"/>
      <c r="J630" s="28"/>
      <c r="K630" s="3"/>
      <c r="L630" s="3"/>
      <c r="M630" s="3"/>
      <c r="N630" s="3"/>
      <c r="O630" s="3"/>
      <c r="P630" s="3"/>
      <c r="Q630" s="8"/>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row>
    <row r="631" spans="2:41" ht="16" x14ac:dyDescent="0.2">
      <c r="B631" s="24"/>
      <c r="C631" s="25"/>
      <c r="D631" s="12"/>
      <c r="E631" s="13"/>
      <c r="F631" s="3"/>
      <c r="G631" s="8"/>
      <c r="H631" s="8"/>
      <c r="I631" s="28"/>
      <c r="J631" s="28"/>
      <c r="K631" s="3"/>
      <c r="L631" s="3"/>
      <c r="M631" s="3"/>
      <c r="N631" s="3"/>
      <c r="O631" s="3"/>
      <c r="P631" s="3"/>
      <c r="Q631" s="8"/>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row>
    <row r="632" spans="2:41" ht="16" x14ac:dyDescent="0.2">
      <c r="B632" s="24"/>
      <c r="C632" s="25"/>
      <c r="D632" s="12"/>
      <c r="E632" s="13"/>
      <c r="F632" s="3"/>
      <c r="G632" s="8"/>
      <c r="H632" s="8"/>
      <c r="I632" s="28"/>
      <c r="J632" s="28"/>
      <c r="K632" s="3"/>
      <c r="L632" s="3"/>
      <c r="M632" s="3"/>
      <c r="N632" s="3"/>
      <c r="O632" s="3"/>
      <c r="P632" s="3"/>
      <c r="Q632" s="8"/>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row>
    <row r="633" spans="2:41" ht="16" x14ac:dyDescent="0.2">
      <c r="B633" s="24"/>
      <c r="C633" s="25"/>
      <c r="D633" s="12"/>
      <c r="E633" s="13"/>
      <c r="F633" s="3"/>
      <c r="G633" s="8"/>
      <c r="H633" s="8"/>
      <c r="I633" s="28"/>
      <c r="J633" s="28"/>
      <c r="K633" s="3"/>
      <c r="L633" s="3"/>
      <c r="M633" s="3"/>
      <c r="N633" s="3"/>
      <c r="O633" s="3"/>
      <c r="P633" s="3"/>
      <c r="Q633" s="8"/>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row>
    <row r="634" spans="2:41" ht="16" x14ac:dyDescent="0.2">
      <c r="B634" s="24"/>
      <c r="C634" s="25"/>
      <c r="D634" s="12"/>
      <c r="E634" s="13"/>
      <c r="F634" s="3"/>
      <c r="G634" s="8"/>
      <c r="H634" s="8"/>
      <c r="I634" s="28"/>
      <c r="J634" s="28"/>
      <c r="K634" s="3"/>
      <c r="L634" s="3"/>
      <c r="M634" s="3"/>
      <c r="N634" s="3"/>
      <c r="O634" s="3"/>
      <c r="P634" s="3"/>
      <c r="Q634" s="8"/>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row>
    <row r="635" spans="2:41" ht="16" x14ac:dyDescent="0.2">
      <c r="B635" s="24"/>
      <c r="C635" s="25"/>
      <c r="D635" s="12"/>
      <c r="E635" s="13"/>
      <c r="F635" s="3"/>
      <c r="G635" s="8"/>
      <c r="H635" s="8"/>
      <c r="I635" s="28"/>
      <c r="J635" s="28"/>
      <c r="K635" s="3"/>
      <c r="L635" s="3"/>
      <c r="M635" s="3"/>
      <c r="N635" s="3"/>
      <c r="O635" s="3"/>
      <c r="P635" s="3"/>
      <c r="Q635" s="8"/>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row>
    <row r="636" spans="2:41" ht="16" x14ac:dyDescent="0.2">
      <c r="B636" s="24"/>
      <c r="C636" s="25"/>
      <c r="D636" s="12"/>
      <c r="E636" s="13"/>
      <c r="F636" s="3"/>
      <c r="G636" s="8"/>
      <c r="H636" s="8"/>
      <c r="I636" s="28"/>
      <c r="J636" s="28"/>
      <c r="K636" s="3"/>
      <c r="L636" s="3"/>
      <c r="M636" s="3"/>
      <c r="N636" s="3"/>
      <c r="O636" s="3"/>
      <c r="P636" s="3"/>
      <c r="Q636" s="8"/>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row>
    <row r="637" spans="2:41" ht="16" x14ac:dyDescent="0.2">
      <c r="B637" s="24"/>
      <c r="C637" s="25"/>
      <c r="D637" s="12"/>
      <c r="E637" s="13"/>
      <c r="F637" s="3"/>
      <c r="G637" s="8"/>
      <c r="H637" s="8"/>
      <c r="I637" s="28"/>
      <c r="J637" s="28"/>
      <c r="K637" s="3"/>
      <c r="L637" s="3"/>
      <c r="M637" s="3"/>
      <c r="N637" s="3"/>
      <c r="O637" s="3"/>
      <c r="P637" s="3"/>
      <c r="Q637" s="8"/>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row>
    <row r="638" spans="2:41" ht="16" x14ac:dyDescent="0.2">
      <c r="B638" s="24"/>
      <c r="C638" s="25"/>
      <c r="D638" s="12"/>
      <c r="E638" s="13"/>
      <c r="F638" s="3"/>
      <c r="G638" s="8"/>
      <c r="H638" s="8"/>
      <c r="I638" s="28"/>
      <c r="J638" s="28"/>
      <c r="K638" s="3"/>
      <c r="L638" s="3"/>
      <c r="M638" s="3"/>
      <c r="N638" s="3"/>
      <c r="O638" s="3"/>
      <c r="P638" s="3"/>
      <c r="Q638" s="8"/>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row>
    <row r="639" spans="2:41" ht="16" x14ac:dyDescent="0.2">
      <c r="B639" s="24"/>
      <c r="C639" s="25"/>
      <c r="D639" s="12"/>
      <c r="E639" s="13"/>
      <c r="F639" s="3"/>
      <c r="G639" s="8"/>
      <c r="H639" s="8"/>
      <c r="I639" s="28"/>
      <c r="J639" s="28"/>
      <c r="K639" s="3"/>
      <c r="L639" s="3"/>
      <c r="M639" s="3"/>
      <c r="N639" s="3"/>
      <c r="O639" s="3"/>
      <c r="P639" s="3"/>
      <c r="Q639" s="8"/>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row>
    <row r="640" spans="2:41" ht="16" x14ac:dyDescent="0.2">
      <c r="B640" s="24"/>
      <c r="C640" s="25"/>
      <c r="D640" s="12"/>
      <c r="E640" s="13"/>
      <c r="F640" s="3"/>
      <c r="G640" s="8"/>
      <c r="H640" s="8"/>
      <c r="I640" s="28"/>
      <c r="J640" s="28"/>
      <c r="K640" s="3"/>
      <c r="L640" s="3"/>
      <c r="M640" s="3"/>
      <c r="N640" s="3"/>
      <c r="O640" s="3"/>
      <c r="P640" s="3"/>
      <c r="Q640" s="8"/>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row>
    <row r="641" spans="2:41" ht="16" x14ac:dyDescent="0.2">
      <c r="B641" s="24"/>
      <c r="C641" s="25"/>
      <c r="D641" s="12"/>
      <c r="E641" s="13"/>
      <c r="F641" s="3"/>
      <c r="G641" s="8"/>
      <c r="H641" s="8"/>
      <c r="I641" s="28"/>
      <c r="J641" s="28"/>
      <c r="K641" s="3"/>
      <c r="L641" s="3"/>
      <c r="M641" s="3"/>
      <c r="N641" s="3"/>
      <c r="O641" s="3"/>
      <c r="P641" s="3"/>
      <c r="Q641" s="8"/>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row>
    <row r="642" spans="2:41" ht="16" x14ac:dyDescent="0.2">
      <c r="B642" s="24"/>
      <c r="C642" s="25"/>
      <c r="D642" s="12"/>
      <c r="E642" s="13"/>
      <c r="F642" s="3"/>
      <c r="G642" s="8"/>
      <c r="H642" s="8"/>
      <c r="I642" s="28"/>
      <c r="J642" s="28"/>
      <c r="K642" s="3"/>
      <c r="L642" s="3"/>
      <c r="M642" s="3"/>
      <c r="N642" s="3"/>
      <c r="O642" s="3"/>
      <c r="P642" s="3"/>
      <c r="Q642" s="8"/>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row>
    <row r="643" spans="2:41" ht="16" x14ac:dyDescent="0.2">
      <c r="B643" s="24"/>
      <c r="C643" s="25"/>
      <c r="D643" s="12"/>
      <c r="E643" s="13"/>
      <c r="F643" s="3"/>
      <c r="G643" s="8"/>
      <c r="H643" s="8"/>
      <c r="I643" s="28"/>
      <c r="J643" s="28"/>
      <c r="K643" s="3"/>
      <c r="L643" s="3"/>
      <c r="M643" s="3"/>
      <c r="N643" s="3"/>
      <c r="O643" s="3"/>
      <c r="P643" s="3"/>
      <c r="Q643" s="8"/>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row>
    <row r="644" spans="2:41" ht="16" x14ac:dyDescent="0.2">
      <c r="B644" s="24"/>
      <c r="C644" s="25"/>
      <c r="D644" s="12"/>
      <c r="E644" s="13"/>
      <c r="F644" s="3"/>
      <c r="G644" s="8"/>
      <c r="H644" s="8"/>
      <c r="I644" s="28"/>
      <c r="J644" s="28"/>
      <c r="K644" s="3"/>
      <c r="L644" s="3"/>
      <c r="M644" s="3"/>
      <c r="N644" s="3"/>
      <c r="O644" s="3"/>
      <c r="P644" s="3"/>
      <c r="Q644" s="8"/>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row>
    <row r="645" spans="2:41" ht="16" x14ac:dyDescent="0.2">
      <c r="B645" s="24"/>
      <c r="C645" s="25"/>
      <c r="D645" s="12"/>
      <c r="E645" s="13"/>
      <c r="F645" s="3"/>
      <c r="G645" s="8"/>
      <c r="H645" s="8"/>
      <c r="I645" s="28"/>
      <c r="J645" s="28"/>
      <c r="K645" s="3"/>
      <c r="L645" s="3"/>
      <c r="M645" s="3"/>
      <c r="N645" s="3"/>
      <c r="O645" s="3"/>
      <c r="P645" s="3"/>
      <c r="Q645" s="8"/>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row>
    <row r="646" spans="2:41" ht="16" x14ac:dyDescent="0.2">
      <c r="B646" s="24"/>
      <c r="C646" s="25"/>
      <c r="D646" s="12"/>
      <c r="E646" s="13"/>
      <c r="F646" s="3"/>
      <c r="G646" s="8"/>
      <c r="H646" s="8"/>
      <c r="I646" s="28"/>
      <c r="J646" s="28"/>
      <c r="K646" s="3"/>
      <c r="L646" s="3"/>
      <c r="M646" s="3"/>
      <c r="N646" s="3"/>
      <c r="O646" s="3"/>
      <c r="P646" s="3"/>
      <c r="Q646" s="8"/>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row>
    <row r="647" spans="2:41" ht="16" x14ac:dyDescent="0.2">
      <c r="B647" s="24"/>
      <c r="C647" s="25"/>
      <c r="D647" s="12"/>
      <c r="E647" s="13"/>
      <c r="F647" s="3"/>
      <c r="G647" s="8"/>
      <c r="H647" s="8"/>
      <c r="I647" s="28"/>
      <c r="J647" s="28"/>
      <c r="K647" s="3"/>
      <c r="L647" s="3"/>
      <c r="M647" s="3"/>
      <c r="N647" s="3"/>
      <c r="O647" s="3"/>
      <c r="P647" s="3"/>
      <c r="Q647" s="8"/>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row>
    <row r="648" spans="2:41" ht="16" x14ac:dyDescent="0.2">
      <c r="B648" s="24"/>
      <c r="C648" s="25"/>
      <c r="D648" s="12"/>
      <c r="E648" s="13"/>
      <c r="F648" s="3"/>
      <c r="G648" s="8"/>
      <c r="H648" s="8"/>
      <c r="I648" s="28"/>
      <c r="J648" s="28"/>
      <c r="K648" s="3"/>
      <c r="L648" s="3"/>
      <c r="M648" s="3"/>
      <c r="N648" s="3"/>
      <c r="O648" s="3"/>
      <c r="P648" s="3"/>
      <c r="Q648" s="8"/>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row>
    <row r="649" spans="2:41" ht="16" x14ac:dyDescent="0.2">
      <c r="B649" s="24"/>
      <c r="C649" s="25"/>
      <c r="D649" s="12"/>
      <c r="E649" s="13"/>
      <c r="F649" s="3"/>
      <c r="G649" s="8"/>
      <c r="H649" s="8"/>
      <c r="I649" s="28"/>
      <c r="J649" s="28"/>
      <c r="K649" s="3"/>
      <c r="L649" s="3"/>
      <c r="M649" s="3"/>
      <c r="N649" s="3"/>
      <c r="O649" s="3"/>
      <c r="P649" s="3"/>
      <c r="Q649" s="8"/>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row>
    <row r="650" spans="2:41" ht="16" x14ac:dyDescent="0.2">
      <c r="B650" s="24"/>
      <c r="C650" s="25"/>
      <c r="D650" s="12"/>
      <c r="E650" s="13"/>
      <c r="F650" s="3"/>
      <c r="G650" s="8"/>
      <c r="H650" s="8"/>
      <c r="I650" s="28"/>
      <c r="J650" s="28"/>
      <c r="K650" s="3"/>
      <c r="L650" s="3"/>
      <c r="M650" s="3"/>
      <c r="N650" s="3"/>
      <c r="O650" s="3"/>
      <c r="P650" s="3"/>
      <c r="Q650" s="8"/>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row>
    <row r="651" spans="2:41" ht="16" x14ac:dyDescent="0.2">
      <c r="B651" s="24"/>
      <c r="C651" s="25"/>
      <c r="D651" s="12"/>
      <c r="E651" s="13"/>
      <c r="F651" s="3"/>
      <c r="G651" s="8"/>
      <c r="H651" s="8"/>
      <c r="I651" s="28"/>
      <c r="J651" s="28"/>
      <c r="K651" s="3"/>
      <c r="L651" s="3"/>
      <c r="M651" s="3"/>
      <c r="N651" s="3"/>
      <c r="O651" s="3"/>
      <c r="P651" s="3"/>
      <c r="Q651" s="8"/>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row>
    <row r="652" spans="2:41" ht="16" x14ac:dyDescent="0.2">
      <c r="B652" s="24"/>
      <c r="C652" s="25"/>
      <c r="D652" s="12"/>
      <c r="E652" s="13"/>
      <c r="F652" s="3"/>
      <c r="G652" s="8"/>
      <c r="H652" s="8"/>
      <c r="I652" s="28"/>
      <c r="J652" s="28"/>
      <c r="K652" s="3"/>
      <c r="L652" s="3"/>
      <c r="M652" s="3"/>
      <c r="N652" s="3"/>
      <c r="O652" s="3"/>
      <c r="P652" s="3"/>
      <c r="Q652" s="8"/>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row>
    <row r="653" spans="2:41" ht="16" x14ac:dyDescent="0.2">
      <c r="B653" s="24"/>
      <c r="C653" s="25"/>
      <c r="D653" s="12"/>
      <c r="E653" s="13"/>
      <c r="F653" s="3"/>
      <c r="G653" s="8"/>
      <c r="H653" s="8"/>
      <c r="I653" s="28"/>
      <c r="J653" s="28"/>
      <c r="K653" s="3"/>
      <c r="L653" s="3"/>
      <c r="M653" s="3"/>
      <c r="N653" s="3"/>
      <c r="O653" s="3"/>
      <c r="P653" s="3"/>
      <c r="Q653" s="8"/>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row>
    <row r="654" spans="2:41" ht="16" x14ac:dyDescent="0.2">
      <c r="B654" s="24"/>
      <c r="C654" s="25"/>
      <c r="D654" s="12"/>
      <c r="E654" s="13"/>
      <c r="F654" s="3"/>
      <c r="G654" s="8"/>
      <c r="H654" s="8"/>
      <c r="I654" s="28"/>
      <c r="J654" s="28"/>
      <c r="K654" s="3"/>
      <c r="L654" s="3"/>
      <c r="M654" s="3"/>
      <c r="N654" s="3"/>
      <c r="O654" s="3"/>
      <c r="P654" s="3"/>
      <c r="Q654" s="8"/>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row>
    <row r="655" spans="2:41" ht="16" x14ac:dyDescent="0.2">
      <c r="B655" s="24"/>
      <c r="C655" s="25"/>
      <c r="D655" s="12"/>
      <c r="E655" s="13"/>
      <c r="F655" s="3"/>
      <c r="G655" s="8"/>
      <c r="H655" s="8"/>
      <c r="I655" s="28"/>
      <c r="J655" s="28"/>
      <c r="K655" s="3"/>
      <c r="L655" s="3"/>
      <c r="M655" s="3"/>
      <c r="N655" s="3"/>
      <c r="O655" s="3"/>
      <c r="P655" s="3"/>
      <c r="Q655" s="8"/>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row>
    <row r="656" spans="2:41" ht="16" x14ac:dyDescent="0.2">
      <c r="B656" s="24"/>
      <c r="C656" s="25"/>
      <c r="D656" s="12"/>
      <c r="E656" s="13"/>
      <c r="F656" s="3"/>
      <c r="G656" s="8"/>
      <c r="H656" s="8"/>
      <c r="I656" s="28"/>
      <c r="J656" s="28"/>
      <c r="K656" s="3"/>
      <c r="L656" s="3"/>
      <c r="M656" s="3"/>
      <c r="N656" s="3"/>
      <c r="O656" s="3"/>
      <c r="P656" s="3"/>
      <c r="Q656" s="8"/>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row>
    <row r="657" spans="2:41" ht="16" x14ac:dyDescent="0.2">
      <c r="B657" s="24"/>
      <c r="C657" s="25"/>
      <c r="D657" s="12"/>
      <c r="E657" s="13"/>
      <c r="F657" s="3"/>
      <c r="G657" s="8"/>
      <c r="H657" s="8"/>
      <c r="I657" s="28"/>
      <c r="J657" s="28"/>
      <c r="K657" s="3"/>
      <c r="L657" s="3"/>
      <c r="M657" s="3"/>
      <c r="N657" s="3"/>
      <c r="O657" s="3"/>
      <c r="P657" s="3"/>
      <c r="Q657" s="8"/>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row>
    <row r="658" spans="2:41" ht="16" x14ac:dyDescent="0.2">
      <c r="B658" s="24"/>
      <c r="C658" s="25"/>
      <c r="D658" s="12"/>
      <c r="E658" s="13"/>
      <c r="F658" s="3"/>
      <c r="G658" s="8"/>
      <c r="H658" s="8"/>
      <c r="I658" s="28"/>
      <c r="J658" s="28"/>
      <c r="K658" s="3"/>
      <c r="L658" s="3"/>
      <c r="M658" s="3"/>
      <c r="N658" s="3"/>
      <c r="O658" s="3"/>
      <c r="P658" s="3"/>
      <c r="Q658" s="8"/>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row>
    <row r="659" spans="2:41" ht="16" x14ac:dyDescent="0.2">
      <c r="B659" s="24"/>
      <c r="C659" s="25"/>
      <c r="D659" s="12"/>
      <c r="E659" s="13"/>
      <c r="F659" s="3"/>
      <c r="G659" s="8"/>
      <c r="H659" s="8"/>
      <c r="I659" s="28"/>
      <c r="J659" s="28"/>
      <c r="K659" s="3"/>
      <c r="L659" s="3"/>
      <c r="M659" s="3"/>
      <c r="N659" s="3"/>
      <c r="O659" s="3"/>
      <c r="P659" s="3"/>
      <c r="Q659" s="8"/>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row>
    <row r="660" spans="2:41" ht="16" x14ac:dyDescent="0.2">
      <c r="B660" s="24"/>
      <c r="C660" s="25"/>
      <c r="D660" s="12"/>
      <c r="E660" s="13"/>
      <c r="F660" s="3"/>
      <c r="G660" s="8"/>
      <c r="H660" s="8"/>
      <c r="I660" s="28"/>
      <c r="J660" s="28"/>
      <c r="K660" s="3"/>
      <c r="L660" s="3"/>
      <c r="M660" s="3"/>
      <c r="N660" s="3"/>
      <c r="O660" s="3"/>
      <c r="P660" s="3"/>
      <c r="Q660" s="8"/>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row>
    <row r="661" spans="2:41" ht="16" x14ac:dyDescent="0.2">
      <c r="B661" s="24"/>
      <c r="C661" s="25"/>
      <c r="D661" s="12"/>
      <c r="E661" s="13"/>
      <c r="F661" s="3"/>
      <c r="G661" s="8"/>
      <c r="H661" s="8"/>
      <c r="I661" s="28"/>
      <c r="J661" s="28"/>
      <c r="K661" s="3"/>
      <c r="L661" s="3"/>
      <c r="M661" s="3"/>
      <c r="N661" s="3"/>
      <c r="O661" s="3"/>
      <c r="P661" s="3"/>
      <c r="Q661" s="8"/>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row>
    <row r="662" spans="2:41" ht="16" x14ac:dyDescent="0.2">
      <c r="B662" s="24"/>
      <c r="C662" s="25"/>
      <c r="D662" s="12"/>
      <c r="E662" s="13"/>
      <c r="F662" s="3"/>
      <c r="G662" s="8"/>
      <c r="H662" s="8"/>
      <c r="I662" s="28"/>
      <c r="J662" s="28"/>
      <c r="K662" s="3"/>
      <c r="L662" s="3"/>
      <c r="M662" s="3"/>
      <c r="N662" s="3"/>
      <c r="O662" s="3"/>
      <c r="P662" s="3"/>
      <c r="Q662" s="8"/>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row>
    <row r="663" spans="2:41" ht="16" x14ac:dyDescent="0.2">
      <c r="B663" s="24"/>
      <c r="C663" s="25"/>
      <c r="D663" s="12"/>
      <c r="E663" s="13"/>
      <c r="F663" s="3"/>
      <c r="G663" s="8"/>
      <c r="H663" s="8"/>
      <c r="I663" s="28"/>
      <c r="J663" s="28"/>
      <c r="K663" s="3"/>
      <c r="L663" s="3"/>
      <c r="M663" s="3"/>
      <c r="N663" s="3"/>
      <c r="O663" s="3"/>
      <c r="P663" s="3"/>
      <c r="Q663" s="8"/>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row>
    <row r="664" spans="2:41" ht="16" x14ac:dyDescent="0.2">
      <c r="B664" s="24"/>
      <c r="C664" s="25"/>
      <c r="D664" s="12"/>
      <c r="E664" s="13"/>
      <c r="F664" s="3"/>
      <c r="G664" s="8"/>
      <c r="H664" s="8"/>
      <c r="I664" s="28"/>
      <c r="J664" s="28"/>
      <c r="K664" s="3"/>
      <c r="L664" s="3"/>
      <c r="M664" s="3"/>
      <c r="N664" s="3"/>
      <c r="O664" s="3"/>
      <c r="P664" s="3"/>
      <c r="Q664" s="8"/>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row>
    <row r="665" spans="2:41" ht="16" x14ac:dyDescent="0.2">
      <c r="B665" s="24"/>
      <c r="C665" s="25"/>
      <c r="D665" s="12"/>
      <c r="E665" s="13"/>
      <c r="F665" s="3"/>
      <c r="G665" s="8"/>
      <c r="H665" s="8"/>
      <c r="I665" s="28"/>
      <c r="J665" s="28"/>
      <c r="K665" s="3"/>
      <c r="L665" s="3"/>
      <c r="M665" s="3"/>
      <c r="N665" s="3"/>
      <c r="O665" s="3"/>
      <c r="P665" s="3"/>
      <c r="Q665" s="8"/>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row>
    <row r="666" spans="2:41" ht="16" x14ac:dyDescent="0.2">
      <c r="B666" s="24"/>
      <c r="C666" s="25"/>
      <c r="D666" s="12"/>
      <c r="E666" s="13"/>
      <c r="F666" s="3"/>
      <c r="G666" s="8"/>
      <c r="H666" s="8"/>
      <c r="I666" s="28"/>
      <c r="J666" s="28"/>
      <c r="K666" s="3"/>
      <c r="L666" s="3"/>
      <c r="M666" s="3"/>
      <c r="N666" s="3"/>
      <c r="O666" s="3"/>
      <c r="P666" s="3"/>
      <c r="Q666" s="8"/>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row>
    <row r="667" spans="2:41" ht="16" x14ac:dyDescent="0.2">
      <c r="B667" s="24"/>
      <c r="C667" s="25"/>
      <c r="D667" s="12"/>
      <c r="E667" s="13"/>
      <c r="F667" s="3"/>
      <c r="G667" s="8"/>
      <c r="H667" s="8"/>
      <c r="I667" s="28"/>
      <c r="J667" s="28"/>
      <c r="K667" s="3"/>
      <c r="L667" s="3"/>
      <c r="M667" s="3"/>
      <c r="N667" s="3"/>
      <c r="O667" s="3"/>
      <c r="P667" s="3"/>
      <c r="Q667" s="8"/>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row>
    <row r="668" spans="2:41" ht="16" x14ac:dyDescent="0.2">
      <c r="B668" s="24"/>
      <c r="C668" s="25"/>
      <c r="D668" s="12"/>
      <c r="E668" s="13"/>
      <c r="F668" s="3"/>
      <c r="G668" s="8"/>
      <c r="H668" s="8"/>
      <c r="I668" s="28"/>
      <c r="J668" s="28"/>
      <c r="K668" s="3"/>
      <c r="L668" s="3"/>
      <c r="M668" s="3"/>
      <c r="N668" s="3"/>
      <c r="O668" s="3"/>
      <c r="P668" s="3"/>
      <c r="Q668" s="8"/>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row>
    <row r="669" spans="2:41" ht="16" x14ac:dyDescent="0.2">
      <c r="B669" s="24"/>
      <c r="C669" s="25"/>
      <c r="D669" s="12"/>
      <c r="E669" s="13"/>
      <c r="F669" s="3"/>
      <c r="G669" s="8"/>
      <c r="H669" s="8"/>
      <c r="I669" s="28"/>
      <c r="J669" s="28"/>
      <c r="K669" s="3"/>
      <c r="L669" s="3"/>
      <c r="M669" s="3"/>
      <c r="N669" s="3"/>
      <c r="O669" s="3"/>
      <c r="P669" s="3"/>
      <c r="Q669" s="8"/>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row>
    <row r="670" spans="2:41" ht="16" x14ac:dyDescent="0.2">
      <c r="B670" s="24"/>
      <c r="C670" s="25"/>
      <c r="D670" s="12"/>
      <c r="E670" s="13"/>
      <c r="F670" s="3"/>
      <c r="G670" s="8"/>
      <c r="H670" s="8"/>
      <c r="I670" s="28"/>
      <c r="J670" s="28"/>
      <c r="K670" s="3"/>
      <c r="L670" s="3"/>
      <c r="M670" s="3"/>
      <c r="N670" s="3"/>
      <c r="O670" s="3"/>
      <c r="P670" s="3"/>
      <c r="Q670" s="8"/>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row>
    <row r="671" spans="2:41" ht="16" x14ac:dyDescent="0.2">
      <c r="B671" s="24"/>
      <c r="C671" s="25"/>
      <c r="D671" s="12"/>
      <c r="E671" s="13"/>
      <c r="F671" s="3"/>
      <c r="G671" s="8"/>
      <c r="H671" s="8"/>
      <c r="I671" s="28"/>
      <c r="J671" s="28"/>
      <c r="K671" s="3"/>
      <c r="L671" s="3"/>
      <c r="M671" s="3"/>
      <c r="N671" s="3"/>
      <c r="O671" s="3"/>
      <c r="P671" s="3"/>
      <c r="Q671" s="8"/>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row>
    <row r="672" spans="2:41" ht="16" x14ac:dyDescent="0.2">
      <c r="B672" s="24"/>
      <c r="C672" s="25"/>
      <c r="D672" s="12"/>
      <c r="E672" s="13"/>
      <c r="F672" s="3"/>
      <c r="G672" s="8"/>
      <c r="H672" s="8"/>
      <c r="I672" s="28"/>
      <c r="J672" s="28"/>
      <c r="K672" s="3"/>
      <c r="L672" s="3"/>
      <c r="M672" s="3"/>
      <c r="N672" s="3"/>
      <c r="O672" s="3"/>
      <c r="P672" s="3"/>
      <c r="Q672" s="8"/>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row>
    <row r="673" spans="2:41" ht="16" x14ac:dyDescent="0.2">
      <c r="B673" s="24"/>
      <c r="C673" s="25"/>
      <c r="D673" s="12"/>
      <c r="E673" s="13"/>
      <c r="F673" s="3"/>
      <c r="G673" s="8"/>
      <c r="H673" s="8"/>
      <c r="I673" s="28"/>
      <c r="J673" s="28"/>
      <c r="K673" s="3"/>
      <c r="L673" s="3"/>
      <c r="M673" s="3"/>
      <c r="N673" s="3"/>
      <c r="O673" s="3"/>
      <c r="P673" s="3"/>
      <c r="Q673" s="8"/>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row>
    <row r="674" spans="2:41" ht="16" x14ac:dyDescent="0.2">
      <c r="B674" s="24"/>
      <c r="C674" s="25"/>
      <c r="D674" s="12"/>
      <c r="E674" s="13"/>
      <c r="F674" s="3"/>
      <c r="G674" s="8"/>
      <c r="H674" s="8"/>
      <c r="I674" s="28"/>
      <c r="J674" s="28"/>
      <c r="K674" s="3"/>
      <c r="L674" s="3"/>
      <c r="M674" s="3"/>
      <c r="N674" s="3"/>
      <c r="O674" s="3"/>
      <c r="P674" s="3"/>
      <c r="Q674" s="8"/>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row>
    <row r="675" spans="2:41" ht="16" x14ac:dyDescent="0.2">
      <c r="B675" s="24"/>
      <c r="C675" s="25"/>
      <c r="D675" s="12"/>
      <c r="E675" s="13"/>
      <c r="F675" s="3"/>
      <c r="G675" s="8"/>
      <c r="H675" s="8"/>
      <c r="I675" s="28"/>
      <c r="J675" s="28"/>
      <c r="K675" s="3"/>
      <c r="L675" s="3"/>
      <c r="M675" s="3"/>
      <c r="N675" s="3"/>
      <c r="O675" s="3"/>
      <c r="P675" s="3"/>
      <c r="Q675" s="8"/>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row>
    <row r="676" spans="2:41" ht="16" x14ac:dyDescent="0.2">
      <c r="B676" s="24"/>
      <c r="C676" s="25"/>
      <c r="D676" s="12"/>
      <c r="E676" s="13"/>
      <c r="F676" s="3"/>
      <c r="G676" s="8"/>
      <c r="H676" s="8"/>
      <c r="I676" s="28"/>
      <c r="J676" s="28"/>
      <c r="K676" s="3"/>
      <c r="L676" s="3"/>
      <c r="M676" s="3"/>
      <c r="N676" s="3"/>
      <c r="O676" s="3"/>
      <c r="P676" s="3"/>
      <c r="Q676" s="8"/>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row>
    <row r="677" spans="2:41" ht="16" x14ac:dyDescent="0.2">
      <c r="B677" s="24"/>
      <c r="C677" s="25"/>
      <c r="D677" s="12"/>
      <c r="E677" s="13"/>
      <c r="F677" s="3"/>
      <c r="G677" s="8"/>
      <c r="H677" s="8"/>
      <c r="I677" s="28"/>
      <c r="J677" s="28"/>
      <c r="K677" s="3"/>
      <c r="L677" s="3"/>
      <c r="M677" s="3"/>
      <c r="N677" s="3"/>
      <c r="O677" s="3"/>
      <c r="P677" s="3"/>
      <c r="Q677" s="8"/>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row>
    <row r="678" spans="2:41" ht="16" x14ac:dyDescent="0.2">
      <c r="B678" s="24"/>
      <c r="C678" s="25"/>
      <c r="D678" s="12"/>
      <c r="E678" s="13"/>
      <c r="F678" s="3"/>
      <c r="G678" s="8"/>
      <c r="H678" s="8"/>
      <c r="I678" s="28"/>
      <c r="J678" s="28"/>
      <c r="K678" s="3"/>
      <c r="L678" s="3"/>
      <c r="M678" s="3"/>
      <c r="N678" s="3"/>
      <c r="O678" s="3"/>
      <c r="P678" s="3"/>
      <c r="Q678" s="8"/>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row>
    <row r="679" spans="2:41" ht="16" x14ac:dyDescent="0.2">
      <c r="B679" s="24"/>
      <c r="C679" s="25"/>
      <c r="D679" s="12"/>
      <c r="E679" s="13"/>
      <c r="F679" s="3"/>
      <c r="G679" s="8"/>
      <c r="H679" s="8"/>
      <c r="I679" s="28"/>
      <c r="J679" s="28"/>
      <c r="K679" s="3"/>
      <c r="L679" s="3"/>
      <c r="M679" s="3"/>
      <c r="N679" s="3"/>
      <c r="O679" s="3"/>
      <c r="P679" s="3"/>
      <c r="Q679" s="8"/>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row>
    <row r="680" spans="2:41" ht="16" x14ac:dyDescent="0.2">
      <c r="B680" s="24"/>
      <c r="C680" s="25"/>
      <c r="D680" s="12"/>
      <c r="E680" s="13"/>
      <c r="F680" s="3"/>
      <c r="G680" s="8"/>
      <c r="H680" s="8"/>
      <c r="I680" s="28"/>
      <c r="J680" s="28"/>
      <c r="K680" s="3"/>
      <c r="L680" s="3"/>
      <c r="M680" s="3"/>
      <c r="N680" s="3"/>
      <c r="O680" s="3"/>
      <c r="P680" s="3"/>
      <c r="Q680" s="8"/>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row>
    <row r="681" spans="2:41" ht="16" x14ac:dyDescent="0.2">
      <c r="B681" s="24"/>
      <c r="C681" s="25"/>
      <c r="D681" s="12"/>
      <c r="E681" s="13"/>
      <c r="F681" s="3"/>
      <c r="G681" s="8"/>
      <c r="H681" s="8"/>
      <c r="I681" s="28"/>
      <c r="J681" s="28"/>
      <c r="K681" s="3"/>
      <c r="L681" s="3"/>
      <c r="M681" s="3"/>
      <c r="N681" s="3"/>
      <c r="O681" s="3"/>
      <c r="P681" s="3"/>
      <c r="Q681" s="8"/>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row>
    <row r="682" spans="2:41" ht="16" x14ac:dyDescent="0.2">
      <c r="B682" s="24"/>
      <c r="C682" s="25"/>
      <c r="D682" s="12"/>
      <c r="E682" s="13"/>
      <c r="F682" s="3"/>
      <c r="G682" s="8"/>
      <c r="H682" s="8"/>
      <c r="I682" s="28"/>
      <c r="J682" s="28"/>
      <c r="K682" s="3"/>
      <c r="L682" s="3"/>
      <c r="M682" s="3"/>
      <c r="N682" s="3"/>
      <c r="O682" s="3"/>
      <c r="P682" s="3"/>
      <c r="Q682" s="8"/>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row>
    <row r="683" spans="2:41" ht="16" x14ac:dyDescent="0.2">
      <c r="B683" s="24"/>
      <c r="C683" s="25"/>
      <c r="D683" s="12"/>
      <c r="E683" s="13"/>
      <c r="F683" s="3"/>
      <c r="G683" s="8"/>
      <c r="H683" s="8"/>
      <c r="I683" s="28"/>
      <c r="J683" s="28"/>
      <c r="K683" s="3"/>
      <c r="L683" s="3"/>
      <c r="M683" s="3"/>
      <c r="N683" s="3"/>
      <c r="O683" s="3"/>
      <c r="P683" s="3"/>
      <c r="Q683" s="8"/>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row>
    <row r="684" spans="2:41" ht="16" x14ac:dyDescent="0.2">
      <c r="B684" s="24"/>
      <c r="C684" s="25"/>
      <c r="D684" s="12"/>
      <c r="E684" s="13"/>
      <c r="F684" s="3"/>
      <c r="G684" s="8"/>
      <c r="H684" s="8"/>
      <c r="I684" s="28"/>
      <c r="J684" s="28"/>
      <c r="K684" s="3"/>
      <c r="L684" s="3"/>
      <c r="M684" s="3"/>
      <c r="N684" s="3"/>
      <c r="O684" s="3"/>
      <c r="P684" s="3"/>
      <c r="Q684" s="8"/>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row>
    <row r="685" spans="2:41" ht="16" x14ac:dyDescent="0.2">
      <c r="B685" s="24"/>
      <c r="C685" s="25"/>
      <c r="D685" s="12"/>
      <c r="E685" s="13"/>
      <c r="F685" s="3"/>
      <c r="G685" s="8"/>
      <c r="H685" s="8"/>
      <c r="I685" s="28"/>
      <c r="J685" s="28"/>
      <c r="K685" s="3"/>
      <c r="L685" s="3"/>
      <c r="M685" s="3"/>
      <c r="N685" s="3"/>
      <c r="O685" s="3"/>
      <c r="P685" s="3"/>
      <c r="Q685" s="8"/>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row>
    <row r="686" spans="2:41" ht="16" x14ac:dyDescent="0.2">
      <c r="B686" s="24"/>
      <c r="C686" s="25"/>
      <c r="D686" s="12"/>
      <c r="E686" s="13"/>
      <c r="F686" s="3"/>
      <c r="G686" s="8"/>
      <c r="H686" s="8"/>
      <c r="I686" s="28"/>
      <c r="J686" s="28"/>
      <c r="K686" s="3"/>
      <c r="L686" s="3"/>
      <c r="M686" s="3"/>
      <c r="N686" s="3"/>
      <c r="O686" s="3"/>
      <c r="P686" s="3"/>
      <c r="Q686" s="8"/>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row>
    <row r="687" spans="2:41" ht="16" x14ac:dyDescent="0.2">
      <c r="B687" s="24"/>
      <c r="C687" s="25"/>
      <c r="D687" s="12"/>
      <c r="E687" s="13"/>
      <c r="F687" s="3"/>
      <c r="G687" s="8"/>
      <c r="H687" s="8"/>
      <c r="I687" s="28"/>
      <c r="J687" s="28"/>
      <c r="K687" s="3"/>
      <c r="L687" s="3"/>
      <c r="M687" s="3"/>
      <c r="N687" s="3"/>
      <c r="O687" s="3"/>
      <c r="P687" s="3"/>
      <c r="Q687" s="8"/>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row>
    <row r="688" spans="2:41" ht="16" x14ac:dyDescent="0.2">
      <c r="B688" s="24"/>
      <c r="C688" s="25"/>
      <c r="D688" s="12"/>
      <c r="E688" s="13"/>
      <c r="F688" s="3"/>
      <c r="G688" s="8"/>
      <c r="H688" s="8"/>
      <c r="I688" s="28"/>
      <c r="J688" s="28"/>
      <c r="K688" s="3"/>
      <c r="L688" s="3"/>
      <c r="M688" s="3"/>
      <c r="N688" s="3"/>
      <c r="O688" s="3"/>
      <c r="P688" s="3"/>
      <c r="Q688" s="8"/>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row>
    <row r="689" spans="2:41" ht="16" x14ac:dyDescent="0.2">
      <c r="B689" s="24"/>
      <c r="C689" s="25"/>
      <c r="D689" s="12"/>
      <c r="E689" s="13"/>
      <c r="F689" s="3"/>
      <c r="G689" s="8"/>
      <c r="H689" s="8"/>
      <c r="I689" s="28"/>
      <c r="J689" s="28"/>
      <c r="K689" s="3"/>
      <c r="L689" s="3"/>
      <c r="M689" s="3"/>
      <c r="N689" s="3"/>
      <c r="O689" s="3"/>
      <c r="P689" s="3"/>
      <c r="Q689" s="8"/>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row>
    <row r="690" spans="2:41" ht="16" x14ac:dyDescent="0.2">
      <c r="B690" s="24"/>
      <c r="C690" s="25"/>
      <c r="D690" s="12"/>
      <c r="E690" s="13"/>
      <c r="F690" s="3"/>
      <c r="G690" s="8"/>
      <c r="H690" s="8"/>
      <c r="I690" s="28"/>
      <c r="J690" s="28"/>
      <c r="K690" s="3"/>
      <c r="L690" s="3"/>
      <c r="M690" s="3"/>
      <c r="N690" s="3"/>
      <c r="O690" s="3"/>
      <c r="P690" s="3"/>
      <c r="Q690" s="8"/>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row>
    <row r="691" spans="2:41" ht="16" x14ac:dyDescent="0.2">
      <c r="B691" s="24"/>
      <c r="C691" s="25"/>
      <c r="D691" s="12"/>
      <c r="E691" s="13"/>
      <c r="F691" s="3"/>
      <c r="G691" s="8"/>
      <c r="H691" s="8"/>
      <c r="I691" s="28"/>
      <c r="J691" s="28"/>
      <c r="K691" s="3"/>
      <c r="L691" s="3"/>
      <c r="M691" s="3"/>
      <c r="N691" s="3"/>
      <c r="O691" s="3"/>
      <c r="P691" s="3"/>
      <c r="Q691" s="8"/>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row>
    <row r="692" spans="2:41" ht="16" x14ac:dyDescent="0.2">
      <c r="B692" s="24"/>
      <c r="C692" s="25"/>
      <c r="D692" s="12"/>
      <c r="E692" s="13"/>
      <c r="F692" s="3"/>
      <c r="G692" s="8"/>
      <c r="H692" s="8"/>
      <c r="I692" s="28"/>
      <c r="J692" s="28"/>
      <c r="K692" s="3"/>
      <c r="L692" s="3"/>
      <c r="M692" s="3"/>
      <c r="N692" s="3"/>
      <c r="O692" s="3"/>
      <c r="P692" s="3"/>
      <c r="Q692" s="8"/>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row>
    <row r="693" spans="2:41" ht="16" x14ac:dyDescent="0.2">
      <c r="B693" s="24"/>
      <c r="C693" s="25"/>
      <c r="D693" s="12"/>
      <c r="E693" s="13"/>
      <c r="F693" s="3"/>
      <c r="G693" s="8"/>
      <c r="H693" s="8"/>
      <c r="I693" s="28"/>
      <c r="J693" s="28"/>
      <c r="K693" s="3"/>
      <c r="L693" s="3"/>
      <c r="M693" s="3"/>
      <c r="N693" s="3"/>
      <c r="O693" s="3"/>
      <c r="P693" s="3"/>
      <c r="Q693" s="8"/>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row>
    <row r="694" spans="2:41" ht="16" x14ac:dyDescent="0.2">
      <c r="B694" s="24"/>
      <c r="C694" s="25"/>
      <c r="D694" s="12"/>
      <c r="E694" s="13"/>
      <c r="F694" s="3"/>
      <c r="G694" s="8"/>
      <c r="H694" s="8"/>
      <c r="I694" s="28"/>
      <c r="J694" s="28"/>
      <c r="K694" s="3"/>
      <c r="L694" s="3"/>
      <c r="M694" s="3"/>
      <c r="N694" s="3"/>
      <c r="O694" s="3"/>
      <c r="P694" s="3"/>
      <c r="Q694" s="8"/>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row>
    <row r="695" spans="2:41" ht="16" x14ac:dyDescent="0.2">
      <c r="B695" s="24"/>
      <c r="C695" s="25"/>
      <c r="D695" s="12"/>
      <c r="E695" s="13"/>
      <c r="F695" s="3"/>
      <c r="G695" s="8"/>
      <c r="H695" s="8"/>
      <c r="I695" s="28"/>
      <c r="J695" s="28"/>
      <c r="K695" s="3"/>
      <c r="L695" s="3"/>
      <c r="M695" s="3"/>
      <c r="N695" s="3"/>
      <c r="O695" s="3"/>
      <c r="P695" s="3"/>
      <c r="Q695" s="8"/>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row>
    <row r="696" spans="2:41" ht="16" x14ac:dyDescent="0.2">
      <c r="B696" s="24"/>
      <c r="C696" s="25"/>
      <c r="D696" s="12"/>
      <c r="E696" s="13"/>
      <c r="F696" s="3"/>
      <c r="G696" s="8"/>
      <c r="H696" s="8"/>
      <c r="I696" s="28"/>
      <c r="J696" s="28"/>
      <c r="K696" s="3"/>
      <c r="L696" s="3"/>
      <c r="M696" s="3"/>
      <c r="N696" s="3"/>
      <c r="O696" s="3"/>
      <c r="P696" s="3"/>
      <c r="Q696" s="8"/>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row>
    <row r="697" spans="2:41" ht="16" x14ac:dyDescent="0.2">
      <c r="B697" s="24"/>
      <c r="C697" s="25"/>
      <c r="D697" s="12"/>
      <c r="E697" s="13"/>
      <c r="F697" s="3"/>
      <c r="G697" s="8"/>
      <c r="H697" s="8"/>
      <c r="I697" s="28"/>
      <c r="J697" s="28"/>
      <c r="K697" s="3"/>
      <c r="L697" s="3"/>
      <c r="M697" s="3"/>
      <c r="N697" s="3"/>
      <c r="O697" s="3"/>
      <c r="P697" s="3"/>
      <c r="Q697" s="8"/>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row>
    <row r="698" spans="2:41" ht="16" x14ac:dyDescent="0.2">
      <c r="B698" s="24"/>
      <c r="C698" s="25"/>
      <c r="D698" s="12"/>
      <c r="E698" s="13"/>
      <c r="F698" s="3"/>
      <c r="G698" s="8"/>
      <c r="H698" s="8"/>
      <c r="I698" s="28"/>
      <c r="J698" s="28"/>
      <c r="K698" s="3"/>
      <c r="L698" s="3"/>
      <c r="M698" s="3"/>
      <c r="N698" s="3"/>
      <c r="O698" s="3"/>
      <c r="P698" s="3"/>
      <c r="Q698" s="8"/>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row>
    <row r="699" spans="2:41" ht="16" x14ac:dyDescent="0.2">
      <c r="B699" s="24"/>
      <c r="C699" s="25"/>
      <c r="D699" s="12"/>
      <c r="E699" s="13"/>
      <c r="F699" s="3"/>
      <c r="G699" s="8"/>
      <c r="H699" s="8"/>
      <c r="I699" s="28"/>
      <c r="J699" s="28"/>
      <c r="K699" s="3"/>
      <c r="L699" s="3"/>
      <c r="M699" s="3"/>
      <c r="N699" s="3"/>
      <c r="O699" s="3"/>
      <c r="P699" s="3"/>
      <c r="Q699" s="8"/>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row>
    <row r="700" spans="2:41" ht="16" x14ac:dyDescent="0.2">
      <c r="B700" s="24"/>
      <c r="C700" s="25"/>
      <c r="D700" s="12"/>
      <c r="E700" s="13"/>
      <c r="F700" s="3"/>
      <c r="G700" s="8"/>
      <c r="H700" s="8"/>
      <c r="I700" s="28"/>
      <c r="J700" s="28"/>
      <c r="K700" s="3"/>
      <c r="L700" s="3"/>
      <c r="M700" s="3"/>
      <c r="N700" s="3"/>
      <c r="O700" s="3"/>
      <c r="P700" s="3"/>
      <c r="Q700" s="8"/>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row>
    <row r="701" spans="2:41" ht="16" x14ac:dyDescent="0.2">
      <c r="B701" s="24"/>
      <c r="C701" s="25"/>
      <c r="D701" s="12"/>
      <c r="E701" s="13"/>
      <c r="F701" s="3"/>
      <c r="G701" s="8"/>
      <c r="H701" s="8"/>
      <c r="I701" s="28"/>
      <c r="J701" s="28"/>
      <c r="K701" s="3"/>
      <c r="L701" s="3"/>
      <c r="M701" s="3"/>
      <c r="N701" s="3"/>
      <c r="O701" s="3"/>
      <c r="P701" s="3"/>
      <c r="Q701" s="8"/>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row>
    <row r="702" spans="2:41" ht="16" x14ac:dyDescent="0.2">
      <c r="B702" s="24"/>
      <c r="C702" s="25"/>
      <c r="D702" s="12"/>
      <c r="E702" s="13"/>
      <c r="F702" s="3"/>
      <c r="G702" s="8"/>
      <c r="H702" s="8"/>
      <c r="I702" s="28"/>
      <c r="J702" s="28"/>
      <c r="K702" s="3"/>
      <c r="L702" s="3"/>
      <c r="M702" s="3"/>
      <c r="N702" s="3"/>
      <c r="O702" s="3"/>
      <c r="P702" s="3"/>
      <c r="Q702" s="8"/>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row>
    <row r="703" spans="2:41" ht="16" x14ac:dyDescent="0.2">
      <c r="B703" s="24"/>
      <c r="C703" s="25"/>
      <c r="D703" s="12"/>
      <c r="E703" s="13"/>
      <c r="F703" s="3"/>
      <c r="G703" s="8"/>
      <c r="H703" s="8"/>
      <c r="I703" s="28"/>
      <c r="J703" s="28"/>
      <c r="K703" s="3"/>
      <c r="L703" s="3"/>
      <c r="M703" s="3"/>
      <c r="N703" s="3"/>
      <c r="O703" s="3"/>
      <c r="P703" s="3"/>
      <c r="Q703" s="8"/>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row>
    <row r="704" spans="2:41" ht="16" x14ac:dyDescent="0.2">
      <c r="B704" s="24"/>
      <c r="C704" s="25"/>
      <c r="D704" s="12"/>
      <c r="E704" s="13"/>
      <c r="F704" s="3"/>
      <c r="G704" s="8"/>
      <c r="H704" s="8"/>
      <c r="I704" s="28"/>
      <c r="J704" s="28"/>
      <c r="K704" s="3"/>
      <c r="L704" s="3"/>
      <c r="M704" s="3"/>
      <c r="N704" s="3"/>
      <c r="O704" s="3"/>
      <c r="P704" s="3"/>
      <c r="Q704" s="8"/>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row>
    <row r="705" spans="2:41" ht="16" x14ac:dyDescent="0.2">
      <c r="B705" s="24"/>
      <c r="C705" s="25"/>
      <c r="D705" s="12"/>
      <c r="E705" s="13"/>
      <c r="F705" s="3"/>
      <c r="G705" s="8"/>
      <c r="H705" s="8"/>
      <c r="I705" s="28"/>
      <c r="J705" s="28"/>
      <c r="K705" s="3"/>
      <c r="L705" s="3"/>
      <c r="M705" s="3"/>
      <c r="N705" s="3"/>
      <c r="O705" s="3"/>
      <c r="P705" s="3"/>
      <c r="Q705" s="8"/>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row>
    <row r="706" spans="2:41" ht="16" x14ac:dyDescent="0.2">
      <c r="B706" s="24"/>
      <c r="C706" s="25"/>
      <c r="D706" s="12"/>
      <c r="E706" s="13"/>
      <c r="F706" s="3"/>
      <c r="G706" s="8"/>
      <c r="H706" s="8"/>
      <c r="I706" s="28"/>
      <c r="J706" s="28"/>
      <c r="K706" s="3"/>
      <c r="L706" s="3"/>
      <c r="M706" s="3"/>
      <c r="N706" s="3"/>
      <c r="O706" s="3"/>
      <c r="P706" s="3"/>
      <c r="Q706" s="8"/>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row>
    <row r="707" spans="2:41" ht="16" x14ac:dyDescent="0.2">
      <c r="B707" s="24"/>
      <c r="C707" s="25"/>
      <c r="D707" s="12"/>
      <c r="E707" s="13"/>
      <c r="F707" s="3"/>
      <c r="G707" s="8"/>
      <c r="H707" s="8"/>
      <c r="I707" s="28"/>
      <c r="J707" s="28"/>
      <c r="K707" s="3"/>
      <c r="L707" s="3"/>
      <c r="M707" s="3"/>
      <c r="N707" s="3"/>
      <c r="O707" s="3"/>
      <c r="P707" s="3"/>
      <c r="Q707" s="8"/>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row>
    <row r="708" spans="2:41" ht="16" x14ac:dyDescent="0.2">
      <c r="B708" s="24"/>
      <c r="C708" s="25"/>
      <c r="D708" s="12"/>
      <c r="E708" s="13"/>
      <c r="F708" s="3"/>
      <c r="G708" s="8"/>
      <c r="H708" s="8"/>
      <c r="I708" s="28"/>
      <c r="J708" s="28"/>
      <c r="K708" s="3"/>
      <c r="L708" s="3"/>
      <c r="M708" s="3"/>
      <c r="N708" s="3"/>
      <c r="O708" s="3"/>
      <c r="P708" s="3"/>
      <c r="Q708" s="8"/>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row>
    <row r="709" spans="2:41" ht="16" x14ac:dyDescent="0.2">
      <c r="B709" s="24"/>
      <c r="C709" s="25"/>
      <c r="D709" s="12"/>
      <c r="E709" s="13"/>
      <c r="F709" s="3"/>
      <c r="G709" s="8"/>
      <c r="H709" s="8"/>
      <c r="I709" s="28"/>
      <c r="J709" s="28"/>
      <c r="K709" s="3"/>
      <c r="L709" s="3"/>
      <c r="M709" s="3"/>
      <c r="N709" s="3"/>
      <c r="O709" s="3"/>
      <c r="P709" s="3"/>
      <c r="Q709" s="8"/>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row>
    <row r="710" spans="2:41" ht="16" x14ac:dyDescent="0.2">
      <c r="B710" s="24"/>
      <c r="C710" s="25"/>
      <c r="D710" s="12"/>
      <c r="E710" s="13"/>
      <c r="F710" s="3"/>
      <c r="G710" s="8"/>
      <c r="H710" s="8"/>
      <c r="I710" s="28"/>
      <c r="J710" s="28"/>
      <c r="K710" s="3"/>
      <c r="L710" s="3"/>
      <c r="M710" s="3"/>
      <c r="N710" s="3"/>
      <c r="O710" s="3"/>
      <c r="P710" s="3"/>
      <c r="Q710" s="8"/>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row>
    <row r="711" spans="2:41" ht="16" x14ac:dyDescent="0.2">
      <c r="B711" s="24"/>
      <c r="C711" s="25"/>
      <c r="D711" s="12"/>
      <c r="E711" s="13"/>
      <c r="F711" s="3"/>
      <c r="G711" s="8"/>
      <c r="H711" s="8"/>
      <c r="I711" s="28"/>
      <c r="J711" s="28"/>
      <c r="K711" s="3"/>
      <c r="L711" s="3"/>
      <c r="M711" s="3"/>
      <c r="N711" s="3"/>
      <c r="O711" s="3"/>
      <c r="P711" s="3"/>
      <c r="Q711" s="8"/>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row>
    <row r="712" spans="2:41" ht="16" x14ac:dyDescent="0.2">
      <c r="B712" s="24"/>
      <c r="C712" s="25"/>
      <c r="D712" s="12"/>
      <c r="E712" s="13"/>
      <c r="F712" s="3"/>
      <c r="G712" s="8"/>
      <c r="H712" s="8"/>
      <c r="I712" s="28"/>
      <c r="J712" s="28"/>
      <c r="K712" s="3"/>
      <c r="L712" s="3"/>
      <c r="M712" s="3"/>
      <c r="N712" s="3"/>
      <c r="O712" s="3"/>
      <c r="P712" s="3"/>
      <c r="Q712" s="8"/>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row>
    <row r="713" spans="2:41" ht="16" x14ac:dyDescent="0.2">
      <c r="B713" s="24"/>
      <c r="C713" s="25"/>
      <c r="D713" s="12"/>
      <c r="E713" s="13"/>
      <c r="F713" s="3"/>
      <c r="G713" s="8"/>
      <c r="H713" s="8"/>
      <c r="I713" s="28"/>
      <c r="J713" s="28"/>
      <c r="K713" s="3"/>
      <c r="L713" s="3"/>
      <c r="M713" s="3"/>
      <c r="N713" s="3"/>
      <c r="O713" s="3"/>
      <c r="P713" s="3"/>
      <c r="Q713" s="8"/>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row>
    <row r="714" spans="2:41" ht="16" x14ac:dyDescent="0.2">
      <c r="B714" s="24"/>
      <c r="C714" s="25"/>
      <c r="D714" s="12"/>
      <c r="E714" s="13"/>
      <c r="F714" s="3"/>
      <c r="G714" s="8"/>
      <c r="H714" s="8"/>
      <c r="I714" s="28"/>
      <c r="J714" s="28"/>
      <c r="K714" s="3"/>
      <c r="L714" s="3"/>
      <c r="M714" s="3"/>
      <c r="N714" s="3"/>
      <c r="O714" s="3"/>
      <c r="P714" s="3"/>
      <c r="Q714" s="8"/>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row>
    <row r="715" spans="2:41" ht="16" x14ac:dyDescent="0.2">
      <c r="B715" s="24"/>
      <c r="C715" s="25"/>
      <c r="D715" s="12"/>
      <c r="E715" s="13"/>
      <c r="F715" s="3"/>
      <c r="G715" s="8"/>
      <c r="H715" s="8"/>
      <c r="I715" s="28"/>
      <c r="J715" s="28"/>
      <c r="K715" s="3"/>
      <c r="L715" s="3"/>
      <c r="M715" s="3"/>
      <c r="N715" s="3"/>
      <c r="O715" s="3"/>
      <c r="P715" s="3"/>
      <c r="Q715" s="8"/>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row>
    <row r="716" spans="2:41" ht="16" x14ac:dyDescent="0.2">
      <c r="B716" s="24"/>
      <c r="C716" s="25"/>
      <c r="D716" s="12"/>
      <c r="E716" s="13"/>
      <c r="F716" s="3"/>
      <c r="G716" s="8"/>
      <c r="H716" s="8"/>
      <c r="I716" s="28"/>
      <c r="J716" s="28"/>
      <c r="K716" s="3"/>
      <c r="L716" s="3"/>
      <c r="M716" s="3"/>
      <c r="N716" s="3"/>
      <c r="O716" s="3"/>
      <c r="P716" s="3"/>
      <c r="Q716" s="8"/>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row>
    <row r="717" spans="2:41" ht="16" x14ac:dyDescent="0.2">
      <c r="B717" s="24"/>
      <c r="C717" s="25"/>
      <c r="D717" s="12"/>
      <c r="E717" s="13"/>
      <c r="F717" s="3"/>
      <c r="G717" s="8"/>
      <c r="H717" s="8"/>
      <c r="I717" s="28"/>
      <c r="J717" s="28"/>
      <c r="K717" s="3"/>
      <c r="L717" s="3"/>
      <c r="M717" s="3"/>
      <c r="N717" s="3"/>
      <c r="O717" s="3"/>
      <c r="P717" s="3"/>
      <c r="Q717" s="8"/>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row>
    <row r="718" spans="2:41" ht="16" x14ac:dyDescent="0.2">
      <c r="B718" s="24"/>
      <c r="C718" s="25"/>
      <c r="D718" s="12"/>
      <c r="E718" s="13"/>
      <c r="F718" s="3"/>
      <c r="G718" s="8"/>
      <c r="H718" s="8"/>
      <c r="I718" s="28"/>
      <c r="J718" s="28"/>
      <c r="K718" s="3"/>
      <c r="L718" s="3"/>
      <c r="M718" s="3"/>
      <c r="N718" s="3"/>
      <c r="O718" s="3"/>
      <c r="P718" s="3"/>
      <c r="Q718" s="8"/>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row>
    <row r="719" spans="2:41" ht="16" x14ac:dyDescent="0.2">
      <c r="B719" s="24"/>
      <c r="C719" s="25"/>
      <c r="D719" s="12"/>
      <c r="E719" s="13"/>
      <c r="F719" s="3"/>
      <c r="G719" s="8"/>
      <c r="H719" s="8"/>
      <c r="I719" s="28"/>
      <c r="J719" s="28"/>
      <c r="K719" s="3"/>
      <c r="L719" s="3"/>
      <c r="M719" s="3"/>
      <c r="N719" s="3"/>
      <c r="O719" s="3"/>
      <c r="P719" s="3"/>
      <c r="Q719" s="8"/>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row>
    <row r="720" spans="2:41" ht="16" x14ac:dyDescent="0.2">
      <c r="B720" s="24"/>
      <c r="C720" s="25"/>
      <c r="D720" s="12"/>
      <c r="E720" s="13"/>
      <c r="F720" s="3"/>
      <c r="G720" s="8"/>
      <c r="H720" s="8"/>
      <c r="I720" s="28"/>
      <c r="J720" s="28"/>
      <c r="K720" s="3"/>
      <c r="L720" s="3"/>
      <c r="M720" s="3"/>
      <c r="N720" s="3"/>
      <c r="O720" s="3"/>
      <c r="P720" s="3"/>
      <c r="Q720" s="8"/>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row>
    <row r="721" spans="2:41" ht="16" x14ac:dyDescent="0.2">
      <c r="B721" s="24"/>
      <c r="C721" s="25"/>
      <c r="D721" s="12"/>
      <c r="E721" s="13"/>
      <c r="F721" s="3"/>
      <c r="G721" s="8"/>
      <c r="H721" s="8"/>
      <c r="I721" s="28"/>
      <c r="J721" s="28"/>
      <c r="K721" s="3"/>
      <c r="L721" s="3"/>
      <c r="M721" s="3"/>
      <c r="N721" s="3"/>
      <c r="O721" s="3"/>
      <c r="P721" s="3"/>
      <c r="Q721" s="8"/>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row>
    <row r="722" spans="2:41" ht="16" x14ac:dyDescent="0.2">
      <c r="B722" s="24"/>
      <c r="C722" s="25"/>
      <c r="D722" s="12"/>
      <c r="E722" s="13"/>
      <c r="F722" s="3"/>
      <c r="G722" s="8"/>
      <c r="H722" s="8"/>
      <c r="I722" s="28"/>
      <c r="J722" s="28"/>
      <c r="K722" s="3"/>
      <c r="L722" s="3"/>
      <c r="M722" s="3"/>
      <c r="N722" s="3"/>
      <c r="O722" s="3"/>
      <c r="P722" s="3"/>
      <c r="Q722" s="8"/>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row>
    <row r="723" spans="2:41" ht="16" x14ac:dyDescent="0.2">
      <c r="B723" s="24"/>
      <c r="C723" s="25"/>
      <c r="D723" s="12"/>
      <c r="E723" s="13"/>
      <c r="F723" s="3"/>
      <c r="G723" s="8"/>
      <c r="H723" s="8"/>
      <c r="I723" s="28"/>
      <c r="J723" s="28"/>
      <c r="K723" s="3"/>
      <c r="L723" s="3"/>
      <c r="M723" s="3"/>
      <c r="N723" s="3"/>
      <c r="O723" s="3"/>
      <c r="P723" s="3"/>
      <c r="Q723" s="8"/>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row>
    <row r="724" spans="2:41" ht="16" x14ac:dyDescent="0.2">
      <c r="B724" s="24"/>
      <c r="C724" s="25"/>
      <c r="D724" s="12"/>
      <c r="E724" s="13"/>
      <c r="F724" s="3"/>
      <c r="G724" s="8"/>
      <c r="H724" s="8"/>
      <c r="I724" s="28"/>
      <c r="J724" s="28"/>
      <c r="K724" s="3"/>
      <c r="L724" s="3"/>
      <c r="M724" s="3"/>
      <c r="N724" s="3"/>
      <c r="O724" s="3"/>
      <c r="P724" s="3"/>
      <c r="Q724" s="8"/>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row>
    <row r="725" spans="2:41" ht="16" x14ac:dyDescent="0.2">
      <c r="B725" s="24"/>
      <c r="C725" s="25"/>
      <c r="D725" s="12"/>
      <c r="E725" s="13"/>
      <c r="F725" s="3"/>
      <c r="G725" s="8"/>
      <c r="H725" s="8"/>
      <c r="I725" s="28"/>
      <c r="J725" s="28"/>
      <c r="K725" s="3"/>
      <c r="L725" s="3"/>
      <c r="M725" s="3"/>
      <c r="N725" s="3"/>
      <c r="O725" s="3"/>
      <c r="P725" s="3"/>
      <c r="Q725" s="8"/>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row>
    <row r="726" spans="2:41" ht="16" x14ac:dyDescent="0.2">
      <c r="B726" s="24"/>
      <c r="C726" s="25"/>
      <c r="D726" s="12"/>
      <c r="E726" s="13"/>
      <c r="F726" s="3"/>
      <c r="G726" s="8"/>
      <c r="H726" s="8"/>
      <c r="I726" s="28"/>
      <c r="J726" s="28"/>
      <c r="K726" s="3"/>
      <c r="L726" s="3"/>
      <c r="M726" s="3"/>
      <c r="N726" s="3"/>
      <c r="O726" s="3"/>
      <c r="P726" s="3"/>
      <c r="Q726" s="8"/>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row>
    <row r="727" spans="2:41" ht="16" x14ac:dyDescent="0.2">
      <c r="B727" s="24"/>
      <c r="C727" s="25"/>
      <c r="D727" s="12"/>
      <c r="E727" s="13"/>
      <c r="F727" s="3"/>
      <c r="G727" s="8"/>
      <c r="H727" s="8"/>
      <c r="I727" s="28"/>
      <c r="J727" s="28"/>
      <c r="K727" s="3"/>
      <c r="L727" s="3"/>
      <c r="M727" s="3"/>
      <c r="N727" s="3"/>
      <c r="O727" s="3"/>
      <c r="P727" s="3"/>
      <c r="Q727" s="8"/>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row>
    <row r="728" spans="2:41" ht="16" x14ac:dyDescent="0.2">
      <c r="B728" s="24"/>
      <c r="C728" s="25"/>
      <c r="D728" s="12"/>
      <c r="E728" s="13"/>
      <c r="F728" s="3"/>
      <c r="G728" s="8"/>
      <c r="H728" s="8"/>
      <c r="I728" s="28"/>
      <c r="J728" s="28"/>
      <c r="K728" s="3"/>
      <c r="L728" s="3"/>
      <c r="M728" s="3"/>
      <c r="N728" s="3"/>
      <c r="O728" s="3"/>
      <c r="P728" s="3"/>
      <c r="Q728" s="8"/>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row>
    <row r="729" spans="2:41" ht="16" x14ac:dyDescent="0.2">
      <c r="B729" s="24"/>
      <c r="C729" s="25"/>
      <c r="D729" s="12"/>
      <c r="E729" s="13"/>
      <c r="F729" s="3"/>
      <c r="G729" s="8"/>
      <c r="H729" s="8"/>
      <c r="I729" s="28"/>
      <c r="J729" s="28"/>
      <c r="K729" s="3"/>
      <c r="L729" s="3"/>
      <c r="M729" s="3"/>
      <c r="N729" s="3"/>
      <c r="O729" s="3"/>
      <c r="P729" s="3"/>
      <c r="Q729" s="8"/>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row>
    <row r="730" spans="2:41" ht="16" x14ac:dyDescent="0.2">
      <c r="B730" s="24"/>
      <c r="C730" s="25"/>
      <c r="D730" s="12"/>
      <c r="E730" s="13"/>
      <c r="F730" s="3"/>
      <c r="G730" s="8"/>
      <c r="H730" s="8"/>
      <c r="I730" s="28"/>
      <c r="J730" s="28"/>
      <c r="K730" s="3"/>
      <c r="L730" s="3"/>
      <c r="M730" s="3"/>
      <c r="N730" s="3"/>
      <c r="O730" s="3"/>
      <c r="P730" s="3"/>
      <c r="Q730" s="8"/>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row>
    <row r="731" spans="2:41" ht="16" x14ac:dyDescent="0.2">
      <c r="B731" s="24"/>
      <c r="C731" s="25"/>
      <c r="D731" s="12"/>
      <c r="E731" s="13"/>
      <c r="F731" s="3"/>
      <c r="G731" s="8"/>
      <c r="H731" s="8"/>
      <c r="I731" s="28"/>
      <c r="J731" s="28"/>
      <c r="K731" s="3"/>
      <c r="L731" s="3"/>
      <c r="M731" s="3"/>
      <c r="N731" s="3"/>
      <c r="O731" s="3"/>
      <c r="P731" s="3"/>
      <c r="Q731" s="8"/>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row>
    <row r="732" spans="2:41" ht="16" x14ac:dyDescent="0.2">
      <c r="B732" s="24"/>
      <c r="C732" s="25"/>
      <c r="D732" s="12"/>
      <c r="E732" s="13"/>
      <c r="F732" s="3"/>
      <c r="G732" s="8"/>
      <c r="H732" s="8"/>
      <c r="I732" s="28"/>
      <c r="J732" s="28"/>
      <c r="K732" s="3"/>
      <c r="L732" s="3"/>
      <c r="M732" s="3"/>
      <c r="N732" s="3"/>
      <c r="O732" s="3"/>
      <c r="P732" s="3"/>
      <c r="Q732" s="8"/>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row>
    <row r="733" spans="2:41" ht="16" x14ac:dyDescent="0.2">
      <c r="B733" s="24"/>
      <c r="C733" s="25"/>
      <c r="D733" s="12"/>
      <c r="E733" s="13"/>
      <c r="F733" s="3"/>
      <c r="G733" s="8"/>
      <c r="H733" s="8"/>
      <c r="I733" s="28"/>
      <c r="J733" s="28"/>
      <c r="K733" s="3"/>
      <c r="L733" s="3"/>
      <c r="M733" s="3"/>
      <c r="N733" s="3"/>
      <c r="O733" s="3"/>
      <c r="P733" s="3"/>
      <c r="Q733" s="8"/>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row>
    <row r="734" spans="2:41" ht="16" x14ac:dyDescent="0.2">
      <c r="B734" s="24"/>
      <c r="C734" s="25"/>
      <c r="D734" s="12"/>
      <c r="E734" s="13"/>
      <c r="F734" s="3"/>
      <c r="G734" s="8"/>
      <c r="H734" s="8"/>
      <c r="I734" s="28"/>
      <c r="J734" s="28"/>
      <c r="K734" s="3"/>
      <c r="L734" s="3"/>
      <c r="M734" s="3"/>
      <c r="N734" s="3"/>
      <c r="O734" s="3"/>
      <c r="P734" s="3"/>
      <c r="Q734" s="8"/>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row>
    <row r="735" spans="2:41" ht="16" x14ac:dyDescent="0.2">
      <c r="B735" s="24"/>
      <c r="C735" s="25"/>
      <c r="D735" s="12"/>
      <c r="E735" s="13"/>
      <c r="F735" s="3"/>
      <c r="G735" s="8"/>
      <c r="H735" s="8"/>
      <c r="I735" s="28"/>
      <c r="J735" s="28"/>
      <c r="K735" s="3"/>
      <c r="L735" s="3"/>
      <c r="M735" s="3"/>
      <c r="N735" s="3"/>
      <c r="O735" s="3"/>
      <c r="P735" s="3"/>
      <c r="Q735" s="8"/>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row>
    <row r="736" spans="2:41" ht="16" x14ac:dyDescent="0.2">
      <c r="B736" s="24"/>
      <c r="C736" s="25"/>
      <c r="D736" s="12"/>
      <c r="E736" s="13"/>
      <c r="F736" s="3"/>
      <c r="G736" s="8"/>
      <c r="H736" s="8"/>
      <c r="I736" s="28"/>
      <c r="J736" s="28"/>
      <c r="K736" s="3"/>
      <c r="L736" s="3"/>
      <c r="M736" s="3"/>
      <c r="N736" s="3"/>
      <c r="O736" s="3"/>
      <c r="P736" s="3"/>
      <c r="Q736" s="8"/>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row>
    <row r="737" spans="2:41" ht="16" x14ac:dyDescent="0.2">
      <c r="B737" s="24"/>
      <c r="C737" s="25"/>
      <c r="D737" s="12"/>
      <c r="E737" s="13"/>
      <c r="F737" s="3"/>
      <c r="G737" s="8"/>
      <c r="H737" s="8"/>
      <c r="I737" s="28"/>
      <c r="J737" s="28"/>
      <c r="K737" s="3"/>
      <c r="L737" s="3"/>
      <c r="M737" s="3"/>
      <c r="N737" s="3"/>
      <c r="O737" s="3"/>
      <c r="P737" s="3"/>
      <c r="Q737" s="8"/>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row>
    <row r="738" spans="2:41" ht="16" x14ac:dyDescent="0.2">
      <c r="B738" s="24"/>
      <c r="C738" s="25"/>
      <c r="D738" s="12"/>
      <c r="E738" s="13"/>
      <c r="F738" s="3"/>
      <c r="G738" s="8"/>
      <c r="H738" s="8"/>
      <c r="I738" s="28"/>
      <c r="J738" s="28"/>
      <c r="K738" s="3"/>
      <c r="L738" s="3"/>
      <c r="M738" s="3"/>
      <c r="N738" s="3"/>
      <c r="O738" s="3"/>
      <c r="P738" s="3"/>
      <c r="Q738" s="8"/>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row>
    <row r="739" spans="2:41" ht="16" x14ac:dyDescent="0.2">
      <c r="B739" s="24"/>
      <c r="C739" s="25"/>
      <c r="D739" s="12"/>
      <c r="E739" s="13"/>
      <c r="F739" s="3"/>
      <c r="G739" s="8"/>
      <c r="H739" s="8"/>
      <c r="I739" s="28"/>
      <c r="J739" s="28"/>
      <c r="K739" s="3"/>
      <c r="L739" s="3"/>
      <c r="M739" s="3"/>
      <c r="N739" s="3"/>
      <c r="O739" s="3"/>
      <c r="P739" s="3"/>
      <c r="Q739" s="8"/>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row>
    <row r="740" spans="2:41" ht="16" x14ac:dyDescent="0.2">
      <c r="B740" s="24"/>
      <c r="C740" s="25"/>
      <c r="D740" s="12"/>
      <c r="E740" s="13"/>
      <c r="F740" s="3"/>
      <c r="G740" s="8"/>
      <c r="H740" s="8"/>
      <c r="I740" s="28"/>
      <c r="J740" s="28"/>
      <c r="K740" s="3"/>
      <c r="L740" s="3"/>
      <c r="M740" s="3"/>
      <c r="N740" s="3"/>
      <c r="O740" s="3"/>
      <c r="P740" s="3"/>
      <c r="Q740" s="8"/>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row>
    <row r="741" spans="2:41" ht="16" x14ac:dyDescent="0.2">
      <c r="B741" s="24"/>
      <c r="C741" s="25"/>
      <c r="D741" s="12"/>
      <c r="E741" s="13"/>
      <c r="F741" s="3"/>
      <c r="G741" s="8"/>
      <c r="H741" s="8"/>
      <c r="I741" s="28"/>
      <c r="J741" s="28"/>
      <c r="K741" s="3"/>
      <c r="L741" s="3"/>
      <c r="M741" s="3"/>
      <c r="N741" s="3"/>
      <c r="O741" s="3"/>
      <c r="P741" s="3"/>
      <c r="Q741" s="8"/>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row>
    <row r="742" spans="2:41" ht="16" x14ac:dyDescent="0.2">
      <c r="B742" s="24"/>
      <c r="C742" s="25"/>
      <c r="D742" s="12"/>
      <c r="E742" s="13"/>
      <c r="F742" s="3"/>
      <c r="G742" s="8"/>
      <c r="H742" s="8"/>
      <c r="I742" s="28"/>
      <c r="J742" s="28"/>
      <c r="K742" s="3"/>
      <c r="L742" s="3"/>
      <c r="M742" s="3"/>
      <c r="N742" s="3"/>
      <c r="O742" s="3"/>
      <c r="P742" s="3"/>
      <c r="Q742" s="8"/>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row>
    <row r="743" spans="2:41" ht="16" x14ac:dyDescent="0.2">
      <c r="B743" s="24"/>
      <c r="C743" s="25"/>
      <c r="D743" s="12"/>
      <c r="E743" s="13"/>
      <c r="F743" s="3"/>
      <c r="G743" s="8"/>
      <c r="H743" s="8"/>
      <c r="I743" s="28"/>
      <c r="J743" s="28"/>
      <c r="K743" s="3"/>
      <c r="L743" s="3"/>
      <c r="M743" s="3"/>
      <c r="N743" s="3"/>
      <c r="O743" s="3"/>
      <c r="P743" s="3"/>
      <c r="Q743" s="8"/>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row>
    <row r="744" spans="2:41" ht="16" x14ac:dyDescent="0.2">
      <c r="B744" s="24"/>
      <c r="C744" s="25"/>
      <c r="D744" s="12"/>
      <c r="E744" s="13"/>
      <c r="F744" s="3"/>
      <c r="G744" s="8"/>
      <c r="H744" s="8"/>
      <c r="I744" s="28"/>
      <c r="J744" s="28"/>
      <c r="K744" s="3"/>
      <c r="L744" s="3"/>
      <c r="M744" s="3"/>
      <c r="N744" s="3"/>
      <c r="O744" s="3"/>
      <c r="P744" s="3"/>
      <c r="Q744" s="8"/>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row>
    <row r="745" spans="2:41" ht="16" x14ac:dyDescent="0.2">
      <c r="B745" s="24"/>
      <c r="C745" s="25"/>
      <c r="D745" s="12"/>
      <c r="E745" s="13"/>
      <c r="F745" s="3"/>
      <c r="G745" s="8"/>
      <c r="H745" s="8"/>
      <c r="I745" s="28"/>
      <c r="J745" s="28"/>
      <c r="K745" s="3"/>
      <c r="L745" s="3"/>
      <c r="M745" s="3"/>
      <c r="N745" s="3"/>
      <c r="O745" s="3"/>
      <c r="P745" s="3"/>
      <c r="Q745" s="8"/>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row>
    <row r="746" spans="2:41" ht="16" x14ac:dyDescent="0.2">
      <c r="B746" s="24"/>
      <c r="C746" s="25"/>
      <c r="D746" s="12"/>
      <c r="E746" s="13"/>
      <c r="F746" s="3"/>
      <c r="G746" s="8"/>
      <c r="H746" s="8"/>
      <c r="I746" s="28"/>
      <c r="J746" s="28"/>
      <c r="K746" s="3"/>
      <c r="L746" s="3"/>
      <c r="M746" s="3"/>
      <c r="N746" s="3"/>
      <c r="O746" s="3"/>
      <c r="P746" s="3"/>
      <c r="Q746" s="8"/>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row>
    <row r="747" spans="2:41" ht="16" x14ac:dyDescent="0.2">
      <c r="B747" s="24"/>
      <c r="C747" s="25"/>
      <c r="D747" s="12"/>
      <c r="E747" s="13"/>
      <c r="F747" s="3"/>
      <c r="G747" s="8"/>
      <c r="H747" s="8"/>
      <c r="I747" s="28"/>
      <c r="J747" s="28"/>
      <c r="K747" s="3"/>
      <c r="L747" s="3"/>
      <c r="M747" s="3"/>
      <c r="N747" s="3"/>
      <c r="O747" s="3"/>
      <c r="P747" s="3"/>
      <c r="Q747" s="8"/>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row>
    <row r="748" spans="2:41" ht="16" x14ac:dyDescent="0.2">
      <c r="B748" s="24"/>
      <c r="C748" s="25"/>
      <c r="D748" s="12"/>
      <c r="E748" s="13"/>
      <c r="F748" s="3"/>
      <c r="G748" s="8"/>
      <c r="H748" s="8"/>
      <c r="I748" s="28"/>
      <c r="J748" s="28"/>
      <c r="K748" s="3"/>
      <c r="L748" s="3"/>
      <c r="M748" s="3"/>
      <c r="N748" s="3"/>
      <c r="O748" s="3"/>
      <c r="P748" s="3"/>
      <c r="Q748" s="8"/>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row>
    <row r="749" spans="2:41" ht="16" x14ac:dyDescent="0.2">
      <c r="B749" s="24"/>
      <c r="C749" s="25"/>
      <c r="D749" s="12"/>
      <c r="E749" s="13"/>
      <c r="F749" s="3"/>
      <c r="G749" s="8"/>
      <c r="H749" s="8"/>
      <c r="I749" s="28"/>
      <c r="J749" s="28"/>
      <c r="K749" s="3"/>
      <c r="L749" s="3"/>
      <c r="M749" s="3"/>
      <c r="N749" s="3"/>
      <c r="O749" s="3"/>
      <c r="P749" s="3"/>
      <c r="Q749" s="8"/>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row>
    <row r="750" spans="2:41" ht="16" x14ac:dyDescent="0.2">
      <c r="B750" s="24"/>
      <c r="C750" s="25"/>
      <c r="D750" s="12"/>
      <c r="E750" s="13"/>
      <c r="F750" s="3"/>
      <c r="G750" s="8"/>
      <c r="H750" s="8"/>
      <c r="I750" s="28"/>
      <c r="J750" s="28"/>
      <c r="K750" s="3"/>
      <c r="L750" s="3"/>
      <c r="M750" s="3"/>
      <c r="N750" s="3"/>
      <c r="O750" s="3"/>
      <c r="P750" s="3"/>
      <c r="Q750" s="8"/>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row>
    <row r="751" spans="2:41" ht="16" x14ac:dyDescent="0.2">
      <c r="B751" s="24"/>
      <c r="C751" s="25"/>
      <c r="D751" s="12"/>
      <c r="E751" s="13"/>
      <c r="F751" s="3"/>
      <c r="G751" s="8"/>
      <c r="H751" s="8"/>
      <c r="I751" s="28"/>
      <c r="J751" s="28"/>
      <c r="K751" s="3"/>
      <c r="L751" s="3"/>
      <c r="M751" s="3"/>
      <c r="N751" s="3"/>
      <c r="O751" s="3"/>
      <c r="P751" s="3"/>
      <c r="Q751" s="8"/>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row>
    <row r="752" spans="2:41" ht="16" x14ac:dyDescent="0.2">
      <c r="B752" s="24"/>
      <c r="C752" s="25"/>
      <c r="D752" s="12"/>
      <c r="E752" s="13"/>
      <c r="F752" s="3"/>
      <c r="G752" s="8"/>
      <c r="H752" s="8"/>
      <c r="I752" s="28"/>
      <c r="J752" s="28"/>
      <c r="K752" s="3"/>
      <c r="L752" s="3"/>
      <c r="M752" s="3"/>
      <c r="N752" s="3"/>
      <c r="O752" s="3"/>
      <c r="P752" s="3"/>
      <c r="Q752" s="8"/>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row>
    <row r="753" spans="2:41" ht="16" x14ac:dyDescent="0.2">
      <c r="B753" s="24"/>
      <c r="C753" s="25"/>
      <c r="D753" s="12"/>
      <c r="E753" s="13"/>
      <c r="F753" s="3"/>
      <c r="G753" s="8"/>
      <c r="H753" s="8"/>
      <c r="I753" s="28"/>
      <c r="J753" s="28"/>
      <c r="K753" s="3"/>
      <c r="L753" s="3"/>
      <c r="M753" s="3"/>
      <c r="N753" s="3"/>
      <c r="O753" s="3"/>
      <c r="P753" s="3"/>
      <c r="Q753" s="8"/>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row>
    <row r="754" spans="2:41" ht="16" x14ac:dyDescent="0.2">
      <c r="B754" s="24"/>
      <c r="C754" s="25"/>
      <c r="D754" s="12"/>
      <c r="E754" s="13"/>
      <c r="F754" s="3"/>
      <c r="G754" s="8"/>
      <c r="H754" s="8"/>
      <c r="I754" s="28"/>
      <c r="J754" s="28"/>
      <c r="K754" s="3"/>
      <c r="L754" s="3"/>
      <c r="M754" s="3"/>
      <c r="N754" s="3"/>
      <c r="O754" s="3"/>
      <c r="P754" s="3"/>
      <c r="Q754" s="8"/>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row>
    <row r="755" spans="2:41" ht="16" x14ac:dyDescent="0.2">
      <c r="B755" s="24"/>
      <c r="C755" s="25"/>
      <c r="D755" s="12"/>
      <c r="E755" s="13"/>
      <c r="F755" s="3"/>
      <c r="G755" s="8"/>
      <c r="H755" s="8"/>
      <c r="I755" s="28"/>
      <c r="J755" s="28"/>
      <c r="K755" s="3"/>
      <c r="L755" s="3"/>
      <c r="M755" s="3"/>
      <c r="N755" s="3"/>
      <c r="O755" s="3"/>
      <c r="P755" s="3"/>
      <c r="Q755" s="8"/>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row>
    <row r="756" spans="2:41" ht="16" x14ac:dyDescent="0.2">
      <c r="B756" s="24"/>
      <c r="C756" s="25"/>
      <c r="D756" s="12"/>
      <c r="E756" s="13"/>
      <c r="F756" s="3"/>
      <c r="G756" s="8"/>
      <c r="H756" s="8"/>
      <c r="I756" s="28"/>
      <c r="J756" s="28"/>
      <c r="K756" s="3"/>
      <c r="L756" s="3"/>
      <c r="M756" s="3"/>
      <c r="N756" s="3"/>
      <c r="O756" s="3"/>
      <c r="P756" s="3"/>
      <c r="Q756" s="8"/>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row>
    <row r="757" spans="2:41" ht="16" x14ac:dyDescent="0.2">
      <c r="B757" s="24"/>
      <c r="C757" s="25"/>
      <c r="D757" s="12"/>
      <c r="E757" s="13"/>
      <c r="F757" s="3"/>
      <c r="G757" s="8"/>
      <c r="H757" s="8"/>
      <c r="I757" s="28"/>
      <c r="J757" s="28"/>
      <c r="K757" s="3"/>
      <c r="L757" s="3"/>
      <c r="M757" s="3"/>
      <c r="N757" s="3"/>
      <c r="O757" s="3"/>
      <c r="P757" s="3"/>
      <c r="Q757" s="8"/>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row>
    <row r="758" spans="2:41" ht="16" x14ac:dyDescent="0.2">
      <c r="B758" s="24"/>
      <c r="C758" s="25"/>
      <c r="D758" s="12"/>
      <c r="E758" s="13"/>
      <c r="F758" s="3"/>
      <c r="G758" s="8"/>
      <c r="H758" s="8"/>
      <c r="I758" s="28"/>
      <c r="J758" s="28"/>
      <c r="K758" s="3"/>
      <c r="L758" s="3"/>
      <c r="M758" s="3"/>
      <c r="N758" s="3"/>
      <c r="O758" s="3"/>
      <c r="P758" s="3"/>
      <c r="Q758" s="8"/>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row>
    <row r="759" spans="2:41" ht="16" x14ac:dyDescent="0.2">
      <c r="B759" s="24"/>
      <c r="C759" s="25"/>
      <c r="D759" s="12"/>
      <c r="E759" s="13"/>
      <c r="F759" s="3"/>
      <c r="G759" s="8"/>
      <c r="H759" s="8"/>
      <c r="I759" s="28"/>
      <c r="J759" s="28"/>
      <c r="K759" s="3"/>
      <c r="L759" s="3"/>
      <c r="M759" s="3"/>
      <c r="N759" s="3"/>
      <c r="O759" s="3"/>
      <c r="P759" s="3"/>
      <c r="Q759" s="8"/>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row>
    <row r="760" spans="2:41" ht="16" x14ac:dyDescent="0.2">
      <c r="B760" s="24"/>
      <c r="C760" s="25"/>
      <c r="D760" s="12"/>
      <c r="E760" s="13"/>
      <c r="F760" s="3"/>
      <c r="G760" s="8"/>
      <c r="H760" s="8"/>
      <c r="I760" s="28"/>
      <c r="J760" s="28"/>
      <c r="K760" s="3"/>
      <c r="L760" s="3"/>
      <c r="M760" s="3"/>
      <c r="N760" s="3"/>
      <c r="O760" s="3"/>
      <c r="P760" s="3"/>
      <c r="Q760" s="8"/>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row>
    <row r="761" spans="2:41" ht="16" x14ac:dyDescent="0.2">
      <c r="B761" s="24"/>
      <c r="C761" s="25"/>
      <c r="D761" s="12"/>
      <c r="E761" s="13"/>
      <c r="F761" s="3"/>
      <c r="G761" s="8"/>
      <c r="H761" s="8"/>
      <c r="I761" s="28"/>
      <c r="J761" s="28"/>
      <c r="K761" s="3"/>
      <c r="L761" s="3"/>
      <c r="M761" s="3"/>
      <c r="N761" s="3"/>
      <c r="O761" s="3"/>
      <c r="P761" s="3"/>
      <c r="Q761" s="8"/>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row>
    <row r="762" spans="2:41" ht="16" x14ac:dyDescent="0.2">
      <c r="B762" s="24"/>
      <c r="C762" s="25"/>
      <c r="D762" s="12"/>
      <c r="E762" s="13"/>
      <c r="F762" s="3"/>
      <c r="G762" s="8"/>
      <c r="H762" s="8"/>
      <c r="I762" s="28"/>
      <c r="J762" s="28"/>
      <c r="K762" s="3"/>
      <c r="L762" s="3"/>
      <c r="M762" s="3"/>
      <c r="N762" s="3"/>
      <c r="O762" s="3"/>
      <c r="P762" s="3"/>
      <c r="Q762" s="8"/>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row>
    <row r="763" spans="2:41" ht="16" x14ac:dyDescent="0.2">
      <c r="B763" s="24"/>
      <c r="C763" s="25"/>
      <c r="D763" s="12"/>
      <c r="E763" s="13"/>
      <c r="F763" s="3"/>
      <c r="G763" s="8"/>
      <c r="H763" s="8"/>
      <c r="I763" s="28"/>
      <c r="J763" s="28"/>
      <c r="K763" s="3"/>
      <c r="L763" s="3"/>
      <c r="M763" s="3"/>
      <c r="N763" s="3"/>
      <c r="O763" s="3"/>
      <c r="P763" s="3"/>
      <c r="Q763" s="8"/>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row>
    <row r="764" spans="2:41" ht="16" x14ac:dyDescent="0.2">
      <c r="B764" s="24"/>
      <c r="C764" s="25"/>
      <c r="D764" s="12"/>
      <c r="E764" s="13"/>
      <c r="F764" s="3"/>
      <c r="G764" s="8"/>
      <c r="H764" s="8"/>
      <c r="I764" s="28"/>
      <c r="J764" s="28"/>
      <c r="K764" s="3"/>
      <c r="L764" s="3"/>
      <c r="M764" s="3"/>
      <c r="N764" s="3"/>
      <c r="O764" s="3"/>
      <c r="P764" s="3"/>
      <c r="Q764" s="8"/>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row>
    <row r="765" spans="2:41" ht="16" x14ac:dyDescent="0.2">
      <c r="B765" s="24"/>
      <c r="C765" s="25"/>
      <c r="D765" s="12"/>
      <c r="E765" s="13"/>
      <c r="F765" s="3"/>
      <c r="G765" s="8"/>
      <c r="H765" s="8"/>
      <c r="I765" s="28"/>
      <c r="J765" s="28"/>
      <c r="K765" s="3"/>
      <c r="L765" s="3"/>
      <c r="M765" s="3"/>
      <c r="N765" s="3"/>
      <c r="O765" s="3"/>
      <c r="P765" s="3"/>
      <c r="Q765" s="8"/>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row>
    <row r="766" spans="2:41" ht="16" x14ac:dyDescent="0.2">
      <c r="B766" s="24"/>
      <c r="C766" s="25"/>
      <c r="D766" s="12"/>
      <c r="E766" s="13"/>
      <c r="F766" s="3"/>
      <c r="G766" s="8"/>
      <c r="H766" s="8"/>
      <c r="I766" s="28"/>
      <c r="J766" s="28"/>
      <c r="K766" s="3"/>
      <c r="L766" s="3"/>
      <c r="M766" s="3"/>
      <c r="N766" s="3"/>
      <c r="O766" s="3"/>
      <c r="P766" s="3"/>
      <c r="Q766" s="8"/>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row>
    <row r="767" spans="2:41" ht="16" x14ac:dyDescent="0.2">
      <c r="B767" s="24"/>
      <c r="C767" s="25"/>
      <c r="D767" s="12"/>
      <c r="E767" s="13"/>
      <c r="F767" s="3"/>
      <c r="G767" s="8"/>
      <c r="H767" s="8"/>
      <c r="I767" s="28"/>
      <c r="J767" s="28"/>
      <c r="K767" s="3"/>
      <c r="L767" s="3"/>
      <c r="M767" s="3"/>
      <c r="N767" s="3"/>
      <c r="O767" s="3"/>
      <c r="P767" s="3"/>
      <c r="Q767" s="8"/>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row>
    <row r="768" spans="2:41" ht="16" x14ac:dyDescent="0.2">
      <c r="B768" s="24"/>
      <c r="C768" s="25"/>
      <c r="D768" s="12"/>
      <c r="E768" s="13"/>
      <c r="F768" s="3"/>
      <c r="G768" s="8"/>
      <c r="H768" s="8"/>
      <c r="I768" s="28"/>
      <c r="J768" s="28"/>
      <c r="K768" s="3"/>
      <c r="L768" s="3"/>
      <c r="M768" s="3"/>
      <c r="N768" s="3"/>
      <c r="O768" s="3"/>
      <c r="P768" s="3"/>
      <c r="Q768" s="8"/>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row>
    <row r="769" spans="2:41" ht="16" x14ac:dyDescent="0.2">
      <c r="B769" s="24"/>
      <c r="C769" s="25"/>
      <c r="D769" s="12"/>
      <c r="E769" s="13"/>
      <c r="F769" s="3"/>
      <c r="G769" s="8"/>
      <c r="H769" s="8"/>
      <c r="I769" s="28"/>
      <c r="J769" s="28"/>
      <c r="K769" s="3"/>
      <c r="L769" s="3"/>
      <c r="M769" s="3"/>
      <c r="N769" s="3"/>
      <c r="O769" s="3"/>
      <c r="P769" s="3"/>
      <c r="Q769" s="8"/>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row>
    <row r="770" spans="2:41" ht="16" x14ac:dyDescent="0.2">
      <c r="B770" s="24"/>
      <c r="C770" s="25"/>
      <c r="D770" s="12"/>
      <c r="E770" s="13"/>
      <c r="F770" s="3"/>
      <c r="G770" s="8"/>
      <c r="H770" s="8"/>
      <c r="I770" s="28"/>
      <c r="J770" s="28"/>
      <c r="K770" s="3"/>
      <c r="L770" s="3"/>
      <c r="M770" s="3"/>
      <c r="N770" s="3"/>
      <c r="O770" s="3"/>
      <c r="P770" s="3"/>
      <c r="Q770" s="8"/>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row>
    <row r="771" spans="2:41" ht="16" x14ac:dyDescent="0.2">
      <c r="B771" s="24"/>
      <c r="C771" s="25"/>
      <c r="D771" s="12"/>
      <c r="E771" s="13"/>
      <c r="F771" s="3"/>
      <c r="G771" s="8"/>
      <c r="H771" s="8"/>
      <c r="I771" s="28"/>
      <c r="J771" s="28"/>
      <c r="K771" s="3"/>
      <c r="L771" s="3"/>
      <c r="M771" s="3"/>
      <c r="N771" s="3"/>
      <c r="O771" s="3"/>
      <c r="P771" s="3"/>
      <c r="Q771" s="8"/>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row>
    <row r="772" spans="2:41" ht="16" x14ac:dyDescent="0.2">
      <c r="B772" s="24"/>
      <c r="C772" s="25"/>
      <c r="D772" s="12"/>
      <c r="E772" s="13"/>
      <c r="F772" s="3"/>
      <c r="G772" s="8"/>
      <c r="H772" s="8"/>
      <c r="I772" s="28"/>
      <c r="J772" s="28"/>
      <c r="K772" s="3"/>
      <c r="L772" s="3"/>
      <c r="M772" s="3"/>
      <c r="N772" s="3"/>
      <c r="O772" s="3"/>
      <c r="P772" s="3"/>
      <c r="Q772" s="8"/>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row>
    <row r="773" spans="2:41" ht="16" x14ac:dyDescent="0.2">
      <c r="B773" s="24"/>
      <c r="C773" s="25"/>
      <c r="D773" s="12"/>
      <c r="E773" s="13"/>
      <c r="F773" s="3"/>
      <c r="G773" s="8"/>
      <c r="H773" s="8"/>
      <c r="I773" s="28"/>
      <c r="J773" s="28"/>
      <c r="K773" s="3"/>
      <c r="L773" s="3"/>
      <c r="M773" s="3"/>
      <c r="N773" s="3"/>
      <c r="O773" s="3"/>
      <c r="P773" s="3"/>
      <c r="Q773" s="8"/>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row>
    <row r="774" spans="2:41" ht="16" x14ac:dyDescent="0.2">
      <c r="B774" s="24"/>
      <c r="C774" s="25"/>
      <c r="D774" s="12"/>
      <c r="E774" s="13"/>
      <c r="F774" s="3"/>
      <c r="G774" s="8"/>
      <c r="H774" s="8"/>
      <c r="I774" s="28"/>
      <c r="J774" s="28"/>
      <c r="K774" s="3"/>
      <c r="L774" s="3"/>
      <c r="M774" s="3"/>
      <c r="N774" s="3"/>
      <c r="O774" s="3"/>
      <c r="P774" s="3"/>
      <c r="Q774" s="8"/>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row>
    <row r="775" spans="2:41" ht="16" x14ac:dyDescent="0.2">
      <c r="B775" s="24"/>
      <c r="C775" s="25"/>
      <c r="D775" s="12"/>
      <c r="E775" s="13"/>
      <c r="F775" s="3"/>
      <c r="G775" s="8"/>
      <c r="H775" s="8"/>
      <c r="I775" s="28"/>
      <c r="J775" s="28"/>
      <c r="K775" s="3"/>
      <c r="L775" s="3"/>
      <c r="M775" s="3"/>
      <c r="N775" s="3"/>
      <c r="O775" s="3"/>
      <c r="P775" s="3"/>
      <c r="Q775" s="8"/>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row>
    <row r="776" spans="2:41" ht="16" x14ac:dyDescent="0.2">
      <c r="B776" s="24"/>
      <c r="C776" s="25"/>
      <c r="D776" s="12"/>
      <c r="E776" s="13"/>
      <c r="F776" s="3"/>
      <c r="G776" s="8"/>
      <c r="H776" s="8"/>
      <c r="I776" s="28"/>
      <c r="J776" s="28"/>
      <c r="K776" s="3"/>
      <c r="L776" s="3"/>
      <c r="M776" s="3"/>
      <c r="N776" s="3"/>
      <c r="O776" s="3"/>
      <c r="P776" s="3"/>
      <c r="Q776" s="8"/>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row>
    <row r="777" spans="2:41" ht="16" x14ac:dyDescent="0.2">
      <c r="B777" s="24"/>
      <c r="C777" s="25"/>
      <c r="D777" s="12"/>
      <c r="E777" s="13"/>
      <c r="F777" s="3"/>
      <c r="G777" s="8"/>
      <c r="H777" s="8"/>
      <c r="I777" s="28"/>
      <c r="J777" s="28"/>
      <c r="K777" s="3"/>
      <c r="L777" s="3"/>
      <c r="M777" s="3"/>
      <c r="N777" s="3"/>
      <c r="O777" s="3"/>
      <c r="P777" s="3"/>
      <c r="Q777" s="8"/>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row>
    <row r="778" spans="2:41" ht="16" x14ac:dyDescent="0.2">
      <c r="B778" s="24"/>
      <c r="C778" s="25"/>
      <c r="D778" s="12"/>
      <c r="E778" s="13"/>
      <c r="F778" s="3"/>
      <c r="G778" s="8"/>
      <c r="H778" s="8"/>
      <c r="I778" s="28"/>
      <c r="J778" s="28"/>
      <c r="K778" s="3"/>
      <c r="L778" s="3"/>
      <c r="M778" s="3"/>
      <c r="N778" s="3"/>
      <c r="O778" s="3"/>
      <c r="P778" s="3"/>
      <c r="Q778" s="8"/>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row>
    <row r="779" spans="2:41" ht="16" x14ac:dyDescent="0.2">
      <c r="B779" s="24"/>
      <c r="C779" s="25"/>
      <c r="D779" s="12"/>
      <c r="E779" s="13"/>
      <c r="F779" s="3"/>
      <c r="G779" s="8"/>
      <c r="H779" s="8"/>
      <c r="I779" s="28"/>
      <c r="J779" s="28"/>
      <c r="K779" s="3"/>
      <c r="L779" s="3"/>
      <c r="M779" s="3"/>
      <c r="N779" s="3"/>
      <c r="O779" s="3"/>
      <c r="P779" s="3"/>
      <c r="Q779" s="8"/>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row>
    <row r="780" spans="2:41" ht="16" x14ac:dyDescent="0.2">
      <c r="B780" s="24"/>
      <c r="C780" s="25"/>
      <c r="D780" s="12"/>
      <c r="E780" s="13"/>
      <c r="F780" s="3"/>
      <c r="G780" s="8"/>
      <c r="H780" s="8"/>
      <c r="I780" s="28"/>
      <c r="J780" s="28"/>
      <c r="K780" s="3"/>
      <c r="L780" s="3"/>
      <c r="M780" s="3"/>
      <c r="N780" s="3"/>
      <c r="O780" s="3"/>
      <c r="P780" s="3"/>
      <c r="Q780" s="8"/>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row>
    <row r="781" spans="2:41" ht="16" x14ac:dyDescent="0.2">
      <c r="B781" s="24"/>
      <c r="C781" s="25"/>
      <c r="D781" s="12"/>
      <c r="E781" s="13"/>
      <c r="F781" s="3"/>
      <c r="G781" s="8"/>
      <c r="H781" s="8"/>
      <c r="I781" s="28"/>
      <c r="J781" s="28"/>
      <c r="K781" s="3"/>
      <c r="L781" s="3"/>
      <c r="M781" s="3"/>
      <c r="N781" s="3"/>
      <c r="O781" s="3"/>
      <c r="P781" s="3"/>
      <c r="Q781" s="8"/>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row>
    <row r="782" spans="2:41" ht="16" x14ac:dyDescent="0.2">
      <c r="B782" s="24"/>
      <c r="C782" s="25"/>
      <c r="D782" s="12"/>
      <c r="E782" s="13"/>
      <c r="F782" s="3"/>
      <c r="G782" s="8"/>
      <c r="H782" s="8"/>
      <c r="I782" s="28"/>
      <c r="J782" s="28"/>
      <c r="K782" s="3"/>
      <c r="L782" s="3"/>
      <c r="M782" s="3"/>
      <c r="N782" s="3"/>
      <c r="O782" s="3"/>
      <c r="P782" s="3"/>
      <c r="Q782" s="8"/>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row>
    <row r="783" spans="2:41" ht="16" x14ac:dyDescent="0.2">
      <c r="B783" s="24"/>
      <c r="C783" s="25"/>
      <c r="D783" s="12"/>
      <c r="E783" s="13"/>
      <c r="F783" s="3"/>
      <c r="G783" s="8"/>
      <c r="H783" s="8"/>
      <c r="I783" s="28"/>
      <c r="J783" s="28"/>
      <c r="K783" s="3"/>
      <c r="L783" s="3"/>
      <c r="M783" s="3"/>
      <c r="N783" s="3"/>
      <c r="O783" s="3"/>
      <c r="P783" s="3"/>
      <c r="Q783" s="8"/>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row>
    <row r="784" spans="2:41" ht="16" x14ac:dyDescent="0.2">
      <c r="B784" s="24"/>
      <c r="C784" s="25"/>
      <c r="D784" s="12"/>
      <c r="E784" s="13"/>
      <c r="F784" s="3"/>
      <c r="G784" s="8"/>
      <c r="H784" s="8"/>
      <c r="I784" s="28"/>
      <c r="J784" s="28"/>
      <c r="K784" s="3"/>
      <c r="L784" s="3"/>
      <c r="M784" s="3"/>
      <c r="N784" s="3"/>
      <c r="O784" s="3"/>
      <c r="P784" s="3"/>
      <c r="Q784" s="8"/>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row>
    <row r="785" spans="2:41" ht="16" x14ac:dyDescent="0.2">
      <c r="B785" s="24"/>
      <c r="C785" s="25"/>
      <c r="D785" s="12"/>
      <c r="E785" s="13"/>
      <c r="F785" s="3"/>
      <c r="G785" s="8"/>
      <c r="H785" s="8"/>
      <c r="I785" s="28"/>
      <c r="J785" s="28"/>
      <c r="K785" s="3"/>
      <c r="L785" s="3"/>
      <c r="M785" s="3"/>
      <c r="N785" s="3"/>
      <c r="O785" s="3"/>
      <c r="P785" s="3"/>
      <c r="Q785" s="8"/>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row>
    <row r="786" spans="2:41" ht="16" x14ac:dyDescent="0.2">
      <c r="B786" s="24"/>
      <c r="C786" s="25"/>
      <c r="D786" s="12"/>
      <c r="E786" s="13"/>
      <c r="F786" s="3"/>
      <c r="G786" s="8"/>
      <c r="H786" s="8"/>
      <c r="I786" s="28"/>
      <c r="J786" s="28"/>
      <c r="K786" s="3"/>
      <c r="L786" s="3"/>
      <c r="M786" s="3"/>
      <c r="N786" s="3"/>
      <c r="O786" s="3"/>
      <c r="P786" s="3"/>
      <c r="Q786" s="8"/>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row>
    <row r="787" spans="2:41" ht="16" x14ac:dyDescent="0.2">
      <c r="B787" s="24"/>
      <c r="C787" s="25"/>
      <c r="D787" s="12"/>
      <c r="E787" s="13"/>
      <c r="F787" s="3"/>
      <c r="G787" s="8"/>
      <c r="H787" s="8"/>
      <c r="I787" s="28"/>
      <c r="J787" s="28"/>
      <c r="K787" s="3"/>
      <c r="L787" s="3"/>
      <c r="M787" s="3"/>
      <c r="N787" s="3"/>
      <c r="O787" s="3"/>
      <c r="P787" s="3"/>
      <c r="Q787" s="8"/>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row>
    <row r="788" spans="2:41" ht="16" x14ac:dyDescent="0.2">
      <c r="B788" s="24"/>
      <c r="C788" s="25"/>
      <c r="D788" s="12"/>
      <c r="E788" s="13"/>
      <c r="F788" s="3"/>
      <c r="G788" s="8"/>
      <c r="H788" s="8"/>
      <c r="I788" s="28"/>
      <c r="J788" s="28"/>
      <c r="K788" s="3"/>
      <c r="L788" s="3"/>
      <c r="M788" s="3"/>
      <c r="N788" s="3"/>
      <c r="O788" s="3"/>
      <c r="P788" s="3"/>
      <c r="Q788" s="8"/>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row>
    <row r="789" spans="2:41" ht="16" x14ac:dyDescent="0.2">
      <c r="B789" s="24"/>
      <c r="C789" s="25"/>
      <c r="D789" s="12"/>
      <c r="E789" s="13"/>
      <c r="F789" s="3"/>
      <c r="G789" s="8"/>
      <c r="H789" s="8"/>
      <c r="I789" s="28"/>
      <c r="J789" s="28"/>
      <c r="K789" s="3"/>
      <c r="L789" s="3"/>
      <c r="M789" s="3"/>
      <c r="N789" s="3"/>
      <c r="O789" s="3"/>
      <c r="P789" s="3"/>
      <c r="Q789" s="8"/>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row>
    <row r="790" spans="2:41" ht="16" x14ac:dyDescent="0.2">
      <c r="B790" s="24"/>
      <c r="C790" s="25"/>
      <c r="D790" s="12"/>
      <c r="E790" s="13"/>
      <c r="F790" s="3"/>
      <c r="G790" s="8"/>
      <c r="H790" s="8"/>
      <c r="I790" s="28"/>
      <c r="J790" s="28"/>
      <c r="K790" s="3"/>
      <c r="L790" s="3"/>
      <c r="M790" s="3"/>
      <c r="N790" s="3"/>
      <c r="O790" s="3"/>
      <c r="P790" s="3"/>
      <c r="Q790" s="8"/>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row>
    <row r="791" spans="2:41" ht="16" x14ac:dyDescent="0.2">
      <c r="B791" s="24"/>
      <c r="C791" s="25"/>
      <c r="D791" s="12"/>
      <c r="E791" s="13"/>
      <c r="F791" s="3"/>
      <c r="G791" s="8"/>
      <c r="H791" s="8"/>
      <c r="I791" s="28"/>
      <c r="J791" s="28"/>
      <c r="K791" s="3"/>
      <c r="L791" s="3"/>
      <c r="M791" s="3"/>
      <c r="N791" s="3"/>
      <c r="O791" s="3"/>
      <c r="P791" s="3"/>
      <c r="Q791" s="8"/>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row>
    <row r="792" spans="2:41" ht="16" x14ac:dyDescent="0.2">
      <c r="B792" s="24"/>
      <c r="C792" s="25"/>
      <c r="D792" s="12"/>
      <c r="E792" s="13"/>
      <c r="F792" s="3"/>
      <c r="G792" s="8"/>
      <c r="H792" s="8"/>
      <c r="I792" s="28"/>
      <c r="J792" s="28"/>
      <c r="K792" s="3"/>
      <c r="L792" s="3"/>
      <c r="M792" s="3"/>
      <c r="N792" s="3"/>
      <c r="O792" s="3"/>
      <c r="P792" s="3"/>
      <c r="Q792" s="8"/>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row>
    <row r="793" spans="2:41" ht="16" x14ac:dyDescent="0.2">
      <c r="B793" s="24"/>
      <c r="C793" s="25"/>
      <c r="D793" s="12"/>
      <c r="E793" s="13"/>
      <c r="F793" s="3"/>
      <c r="G793" s="8"/>
      <c r="H793" s="8"/>
      <c r="I793" s="28"/>
      <c r="J793" s="28"/>
      <c r="K793" s="3"/>
      <c r="L793" s="3"/>
      <c r="M793" s="3"/>
      <c r="N793" s="3"/>
      <c r="O793" s="3"/>
      <c r="P793" s="3"/>
      <c r="Q793" s="8"/>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row>
    <row r="794" spans="2:41" ht="16" x14ac:dyDescent="0.2">
      <c r="B794" s="24"/>
      <c r="C794" s="25"/>
      <c r="D794" s="12"/>
      <c r="E794" s="13"/>
      <c r="F794" s="3"/>
      <c r="G794" s="8"/>
      <c r="H794" s="8"/>
      <c r="I794" s="28"/>
      <c r="J794" s="28"/>
      <c r="K794" s="3"/>
      <c r="L794" s="3"/>
      <c r="M794" s="3"/>
      <c r="N794" s="3"/>
      <c r="O794" s="3"/>
      <c r="P794" s="3"/>
      <c r="Q794" s="8"/>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row>
    <row r="795" spans="2:41" ht="16" x14ac:dyDescent="0.2">
      <c r="B795" s="24"/>
      <c r="C795" s="25"/>
      <c r="D795" s="12"/>
      <c r="E795" s="13"/>
      <c r="F795" s="3"/>
      <c r="G795" s="8"/>
      <c r="H795" s="8"/>
      <c r="I795" s="28"/>
      <c r="J795" s="28"/>
      <c r="K795" s="3"/>
      <c r="L795" s="3"/>
      <c r="M795" s="3"/>
      <c r="N795" s="3"/>
      <c r="O795" s="3"/>
      <c r="P795" s="3"/>
      <c r="Q795" s="8"/>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row>
    <row r="796" spans="2:41" ht="16" x14ac:dyDescent="0.2">
      <c r="B796" s="24"/>
      <c r="C796" s="25"/>
      <c r="D796" s="12"/>
      <c r="E796" s="13"/>
      <c r="F796" s="3"/>
      <c r="G796" s="8"/>
      <c r="H796" s="8"/>
      <c r="I796" s="28"/>
      <c r="J796" s="28"/>
      <c r="K796" s="3"/>
      <c r="L796" s="3"/>
      <c r="M796" s="3"/>
      <c r="N796" s="3"/>
      <c r="O796" s="3"/>
      <c r="P796" s="3"/>
      <c r="Q796" s="8"/>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row>
    <row r="797" spans="2:41" ht="16" x14ac:dyDescent="0.2">
      <c r="B797" s="24"/>
      <c r="C797" s="25"/>
      <c r="D797" s="12"/>
      <c r="E797" s="13"/>
      <c r="F797" s="3"/>
      <c r="G797" s="8"/>
      <c r="H797" s="8"/>
      <c r="I797" s="28"/>
      <c r="J797" s="28"/>
      <c r="K797" s="3"/>
      <c r="L797" s="3"/>
      <c r="M797" s="3"/>
      <c r="N797" s="3"/>
      <c r="O797" s="3"/>
      <c r="P797" s="3"/>
      <c r="Q797" s="8"/>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row>
    <row r="798" spans="2:41" ht="16" x14ac:dyDescent="0.2">
      <c r="B798" s="24"/>
      <c r="C798" s="25"/>
      <c r="D798" s="12"/>
      <c r="E798" s="13"/>
      <c r="F798" s="3"/>
      <c r="G798" s="8"/>
      <c r="H798" s="8"/>
      <c r="I798" s="28"/>
      <c r="J798" s="28"/>
      <c r="K798" s="3"/>
      <c r="L798" s="3"/>
      <c r="M798" s="3"/>
      <c r="N798" s="3"/>
      <c r="O798" s="3"/>
      <c r="P798" s="3"/>
      <c r="Q798" s="8"/>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row>
    <row r="799" spans="2:41" ht="16" x14ac:dyDescent="0.2">
      <c r="B799" s="24"/>
      <c r="C799" s="25"/>
      <c r="D799" s="12"/>
      <c r="E799" s="13"/>
      <c r="F799" s="3"/>
      <c r="G799" s="8"/>
      <c r="H799" s="8"/>
      <c r="I799" s="28"/>
      <c r="J799" s="28"/>
      <c r="K799" s="3"/>
      <c r="L799" s="3"/>
      <c r="M799" s="3"/>
      <c r="N799" s="3"/>
      <c r="O799" s="3"/>
      <c r="P799" s="3"/>
      <c r="Q799" s="8"/>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row>
    <row r="800" spans="2:41" ht="16" x14ac:dyDescent="0.2">
      <c r="B800" s="24"/>
      <c r="C800" s="25"/>
      <c r="D800" s="12"/>
      <c r="E800" s="13"/>
      <c r="F800" s="3"/>
      <c r="G800" s="8"/>
      <c r="H800" s="8"/>
      <c r="I800" s="28"/>
      <c r="J800" s="28"/>
      <c r="K800" s="3"/>
      <c r="L800" s="3"/>
      <c r="M800" s="3"/>
      <c r="N800" s="3"/>
      <c r="O800" s="3"/>
      <c r="P800" s="3"/>
      <c r="Q800" s="8"/>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row>
    <row r="801" spans="2:41" ht="16" x14ac:dyDescent="0.2">
      <c r="B801" s="24"/>
      <c r="C801" s="25"/>
      <c r="D801" s="12"/>
      <c r="E801" s="13"/>
      <c r="F801" s="3"/>
      <c r="G801" s="8"/>
      <c r="H801" s="8"/>
      <c r="I801" s="28"/>
      <c r="J801" s="28"/>
      <c r="K801" s="3"/>
      <c r="L801" s="3"/>
      <c r="M801" s="3"/>
      <c r="N801" s="3"/>
      <c r="O801" s="3"/>
      <c r="P801" s="3"/>
      <c r="Q801" s="8"/>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row>
    <row r="802" spans="2:41" ht="16" x14ac:dyDescent="0.2">
      <c r="B802" s="24"/>
      <c r="C802" s="25"/>
      <c r="D802" s="12"/>
      <c r="E802" s="13"/>
      <c r="F802" s="3"/>
      <c r="G802" s="8"/>
      <c r="H802" s="8"/>
      <c r="I802" s="28"/>
      <c r="J802" s="28"/>
      <c r="K802" s="3"/>
      <c r="L802" s="3"/>
      <c r="M802" s="3"/>
      <c r="N802" s="3"/>
      <c r="O802" s="3"/>
      <c r="P802" s="3"/>
      <c r="Q802" s="8"/>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row>
    <row r="803" spans="2:41" ht="16" x14ac:dyDescent="0.2">
      <c r="B803" s="24"/>
      <c r="C803" s="25"/>
      <c r="D803" s="12"/>
      <c r="E803" s="13"/>
      <c r="F803" s="3"/>
      <c r="G803" s="8"/>
      <c r="H803" s="8"/>
      <c r="I803" s="28"/>
      <c r="J803" s="28"/>
      <c r="K803" s="3"/>
      <c r="L803" s="3"/>
      <c r="M803" s="3"/>
      <c r="N803" s="3"/>
      <c r="O803" s="3"/>
      <c r="P803" s="3"/>
      <c r="Q803" s="8"/>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row>
    <row r="804" spans="2:41" ht="16" x14ac:dyDescent="0.2">
      <c r="B804" s="24"/>
      <c r="C804" s="25"/>
      <c r="D804" s="12"/>
      <c r="E804" s="13"/>
      <c r="F804" s="3"/>
      <c r="G804" s="8"/>
      <c r="H804" s="8"/>
      <c r="I804" s="28"/>
      <c r="J804" s="28"/>
      <c r="K804" s="3"/>
      <c r="L804" s="3"/>
      <c r="M804" s="3"/>
      <c r="N804" s="3"/>
      <c r="O804" s="3"/>
      <c r="P804" s="3"/>
      <c r="Q804" s="8"/>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row>
    <row r="805" spans="2:41" ht="16" x14ac:dyDescent="0.2">
      <c r="B805" s="24"/>
      <c r="C805" s="25"/>
      <c r="D805" s="12"/>
      <c r="E805" s="13"/>
      <c r="F805" s="3"/>
      <c r="G805" s="8"/>
      <c r="H805" s="8"/>
      <c r="I805" s="28"/>
      <c r="J805" s="28"/>
      <c r="K805" s="3"/>
      <c r="L805" s="3"/>
      <c r="M805" s="3"/>
      <c r="N805" s="3"/>
      <c r="O805" s="3"/>
      <c r="P805" s="3"/>
      <c r="Q805" s="8"/>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row>
    <row r="806" spans="2:41" ht="16" x14ac:dyDescent="0.2">
      <c r="B806" s="24"/>
      <c r="C806" s="25"/>
      <c r="D806" s="12"/>
      <c r="E806" s="13"/>
      <c r="F806" s="3"/>
      <c r="G806" s="8"/>
      <c r="H806" s="8"/>
      <c r="I806" s="28"/>
      <c r="J806" s="28"/>
      <c r="K806" s="3"/>
      <c r="L806" s="3"/>
      <c r="M806" s="3"/>
      <c r="N806" s="3"/>
      <c r="O806" s="3"/>
      <c r="P806" s="3"/>
      <c r="Q806" s="8"/>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row>
    <row r="807" spans="2:41" ht="16" x14ac:dyDescent="0.2">
      <c r="B807" s="24"/>
      <c r="C807" s="25"/>
      <c r="D807" s="12"/>
      <c r="E807" s="13"/>
      <c r="F807" s="3"/>
      <c r="G807" s="8"/>
      <c r="H807" s="8"/>
      <c r="I807" s="28"/>
      <c r="J807" s="28"/>
      <c r="K807" s="3"/>
      <c r="L807" s="3"/>
      <c r="M807" s="3"/>
      <c r="N807" s="3"/>
      <c r="O807" s="3"/>
      <c r="P807" s="3"/>
      <c r="Q807" s="8"/>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row>
    <row r="808" spans="2:41" ht="16" x14ac:dyDescent="0.2">
      <c r="B808" s="24"/>
      <c r="C808" s="25"/>
      <c r="D808" s="12"/>
      <c r="E808" s="13"/>
      <c r="F808" s="3"/>
      <c r="G808" s="8"/>
      <c r="H808" s="8"/>
      <c r="I808" s="28"/>
      <c r="J808" s="28"/>
      <c r="K808" s="3"/>
      <c r="L808" s="3"/>
      <c r="M808" s="3"/>
      <c r="N808" s="3"/>
      <c r="O808" s="3"/>
      <c r="P808" s="3"/>
      <c r="Q808" s="8"/>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row>
    <row r="809" spans="2:41" ht="16" x14ac:dyDescent="0.2">
      <c r="B809" s="24"/>
      <c r="C809" s="25"/>
      <c r="D809" s="12"/>
      <c r="E809" s="13"/>
      <c r="F809" s="3"/>
      <c r="G809" s="8"/>
      <c r="H809" s="8"/>
      <c r="I809" s="28"/>
      <c r="J809" s="28"/>
      <c r="K809" s="3"/>
      <c r="L809" s="3"/>
      <c r="M809" s="3"/>
      <c r="N809" s="3"/>
      <c r="O809" s="3"/>
      <c r="P809" s="3"/>
      <c r="Q809" s="8"/>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row>
    <row r="810" spans="2:41" ht="16" x14ac:dyDescent="0.2">
      <c r="B810" s="24"/>
      <c r="C810" s="25"/>
      <c r="D810" s="12"/>
      <c r="E810" s="13"/>
      <c r="F810" s="3"/>
      <c r="G810" s="8"/>
      <c r="H810" s="8"/>
      <c r="I810" s="28"/>
      <c r="J810" s="28"/>
      <c r="K810" s="3"/>
      <c r="L810" s="3"/>
      <c r="M810" s="3"/>
      <c r="N810" s="3"/>
      <c r="O810" s="3"/>
      <c r="P810" s="3"/>
      <c r="Q810" s="8"/>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row>
    <row r="811" spans="2:41" ht="16" x14ac:dyDescent="0.2">
      <c r="B811" s="24"/>
      <c r="C811" s="25"/>
      <c r="D811" s="12"/>
      <c r="E811" s="13"/>
      <c r="F811" s="3"/>
      <c r="G811" s="8"/>
      <c r="H811" s="8"/>
      <c r="I811" s="28"/>
      <c r="J811" s="28"/>
      <c r="K811" s="3"/>
      <c r="L811" s="3"/>
      <c r="M811" s="3"/>
      <c r="N811" s="3"/>
      <c r="O811" s="3"/>
      <c r="P811" s="3"/>
      <c r="Q811" s="8"/>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row>
    <row r="812" spans="2:41" ht="16" x14ac:dyDescent="0.2">
      <c r="B812" s="24"/>
      <c r="C812" s="25"/>
      <c r="D812" s="12"/>
      <c r="E812" s="13"/>
      <c r="F812" s="3"/>
      <c r="G812" s="8"/>
      <c r="H812" s="8"/>
      <c r="I812" s="28"/>
      <c r="J812" s="28"/>
      <c r="K812" s="3"/>
      <c r="L812" s="3"/>
      <c r="M812" s="3"/>
      <c r="N812" s="3"/>
      <c r="O812" s="3"/>
      <c r="P812" s="3"/>
      <c r="Q812" s="8"/>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row>
    <row r="813" spans="2:41" ht="16" x14ac:dyDescent="0.2">
      <c r="B813" s="24"/>
      <c r="C813" s="25"/>
      <c r="D813" s="12"/>
      <c r="E813" s="13"/>
      <c r="F813" s="3"/>
      <c r="G813" s="8"/>
      <c r="H813" s="8"/>
      <c r="I813" s="28"/>
      <c r="J813" s="28"/>
      <c r="K813" s="3"/>
      <c r="L813" s="3"/>
      <c r="M813" s="3"/>
      <c r="N813" s="3"/>
      <c r="O813" s="3"/>
      <c r="P813" s="3"/>
      <c r="Q813" s="8"/>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row>
    <row r="814" spans="2:41" ht="16" x14ac:dyDescent="0.2">
      <c r="B814" s="24"/>
      <c r="C814" s="25"/>
      <c r="D814" s="12"/>
      <c r="E814" s="13"/>
      <c r="F814" s="3"/>
      <c r="G814" s="8"/>
      <c r="H814" s="8"/>
      <c r="I814" s="28"/>
      <c r="J814" s="28"/>
      <c r="K814" s="3"/>
      <c r="L814" s="3"/>
      <c r="M814" s="3"/>
      <c r="N814" s="3"/>
      <c r="O814" s="3"/>
      <c r="P814" s="3"/>
      <c r="Q814" s="8"/>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row>
    <row r="815" spans="2:41" ht="16" x14ac:dyDescent="0.2">
      <c r="B815" s="24"/>
      <c r="C815" s="25"/>
      <c r="D815" s="12"/>
      <c r="E815" s="13"/>
      <c r="F815" s="3"/>
      <c r="G815" s="8"/>
      <c r="H815" s="8"/>
      <c r="I815" s="28"/>
      <c r="J815" s="28"/>
      <c r="K815" s="3"/>
      <c r="L815" s="3"/>
      <c r="M815" s="3"/>
      <c r="N815" s="3"/>
      <c r="O815" s="3"/>
      <c r="P815" s="3"/>
      <c r="Q815" s="8"/>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row>
    <row r="816" spans="2:41" ht="16" x14ac:dyDescent="0.2">
      <c r="B816" s="24"/>
      <c r="C816" s="25"/>
      <c r="D816" s="12"/>
      <c r="E816" s="13"/>
      <c r="F816" s="3"/>
      <c r="G816" s="8"/>
      <c r="H816" s="8"/>
      <c r="I816" s="28"/>
      <c r="J816" s="28"/>
      <c r="K816" s="3"/>
      <c r="L816" s="3"/>
      <c r="M816" s="3"/>
      <c r="N816" s="3"/>
      <c r="O816" s="3"/>
      <c r="P816" s="3"/>
      <c r="Q816" s="8"/>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row>
    <row r="817" spans="2:41" ht="16" x14ac:dyDescent="0.2">
      <c r="B817" s="24"/>
      <c r="C817" s="25"/>
      <c r="D817" s="12"/>
      <c r="E817" s="13"/>
      <c r="F817" s="3"/>
      <c r="G817" s="8"/>
      <c r="H817" s="8"/>
      <c r="I817" s="28"/>
      <c r="J817" s="28"/>
      <c r="K817" s="3"/>
      <c r="L817" s="3"/>
      <c r="M817" s="3"/>
      <c r="N817" s="3"/>
      <c r="O817" s="3"/>
      <c r="P817" s="3"/>
      <c r="Q817" s="8"/>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row>
    <row r="818" spans="2:41" ht="16" x14ac:dyDescent="0.2">
      <c r="B818" s="24"/>
      <c r="C818" s="25"/>
      <c r="D818" s="12"/>
      <c r="E818" s="13"/>
      <c r="F818" s="3"/>
      <c r="G818" s="8"/>
      <c r="H818" s="8"/>
      <c r="I818" s="28"/>
      <c r="J818" s="28"/>
      <c r="K818" s="3"/>
      <c r="L818" s="3"/>
      <c r="M818" s="3"/>
      <c r="N818" s="3"/>
      <c r="O818" s="3"/>
      <c r="P818" s="3"/>
      <c r="Q818" s="8"/>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row>
    <row r="819" spans="2:41" ht="16" x14ac:dyDescent="0.2">
      <c r="B819" s="24"/>
      <c r="C819" s="25"/>
      <c r="D819" s="12"/>
      <c r="E819" s="13"/>
      <c r="F819" s="3"/>
      <c r="G819" s="8"/>
      <c r="H819" s="8"/>
      <c r="I819" s="28"/>
      <c r="J819" s="28"/>
      <c r="K819" s="3"/>
      <c r="L819" s="3"/>
      <c r="M819" s="3"/>
      <c r="N819" s="3"/>
      <c r="O819" s="3"/>
      <c r="P819" s="3"/>
      <c r="Q819" s="8"/>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row>
    <row r="820" spans="2:41" ht="16" x14ac:dyDescent="0.2">
      <c r="B820" s="24"/>
      <c r="C820" s="25"/>
      <c r="D820" s="12"/>
      <c r="E820" s="13"/>
      <c r="F820" s="3"/>
      <c r="G820" s="8"/>
      <c r="H820" s="8"/>
      <c r="I820" s="28"/>
      <c r="J820" s="28"/>
      <c r="K820" s="3"/>
      <c r="L820" s="3"/>
      <c r="M820" s="3"/>
      <c r="N820" s="3"/>
      <c r="O820" s="3"/>
      <c r="P820" s="3"/>
      <c r="Q820" s="8"/>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row>
    <row r="821" spans="2:41" ht="16" x14ac:dyDescent="0.2">
      <c r="B821" s="24"/>
      <c r="C821" s="25"/>
      <c r="D821" s="12"/>
      <c r="E821" s="13"/>
      <c r="F821" s="3"/>
      <c r="G821" s="8"/>
      <c r="H821" s="8"/>
      <c r="I821" s="28"/>
      <c r="J821" s="28"/>
      <c r="K821" s="3"/>
      <c r="L821" s="3"/>
      <c r="M821" s="3"/>
      <c r="N821" s="3"/>
      <c r="O821" s="3"/>
      <c r="P821" s="3"/>
      <c r="Q821" s="8"/>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row>
    <row r="822" spans="2:41" ht="16" x14ac:dyDescent="0.2">
      <c r="B822" s="24"/>
      <c r="C822" s="25"/>
      <c r="D822" s="12"/>
      <c r="E822" s="13"/>
      <c r="F822" s="3"/>
      <c r="G822" s="8"/>
      <c r="H822" s="8"/>
      <c r="I822" s="28"/>
      <c r="J822" s="28"/>
      <c r="K822" s="3"/>
      <c r="L822" s="3"/>
      <c r="M822" s="3"/>
      <c r="N822" s="3"/>
      <c r="O822" s="3"/>
      <c r="P822" s="3"/>
      <c r="Q822" s="8"/>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row>
    <row r="823" spans="2:41" ht="16" x14ac:dyDescent="0.2">
      <c r="B823" s="24"/>
      <c r="C823" s="25"/>
      <c r="D823" s="12"/>
      <c r="E823" s="13"/>
      <c r="F823" s="3"/>
      <c r="G823" s="8"/>
      <c r="H823" s="8"/>
      <c r="I823" s="28"/>
      <c r="J823" s="28"/>
      <c r="K823" s="3"/>
      <c r="L823" s="3"/>
      <c r="M823" s="3"/>
      <c r="N823" s="3"/>
      <c r="O823" s="3"/>
      <c r="P823" s="3"/>
      <c r="Q823" s="8"/>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row>
    <row r="824" spans="2:41" ht="16" x14ac:dyDescent="0.2">
      <c r="B824" s="24"/>
      <c r="C824" s="25"/>
      <c r="D824" s="12"/>
      <c r="E824" s="13"/>
      <c r="F824" s="3"/>
      <c r="G824" s="8"/>
      <c r="H824" s="8"/>
      <c r="I824" s="28"/>
      <c r="J824" s="28"/>
      <c r="K824" s="3"/>
      <c r="L824" s="3"/>
      <c r="M824" s="3"/>
      <c r="N824" s="3"/>
      <c r="O824" s="3"/>
      <c r="P824" s="3"/>
      <c r="Q824" s="8"/>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row>
    <row r="825" spans="2:41" ht="16" x14ac:dyDescent="0.2">
      <c r="B825" s="24"/>
      <c r="C825" s="25"/>
      <c r="D825" s="12"/>
      <c r="E825" s="13"/>
      <c r="F825" s="3"/>
      <c r="G825" s="8"/>
      <c r="H825" s="8"/>
      <c r="I825" s="28"/>
      <c r="J825" s="28"/>
      <c r="K825" s="3"/>
      <c r="L825" s="3"/>
      <c r="M825" s="3"/>
      <c r="N825" s="3"/>
      <c r="O825" s="3"/>
      <c r="P825" s="3"/>
      <c r="Q825" s="8"/>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row>
    <row r="826" spans="2:41" ht="16" x14ac:dyDescent="0.2">
      <c r="B826" s="24"/>
      <c r="C826" s="25"/>
      <c r="D826" s="12"/>
      <c r="E826" s="13"/>
      <c r="F826" s="3"/>
      <c r="G826" s="8"/>
      <c r="H826" s="8"/>
      <c r="I826" s="28"/>
      <c r="J826" s="28"/>
      <c r="K826" s="3"/>
      <c r="L826" s="3"/>
      <c r="M826" s="3"/>
      <c r="N826" s="3"/>
      <c r="O826" s="3"/>
      <c r="P826" s="3"/>
      <c r="Q826" s="8"/>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row>
    <row r="827" spans="2:41" ht="16" x14ac:dyDescent="0.2">
      <c r="B827" s="24"/>
      <c r="C827" s="25"/>
      <c r="D827" s="12"/>
      <c r="E827" s="13"/>
      <c r="F827" s="3"/>
      <c r="G827" s="8"/>
      <c r="H827" s="8"/>
      <c r="I827" s="28"/>
      <c r="J827" s="28"/>
      <c r="K827" s="3"/>
      <c r="L827" s="3"/>
      <c r="M827" s="3"/>
      <c r="N827" s="3"/>
      <c r="O827" s="3"/>
      <c r="P827" s="3"/>
      <c r="Q827" s="8"/>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row>
    <row r="828" spans="2:41" ht="16" x14ac:dyDescent="0.2">
      <c r="B828" s="24"/>
      <c r="C828" s="25"/>
      <c r="D828" s="12"/>
      <c r="E828" s="13"/>
      <c r="F828" s="3"/>
      <c r="G828" s="8"/>
      <c r="H828" s="8"/>
      <c r="I828" s="28"/>
      <c r="J828" s="28"/>
      <c r="K828" s="3"/>
      <c r="L828" s="3"/>
      <c r="M828" s="3"/>
      <c r="N828" s="3"/>
      <c r="O828" s="3"/>
      <c r="P828" s="3"/>
      <c r="Q828" s="8"/>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row>
    <row r="829" spans="2:41" ht="16" x14ac:dyDescent="0.2">
      <c r="B829" s="24"/>
      <c r="C829" s="25"/>
      <c r="D829" s="12"/>
      <c r="E829" s="13"/>
      <c r="F829" s="3"/>
      <c r="G829" s="8"/>
      <c r="H829" s="8"/>
      <c r="I829" s="28"/>
      <c r="J829" s="28"/>
      <c r="K829" s="3"/>
      <c r="L829" s="3"/>
      <c r="M829" s="3"/>
      <c r="N829" s="3"/>
      <c r="O829" s="3"/>
      <c r="P829" s="3"/>
      <c r="Q829" s="8"/>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row>
    <row r="830" spans="2:41" ht="16" x14ac:dyDescent="0.2">
      <c r="B830" s="24"/>
      <c r="C830" s="25"/>
      <c r="D830" s="12"/>
      <c r="E830" s="13"/>
      <c r="F830" s="3"/>
      <c r="G830" s="8"/>
      <c r="H830" s="8"/>
      <c r="I830" s="28"/>
      <c r="J830" s="28"/>
      <c r="K830" s="3"/>
      <c r="L830" s="3"/>
      <c r="M830" s="3"/>
      <c r="N830" s="3"/>
      <c r="O830" s="3"/>
      <c r="P830" s="3"/>
      <c r="Q830" s="8"/>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row>
    <row r="831" spans="2:41" ht="16" x14ac:dyDescent="0.2">
      <c r="B831" s="24"/>
      <c r="C831" s="25"/>
      <c r="D831" s="12"/>
      <c r="E831" s="13"/>
      <c r="F831" s="3"/>
      <c r="G831" s="8"/>
      <c r="H831" s="8"/>
      <c r="I831" s="28"/>
      <c r="J831" s="28"/>
      <c r="K831" s="3"/>
      <c r="L831" s="3"/>
      <c r="M831" s="3"/>
      <c r="N831" s="3"/>
      <c r="O831" s="3"/>
      <c r="P831" s="3"/>
      <c r="Q831" s="8"/>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row>
    <row r="832" spans="2:41" ht="16" x14ac:dyDescent="0.2">
      <c r="B832" s="24"/>
      <c r="C832" s="25"/>
      <c r="D832" s="12"/>
      <c r="E832" s="13"/>
      <c r="F832" s="3"/>
      <c r="G832" s="8"/>
      <c r="H832" s="8"/>
      <c r="I832" s="28"/>
      <c r="J832" s="28"/>
      <c r="K832" s="3"/>
      <c r="L832" s="3"/>
      <c r="M832" s="3"/>
      <c r="N832" s="3"/>
      <c r="O832" s="3"/>
      <c r="P832" s="3"/>
      <c r="Q832" s="8"/>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row>
    <row r="833" spans="2:41" ht="16" x14ac:dyDescent="0.2">
      <c r="B833" s="24"/>
      <c r="C833" s="25"/>
      <c r="D833" s="12"/>
      <c r="E833" s="13"/>
      <c r="F833" s="3"/>
      <c r="G833" s="8"/>
      <c r="H833" s="8"/>
      <c r="I833" s="28"/>
      <c r="J833" s="28"/>
      <c r="K833" s="3"/>
      <c r="L833" s="3"/>
      <c r="M833" s="3"/>
      <c r="N833" s="3"/>
      <c r="O833" s="3"/>
      <c r="P833" s="3"/>
      <c r="Q833" s="8"/>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row>
    <row r="834" spans="2:41" ht="16" x14ac:dyDescent="0.2">
      <c r="B834" s="24"/>
      <c r="C834" s="25"/>
      <c r="D834" s="12"/>
      <c r="E834" s="13"/>
      <c r="F834" s="3"/>
      <c r="G834" s="8"/>
      <c r="H834" s="8"/>
      <c r="I834" s="28"/>
      <c r="J834" s="28"/>
      <c r="K834" s="3"/>
      <c r="L834" s="3"/>
      <c r="M834" s="3"/>
      <c r="N834" s="3"/>
      <c r="O834" s="3"/>
      <c r="P834" s="3"/>
      <c r="Q834" s="8"/>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row>
    <row r="835" spans="2:41" ht="16" x14ac:dyDescent="0.2">
      <c r="B835" s="24"/>
      <c r="C835" s="25"/>
      <c r="D835" s="12"/>
      <c r="E835" s="13"/>
      <c r="F835" s="3"/>
      <c r="G835" s="8"/>
      <c r="H835" s="8"/>
      <c r="I835" s="28"/>
      <c r="J835" s="28"/>
      <c r="K835" s="3"/>
      <c r="L835" s="3"/>
      <c r="M835" s="3"/>
      <c r="N835" s="3"/>
      <c r="O835" s="3"/>
      <c r="P835" s="3"/>
      <c r="Q835" s="8"/>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row>
    <row r="836" spans="2:41" ht="16" x14ac:dyDescent="0.2">
      <c r="B836" s="24"/>
      <c r="C836" s="25"/>
      <c r="D836" s="12"/>
      <c r="E836" s="13"/>
      <c r="F836" s="3"/>
      <c r="G836" s="8"/>
      <c r="H836" s="8"/>
      <c r="I836" s="28"/>
      <c r="J836" s="28"/>
      <c r="K836" s="3"/>
      <c r="L836" s="3"/>
      <c r="M836" s="3"/>
      <c r="N836" s="3"/>
      <c r="O836" s="3"/>
      <c r="P836" s="3"/>
      <c r="Q836" s="8"/>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row>
    <row r="837" spans="2:41" ht="16" x14ac:dyDescent="0.2">
      <c r="B837" s="24"/>
      <c r="C837" s="25"/>
      <c r="D837" s="12"/>
      <c r="E837" s="13"/>
      <c r="F837" s="3"/>
      <c r="G837" s="8"/>
      <c r="H837" s="8"/>
      <c r="I837" s="28"/>
      <c r="J837" s="28"/>
      <c r="K837" s="3"/>
      <c r="L837" s="3"/>
      <c r="M837" s="3"/>
      <c r="N837" s="3"/>
      <c r="O837" s="3"/>
      <c r="P837" s="3"/>
      <c r="Q837" s="8"/>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row>
    <row r="838" spans="2:41" ht="16" x14ac:dyDescent="0.2">
      <c r="B838" s="24"/>
      <c r="C838" s="25"/>
      <c r="D838" s="12"/>
      <c r="E838" s="13"/>
      <c r="F838" s="3"/>
      <c r="G838" s="8"/>
      <c r="H838" s="8"/>
      <c r="I838" s="28"/>
      <c r="J838" s="28"/>
      <c r="K838" s="3"/>
      <c r="L838" s="3"/>
      <c r="M838" s="3"/>
      <c r="N838" s="3"/>
      <c r="O838" s="3"/>
      <c r="P838" s="3"/>
      <c r="Q838" s="8"/>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row>
    <row r="839" spans="2:41" ht="16" x14ac:dyDescent="0.2">
      <c r="B839" s="24"/>
      <c r="C839" s="25"/>
      <c r="D839" s="12"/>
      <c r="E839" s="13"/>
      <c r="F839" s="3"/>
      <c r="G839" s="8"/>
      <c r="H839" s="8"/>
      <c r="I839" s="28"/>
      <c r="J839" s="28"/>
      <c r="K839" s="3"/>
      <c r="L839" s="3"/>
      <c r="M839" s="3"/>
      <c r="N839" s="3"/>
      <c r="O839" s="3"/>
      <c r="P839" s="3"/>
      <c r="Q839" s="8"/>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row>
    <row r="840" spans="2:41" ht="16" x14ac:dyDescent="0.2">
      <c r="B840" s="24"/>
      <c r="C840" s="25"/>
      <c r="D840" s="12"/>
      <c r="E840" s="13"/>
      <c r="F840" s="3"/>
      <c r="G840" s="8"/>
      <c r="H840" s="8"/>
      <c r="I840" s="28"/>
      <c r="J840" s="28"/>
      <c r="K840" s="3"/>
      <c r="L840" s="3"/>
      <c r="M840" s="3"/>
      <c r="N840" s="3"/>
      <c r="O840" s="3"/>
      <c r="P840" s="3"/>
      <c r="Q840" s="8"/>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row>
    <row r="841" spans="2:41" ht="16" x14ac:dyDescent="0.2">
      <c r="B841" s="24"/>
      <c r="C841" s="25"/>
      <c r="D841" s="12"/>
      <c r="E841" s="13"/>
      <c r="F841" s="3"/>
      <c r="G841" s="8"/>
      <c r="H841" s="8"/>
      <c r="I841" s="28"/>
      <c r="J841" s="28"/>
      <c r="K841" s="3"/>
      <c r="L841" s="3"/>
      <c r="M841" s="3"/>
      <c r="N841" s="3"/>
      <c r="O841" s="3"/>
      <c r="P841" s="3"/>
      <c r="Q841" s="8"/>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row>
    <row r="842" spans="2:41" ht="16" x14ac:dyDescent="0.2">
      <c r="B842" s="24"/>
      <c r="C842" s="25"/>
      <c r="D842" s="12"/>
      <c r="E842" s="13"/>
      <c r="F842" s="3"/>
      <c r="G842" s="8"/>
      <c r="H842" s="8"/>
      <c r="I842" s="28"/>
      <c r="J842" s="28"/>
      <c r="K842" s="3"/>
      <c r="L842" s="3"/>
      <c r="M842" s="3"/>
      <c r="N842" s="3"/>
      <c r="O842" s="3"/>
      <c r="P842" s="3"/>
      <c r="Q842" s="8"/>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row>
    <row r="843" spans="2:41" ht="16" x14ac:dyDescent="0.2">
      <c r="B843" s="24"/>
      <c r="C843" s="25"/>
      <c r="D843" s="12"/>
      <c r="E843" s="13"/>
      <c r="F843" s="3"/>
      <c r="G843" s="8"/>
      <c r="H843" s="8"/>
      <c r="I843" s="28"/>
      <c r="J843" s="28"/>
      <c r="K843" s="3"/>
      <c r="L843" s="3"/>
      <c r="M843" s="3"/>
      <c r="N843" s="3"/>
      <c r="O843" s="3"/>
      <c r="P843" s="3"/>
      <c r="Q843" s="8"/>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row>
    <row r="844" spans="2:41" ht="16" x14ac:dyDescent="0.2">
      <c r="B844" s="24"/>
      <c r="C844" s="25"/>
      <c r="D844" s="12"/>
      <c r="E844" s="13"/>
      <c r="F844" s="3"/>
      <c r="G844" s="8"/>
      <c r="H844" s="8"/>
      <c r="I844" s="28"/>
      <c r="J844" s="28"/>
      <c r="K844" s="3"/>
      <c r="L844" s="3"/>
      <c r="M844" s="3"/>
      <c r="N844" s="3"/>
      <c r="O844" s="3"/>
      <c r="P844" s="3"/>
      <c r="Q844" s="8"/>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row>
    <row r="845" spans="2:41" ht="16" x14ac:dyDescent="0.2">
      <c r="B845" s="24"/>
      <c r="C845" s="25"/>
      <c r="D845" s="12"/>
      <c r="E845" s="13"/>
      <c r="F845" s="3"/>
      <c r="G845" s="8"/>
      <c r="H845" s="8"/>
      <c r="I845" s="28"/>
      <c r="J845" s="28"/>
      <c r="K845" s="3"/>
      <c r="L845" s="3"/>
      <c r="M845" s="3"/>
      <c r="N845" s="3"/>
      <c r="O845" s="3"/>
      <c r="P845" s="3"/>
      <c r="Q845" s="8"/>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row>
    <row r="846" spans="2:41" ht="16" x14ac:dyDescent="0.2">
      <c r="B846" s="24"/>
      <c r="C846" s="25"/>
      <c r="D846" s="12"/>
      <c r="E846" s="13"/>
      <c r="F846" s="3"/>
      <c r="G846" s="8"/>
      <c r="H846" s="8"/>
      <c r="I846" s="28"/>
      <c r="J846" s="28"/>
      <c r="K846" s="3"/>
      <c r="L846" s="3"/>
      <c r="M846" s="3"/>
      <c r="N846" s="3"/>
      <c r="O846" s="3"/>
      <c r="P846" s="3"/>
      <c r="Q846" s="8"/>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row>
    <row r="847" spans="2:41" ht="16" x14ac:dyDescent="0.2">
      <c r="B847" s="24"/>
      <c r="C847" s="25"/>
      <c r="D847" s="12"/>
      <c r="E847" s="13"/>
      <c r="F847" s="3"/>
      <c r="G847" s="8"/>
      <c r="H847" s="8"/>
      <c r="I847" s="28"/>
      <c r="J847" s="28"/>
      <c r="K847" s="3"/>
      <c r="L847" s="3"/>
      <c r="M847" s="3"/>
      <c r="N847" s="3"/>
      <c r="O847" s="3"/>
      <c r="P847" s="3"/>
      <c r="Q847" s="8"/>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row>
    <row r="848" spans="2:41" ht="16" x14ac:dyDescent="0.2">
      <c r="B848" s="24"/>
      <c r="C848" s="25"/>
      <c r="D848" s="12"/>
      <c r="E848" s="13"/>
      <c r="F848" s="3"/>
      <c r="G848" s="8"/>
      <c r="H848" s="8"/>
      <c r="I848" s="28"/>
      <c r="J848" s="28"/>
      <c r="K848" s="3"/>
      <c r="L848" s="3"/>
      <c r="M848" s="3"/>
      <c r="N848" s="3"/>
      <c r="O848" s="3"/>
      <c r="P848" s="3"/>
      <c r="Q848" s="8"/>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row>
    <row r="849" spans="2:41" ht="16" x14ac:dyDescent="0.2">
      <c r="B849" s="24"/>
      <c r="C849" s="25"/>
      <c r="D849" s="12"/>
      <c r="E849" s="13"/>
      <c r="F849" s="3"/>
      <c r="G849" s="8"/>
      <c r="H849" s="8"/>
      <c r="I849" s="28"/>
      <c r="J849" s="28"/>
      <c r="K849" s="3"/>
      <c r="L849" s="3"/>
      <c r="M849" s="3"/>
      <c r="N849" s="3"/>
      <c r="O849" s="3"/>
      <c r="P849" s="3"/>
      <c r="Q849" s="8"/>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row>
    <row r="850" spans="2:41" ht="16" x14ac:dyDescent="0.2">
      <c r="B850" s="24"/>
      <c r="C850" s="25"/>
      <c r="D850" s="12"/>
      <c r="E850" s="13"/>
      <c r="F850" s="3"/>
      <c r="G850" s="8"/>
      <c r="H850" s="8"/>
      <c r="I850" s="28"/>
      <c r="J850" s="28"/>
      <c r="K850" s="3"/>
      <c r="L850" s="3"/>
      <c r="M850" s="3"/>
      <c r="N850" s="3"/>
      <c r="O850" s="3"/>
      <c r="P850" s="3"/>
      <c r="Q850" s="8"/>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row>
    <row r="851" spans="2:41" ht="16" x14ac:dyDescent="0.2">
      <c r="B851" s="24"/>
      <c r="C851" s="25"/>
      <c r="D851" s="12"/>
      <c r="E851" s="13"/>
      <c r="F851" s="3"/>
      <c r="G851" s="8"/>
      <c r="H851" s="8"/>
      <c r="I851" s="28"/>
      <c r="J851" s="28"/>
      <c r="K851" s="3"/>
      <c r="L851" s="3"/>
      <c r="M851" s="3"/>
      <c r="N851" s="3"/>
      <c r="O851" s="3"/>
      <c r="P851" s="3"/>
      <c r="Q851" s="8"/>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row>
    <row r="852" spans="2:41" ht="16" x14ac:dyDescent="0.2">
      <c r="B852" s="24"/>
      <c r="C852" s="25"/>
      <c r="D852" s="12"/>
      <c r="E852" s="13"/>
      <c r="F852" s="3"/>
      <c r="G852" s="8"/>
      <c r="H852" s="8"/>
      <c r="I852" s="28"/>
      <c r="J852" s="28"/>
      <c r="K852" s="3"/>
      <c r="L852" s="3"/>
      <c r="M852" s="3"/>
      <c r="N852" s="3"/>
      <c r="O852" s="3"/>
      <c r="P852" s="3"/>
      <c r="Q852" s="8"/>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row>
    <row r="853" spans="2:41" ht="16" x14ac:dyDescent="0.2">
      <c r="B853" s="24"/>
      <c r="C853" s="25"/>
      <c r="D853" s="12"/>
      <c r="E853" s="13"/>
      <c r="F853" s="3"/>
      <c r="G853" s="8"/>
      <c r="H853" s="8"/>
      <c r="I853" s="28"/>
      <c r="J853" s="28"/>
      <c r="K853" s="3"/>
      <c r="L853" s="3"/>
      <c r="M853" s="3"/>
      <c r="N853" s="3"/>
      <c r="O853" s="3"/>
      <c r="P853" s="3"/>
      <c r="Q853" s="8"/>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row>
    <row r="854" spans="2:41" ht="16" x14ac:dyDescent="0.2">
      <c r="B854" s="24"/>
      <c r="C854" s="25"/>
      <c r="D854" s="12"/>
      <c r="E854" s="13"/>
      <c r="F854" s="3"/>
      <c r="G854" s="8"/>
      <c r="H854" s="8"/>
      <c r="I854" s="28"/>
      <c r="J854" s="28"/>
      <c r="K854" s="3"/>
      <c r="L854" s="3"/>
      <c r="M854" s="3"/>
      <c r="N854" s="3"/>
      <c r="O854" s="3"/>
      <c r="P854" s="3"/>
      <c r="Q854" s="8"/>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row>
    <row r="855" spans="2:41" ht="16" x14ac:dyDescent="0.2">
      <c r="B855" s="24"/>
      <c r="C855" s="25"/>
      <c r="D855" s="12"/>
      <c r="E855" s="13"/>
      <c r="F855" s="3"/>
      <c r="G855" s="8"/>
      <c r="H855" s="8"/>
      <c r="I855" s="28"/>
      <c r="J855" s="28"/>
      <c r="K855" s="3"/>
      <c r="L855" s="3"/>
      <c r="M855" s="3"/>
      <c r="N855" s="3"/>
      <c r="O855" s="3"/>
      <c r="P855" s="3"/>
      <c r="Q855" s="8"/>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row>
    <row r="856" spans="2:41" ht="16" x14ac:dyDescent="0.2">
      <c r="B856" s="24"/>
      <c r="C856" s="25"/>
      <c r="D856" s="12"/>
      <c r="E856" s="13"/>
      <c r="F856" s="3"/>
      <c r="G856" s="8"/>
      <c r="H856" s="8"/>
      <c r="I856" s="28"/>
      <c r="J856" s="28"/>
      <c r="K856" s="3"/>
      <c r="L856" s="3"/>
      <c r="M856" s="3"/>
      <c r="N856" s="3"/>
      <c r="O856" s="3"/>
      <c r="P856" s="3"/>
      <c r="Q856" s="8"/>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row>
    <row r="857" spans="2:41" ht="16" x14ac:dyDescent="0.2">
      <c r="B857" s="24"/>
      <c r="C857" s="25"/>
      <c r="D857" s="12"/>
      <c r="E857" s="13"/>
      <c r="F857" s="3"/>
      <c r="G857" s="8"/>
      <c r="H857" s="8"/>
      <c r="I857" s="28"/>
      <c r="J857" s="28"/>
      <c r="K857" s="3"/>
      <c r="L857" s="3"/>
      <c r="M857" s="3"/>
      <c r="N857" s="3"/>
      <c r="O857" s="3"/>
      <c r="P857" s="3"/>
      <c r="Q857" s="8"/>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row>
    <row r="858" spans="2:41" ht="16" x14ac:dyDescent="0.2">
      <c r="B858" s="24"/>
      <c r="C858" s="25"/>
      <c r="D858" s="12"/>
      <c r="E858" s="13"/>
      <c r="F858" s="3"/>
      <c r="G858" s="8"/>
      <c r="H858" s="8"/>
      <c r="I858" s="28"/>
      <c r="J858" s="28"/>
      <c r="K858" s="3"/>
      <c r="L858" s="3"/>
      <c r="M858" s="3"/>
      <c r="N858" s="3"/>
      <c r="O858" s="3"/>
      <c r="P858" s="3"/>
      <c r="Q858" s="8"/>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row>
    <row r="859" spans="2:41" ht="16" x14ac:dyDescent="0.2">
      <c r="B859" s="24"/>
      <c r="C859" s="25"/>
      <c r="D859" s="12"/>
      <c r="E859" s="13"/>
      <c r="F859" s="3"/>
      <c r="G859" s="8"/>
      <c r="H859" s="8"/>
      <c r="I859" s="28"/>
      <c r="J859" s="28"/>
      <c r="K859" s="3"/>
      <c r="L859" s="3"/>
      <c r="M859" s="3"/>
      <c r="N859" s="3"/>
      <c r="O859" s="3"/>
      <c r="P859" s="3"/>
      <c r="Q859" s="8"/>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row>
    <row r="860" spans="2:41" ht="16" x14ac:dyDescent="0.2">
      <c r="B860" s="24"/>
      <c r="C860" s="25"/>
      <c r="D860" s="12"/>
      <c r="E860" s="13"/>
      <c r="F860" s="3"/>
      <c r="G860" s="8"/>
      <c r="H860" s="8"/>
      <c r="I860" s="28"/>
      <c r="J860" s="28"/>
      <c r="K860" s="3"/>
      <c r="L860" s="3"/>
      <c r="M860" s="3"/>
      <c r="N860" s="3"/>
      <c r="O860" s="3"/>
      <c r="P860" s="3"/>
      <c r="Q860" s="8"/>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row>
    <row r="861" spans="2:41" ht="16" x14ac:dyDescent="0.2">
      <c r="B861" s="24"/>
      <c r="C861" s="25"/>
      <c r="D861" s="12"/>
      <c r="E861" s="13"/>
      <c r="F861" s="3"/>
      <c r="G861" s="8"/>
      <c r="H861" s="8"/>
      <c r="I861" s="28"/>
      <c r="J861" s="28"/>
      <c r="K861" s="3"/>
      <c r="L861" s="3"/>
      <c r="M861" s="3"/>
      <c r="N861" s="3"/>
      <c r="O861" s="3"/>
      <c r="P861" s="3"/>
      <c r="Q861" s="8"/>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row>
    <row r="862" spans="2:41" ht="16" x14ac:dyDescent="0.2">
      <c r="B862" s="24"/>
      <c r="C862" s="25"/>
      <c r="D862" s="12"/>
      <c r="E862" s="13"/>
      <c r="F862" s="3"/>
      <c r="G862" s="8"/>
      <c r="H862" s="8"/>
      <c r="I862" s="28"/>
      <c r="J862" s="28"/>
      <c r="K862" s="3"/>
      <c r="L862" s="3"/>
      <c r="M862" s="3"/>
      <c r="N862" s="3"/>
      <c r="O862" s="3"/>
      <c r="P862" s="3"/>
      <c r="Q862" s="8"/>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row>
    <row r="863" spans="2:41" ht="16" x14ac:dyDescent="0.2">
      <c r="B863" s="24"/>
      <c r="C863" s="25"/>
      <c r="D863" s="12"/>
      <c r="E863" s="13"/>
      <c r="F863" s="3"/>
      <c r="G863" s="8"/>
      <c r="H863" s="8"/>
      <c r="I863" s="28"/>
      <c r="J863" s="28"/>
      <c r="K863" s="3"/>
      <c r="L863" s="3"/>
      <c r="M863" s="3"/>
      <c r="N863" s="3"/>
      <c r="O863" s="3"/>
      <c r="P863" s="3"/>
      <c r="Q863" s="8"/>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row>
    <row r="864" spans="2:41" ht="16" x14ac:dyDescent="0.2">
      <c r="B864" s="24"/>
      <c r="C864" s="25"/>
      <c r="D864" s="12"/>
      <c r="E864" s="13"/>
      <c r="F864" s="3"/>
      <c r="G864" s="8"/>
      <c r="H864" s="8"/>
      <c r="I864" s="28"/>
      <c r="J864" s="28"/>
      <c r="K864" s="3"/>
      <c r="L864" s="3"/>
      <c r="M864" s="3"/>
      <c r="N864" s="3"/>
      <c r="O864" s="3"/>
      <c r="P864" s="3"/>
      <c r="Q864" s="8"/>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row>
    <row r="865" spans="2:41" ht="16" x14ac:dyDescent="0.2">
      <c r="B865" s="24"/>
      <c r="C865" s="25"/>
      <c r="D865" s="12"/>
      <c r="E865" s="13"/>
      <c r="F865" s="3"/>
      <c r="G865" s="8"/>
      <c r="H865" s="8"/>
      <c r="I865" s="28"/>
      <c r="J865" s="28"/>
      <c r="K865" s="3"/>
      <c r="L865" s="3"/>
      <c r="M865" s="3"/>
      <c r="N865" s="3"/>
      <c r="O865" s="3"/>
      <c r="P865" s="3"/>
      <c r="Q865" s="8"/>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row>
    <row r="866" spans="2:41" ht="16" x14ac:dyDescent="0.2">
      <c r="B866" s="24"/>
      <c r="C866" s="25"/>
      <c r="D866" s="12"/>
      <c r="E866" s="13"/>
      <c r="F866" s="3"/>
      <c r="G866" s="8"/>
      <c r="H866" s="8"/>
      <c r="I866" s="28"/>
      <c r="J866" s="28"/>
      <c r="K866" s="3"/>
      <c r="L866" s="3"/>
      <c r="M866" s="3"/>
      <c r="N866" s="3"/>
      <c r="O866" s="3"/>
      <c r="P866" s="3"/>
      <c r="Q866" s="8"/>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row>
    <row r="867" spans="2:41" ht="16" x14ac:dyDescent="0.2">
      <c r="B867" s="24"/>
      <c r="C867" s="25"/>
      <c r="D867" s="12"/>
      <c r="E867" s="13"/>
      <c r="F867" s="3"/>
      <c r="G867" s="8"/>
      <c r="H867" s="8"/>
      <c r="I867" s="28"/>
      <c r="J867" s="28"/>
      <c r="K867" s="3"/>
      <c r="L867" s="3"/>
      <c r="M867" s="3"/>
      <c r="N867" s="3"/>
      <c r="O867" s="3"/>
      <c r="P867" s="3"/>
      <c r="Q867" s="8"/>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row>
    <row r="868" spans="2:41" ht="16" x14ac:dyDescent="0.2">
      <c r="B868" s="24"/>
      <c r="C868" s="25"/>
      <c r="D868" s="12"/>
      <c r="E868" s="13"/>
      <c r="F868" s="3"/>
      <c r="G868" s="8"/>
      <c r="H868" s="8"/>
      <c r="I868" s="28"/>
      <c r="J868" s="28"/>
      <c r="K868" s="3"/>
      <c r="L868" s="3"/>
      <c r="M868" s="3"/>
      <c r="N868" s="3"/>
      <c r="O868" s="3"/>
      <c r="P868" s="3"/>
      <c r="Q868" s="8"/>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row>
    <row r="869" spans="2:41" ht="16" x14ac:dyDescent="0.2">
      <c r="B869" s="24"/>
      <c r="C869" s="25"/>
      <c r="D869" s="12"/>
      <c r="E869" s="13"/>
      <c r="F869" s="3"/>
      <c r="G869" s="8"/>
      <c r="H869" s="8"/>
      <c r="I869" s="28"/>
      <c r="J869" s="28"/>
      <c r="K869" s="3"/>
      <c r="L869" s="3"/>
      <c r="M869" s="3"/>
      <c r="N869" s="3"/>
      <c r="O869" s="3"/>
      <c r="P869" s="3"/>
      <c r="Q869" s="8"/>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row>
    <row r="870" spans="2:41" ht="16" x14ac:dyDescent="0.2">
      <c r="B870" s="24"/>
      <c r="C870" s="25"/>
      <c r="D870" s="12"/>
      <c r="E870" s="13"/>
      <c r="F870" s="3"/>
      <c r="G870" s="8"/>
      <c r="H870" s="8"/>
      <c r="I870" s="28"/>
      <c r="J870" s="28"/>
      <c r="K870" s="3"/>
      <c r="L870" s="3"/>
      <c r="M870" s="3"/>
      <c r="N870" s="3"/>
      <c r="O870" s="3"/>
      <c r="P870" s="3"/>
      <c r="Q870" s="8"/>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row>
    <row r="871" spans="2:41" ht="16" x14ac:dyDescent="0.2">
      <c r="B871" s="24"/>
      <c r="C871" s="25"/>
      <c r="D871" s="12"/>
      <c r="E871" s="13"/>
      <c r="F871" s="3"/>
      <c r="G871" s="8"/>
      <c r="H871" s="8"/>
      <c r="I871" s="28"/>
      <c r="J871" s="28"/>
      <c r="K871" s="3"/>
      <c r="L871" s="3"/>
      <c r="M871" s="3"/>
      <c r="N871" s="3"/>
      <c r="O871" s="3"/>
      <c r="P871" s="3"/>
      <c r="Q871" s="8"/>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row>
    <row r="872" spans="2:41" ht="16" x14ac:dyDescent="0.2">
      <c r="B872" s="24"/>
      <c r="C872" s="25"/>
      <c r="D872" s="12"/>
      <c r="E872" s="13"/>
      <c r="F872" s="3"/>
      <c r="G872" s="8"/>
      <c r="H872" s="8"/>
      <c r="I872" s="28"/>
      <c r="J872" s="28"/>
      <c r="K872" s="3"/>
      <c r="L872" s="3"/>
      <c r="M872" s="3"/>
      <c r="N872" s="3"/>
      <c r="O872" s="3"/>
      <c r="P872" s="3"/>
      <c r="Q872" s="8"/>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row>
    <row r="873" spans="2:41" ht="16" x14ac:dyDescent="0.2">
      <c r="B873" s="24"/>
      <c r="C873" s="25"/>
      <c r="D873" s="12"/>
      <c r="E873" s="13"/>
      <c r="F873" s="3"/>
      <c r="G873" s="8"/>
      <c r="H873" s="8"/>
      <c r="I873" s="28"/>
      <c r="J873" s="28"/>
      <c r="K873" s="3"/>
      <c r="L873" s="3"/>
      <c r="M873" s="3"/>
      <c r="N873" s="3"/>
      <c r="O873" s="3"/>
      <c r="P873" s="3"/>
      <c r="Q873" s="8"/>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row>
    <row r="874" spans="2:41" ht="16" x14ac:dyDescent="0.2">
      <c r="B874" s="24"/>
      <c r="C874" s="25"/>
      <c r="D874" s="12"/>
      <c r="E874" s="13"/>
      <c r="F874" s="3"/>
      <c r="G874" s="8"/>
      <c r="H874" s="8"/>
      <c r="I874" s="28"/>
      <c r="J874" s="28"/>
      <c r="K874" s="3"/>
      <c r="L874" s="3"/>
      <c r="M874" s="3"/>
      <c r="N874" s="3"/>
      <c r="O874" s="3"/>
      <c r="P874" s="3"/>
      <c r="Q874" s="8"/>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row>
    <row r="875" spans="2:41" ht="16" x14ac:dyDescent="0.2">
      <c r="B875" s="24"/>
      <c r="C875" s="25"/>
      <c r="D875" s="12"/>
      <c r="E875" s="13"/>
      <c r="F875" s="3"/>
      <c r="G875" s="8"/>
      <c r="H875" s="8"/>
      <c r="I875" s="28"/>
      <c r="J875" s="28"/>
      <c r="K875" s="3"/>
      <c r="L875" s="3"/>
      <c r="M875" s="3"/>
      <c r="N875" s="3"/>
      <c r="O875" s="3"/>
      <c r="P875" s="3"/>
      <c r="Q875" s="8"/>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row>
    <row r="876" spans="2:41" ht="16" x14ac:dyDescent="0.2">
      <c r="B876" s="24"/>
      <c r="C876" s="25"/>
      <c r="D876" s="12"/>
      <c r="E876" s="13"/>
      <c r="F876" s="3"/>
      <c r="G876" s="8"/>
      <c r="H876" s="8"/>
      <c r="I876" s="28"/>
      <c r="J876" s="28"/>
      <c r="K876" s="3"/>
      <c r="L876" s="3"/>
      <c r="M876" s="3"/>
      <c r="N876" s="3"/>
      <c r="O876" s="3"/>
      <c r="P876" s="3"/>
      <c r="Q876" s="8"/>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row>
    <row r="877" spans="2:41" ht="15" x14ac:dyDescent="0.2">
      <c r="B877" s="29"/>
      <c r="C877" s="25"/>
      <c r="D877" s="29"/>
      <c r="E877" s="13"/>
      <c r="F877" s="3"/>
      <c r="G877" s="8"/>
      <c r="H877" s="8"/>
      <c r="I877" s="28"/>
      <c r="J877" s="28"/>
      <c r="K877" s="3"/>
      <c r="L877" s="3"/>
      <c r="M877" s="3"/>
      <c r="N877" s="3"/>
      <c r="O877" s="3"/>
      <c r="P877" s="3"/>
      <c r="Q877" s="8"/>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row>
    <row r="878" spans="2:41" ht="15" x14ac:dyDescent="0.2">
      <c r="B878" s="29"/>
      <c r="C878" s="25"/>
      <c r="D878" s="29"/>
      <c r="E878" s="13"/>
      <c r="F878" s="3"/>
      <c r="G878" s="8"/>
      <c r="H878" s="8"/>
      <c r="I878" s="28"/>
      <c r="J878" s="28"/>
      <c r="K878" s="3"/>
      <c r="L878" s="3"/>
      <c r="M878" s="3"/>
      <c r="N878" s="3"/>
      <c r="O878" s="3"/>
      <c r="P878" s="3"/>
      <c r="Q878" s="8"/>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row>
    <row r="879" spans="2:41" ht="15" x14ac:dyDescent="0.2">
      <c r="B879" s="29"/>
      <c r="C879" s="25"/>
      <c r="D879" s="29"/>
      <c r="E879" s="13"/>
      <c r="F879" s="3"/>
      <c r="G879" s="8"/>
      <c r="H879" s="8"/>
      <c r="I879" s="28"/>
      <c r="J879" s="28"/>
      <c r="K879" s="3"/>
      <c r="L879" s="3"/>
      <c r="M879" s="3"/>
      <c r="N879" s="3"/>
      <c r="O879" s="3"/>
      <c r="P879" s="3"/>
      <c r="Q879" s="8"/>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row>
    <row r="880" spans="2:41" ht="15" x14ac:dyDescent="0.2">
      <c r="B880" s="29"/>
      <c r="C880" s="25"/>
      <c r="D880" s="29"/>
      <c r="E880" s="13"/>
      <c r="F880" s="3"/>
      <c r="G880" s="8"/>
      <c r="H880" s="8"/>
      <c r="I880" s="28"/>
      <c r="J880" s="28"/>
      <c r="K880" s="3"/>
      <c r="L880" s="3"/>
      <c r="M880" s="3"/>
      <c r="N880" s="3"/>
      <c r="O880" s="3"/>
      <c r="P880" s="3"/>
      <c r="Q880" s="8"/>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row>
    <row r="881" spans="2:41" ht="15" x14ac:dyDescent="0.2">
      <c r="B881" s="29"/>
      <c r="C881" s="25"/>
      <c r="D881" s="29"/>
      <c r="E881" s="13"/>
      <c r="F881" s="3"/>
      <c r="G881" s="8"/>
      <c r="H881" s="8"/>
      <c r="I881" s="28"/>
      <c r="J881" s="28"/>
      <c r="K881" s="3"/>
      <c r="L881" s="3"/>
      <c r="M881" s="3"/>
      <c r="N881" s="3"/>
      <c r="O881" s="3"/>
      <c r="P881" s="3"/>
      <c r="Q881" s="8"/>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row>
    <row r="882" spans="2:41" ht="15" x14ac:dyDescent="0.2">
      <c r="B882" s="29"/>
      <c r="C882" s="25"/>
      <c r="D882" s="29"/>
      <c r="E882" s="13"/>
      <c r="F882" s="3"/>
      <c r="G882" s="8"/>
      <c r="H882" s="8"/>
      <c r="I882" s="28"/>
      <c r="J882" s="28"/>
      <c r="K882" s="3"/>
      <c r="L882" s="3"/>
      <c r="M882" s="3"/>
      <c r="N882" s="3"/>
      <c r="O882" s="3"/>
      <c r="P882" s="3"/>
      <c r="Q882" s="8"/>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row>
    <row r="883" spans="2:41" ht="15" x14ac:dyDescent="0.2">
      <c r="B883" s="29"/>
      <c r="C883" s="25"/>
      <c r="D883" s="29"/>
      <c r="E883" s="13"/>
      <c r="F883" s="3"/>
      <c r="G883" s="8"/>
      <c r="H883" s="8"/>
      <c r="I883" s="28"/>
      <c r="J883" s="28"/>
      <c r="K883" s="3"/>
      <c r="L883" s="3"/>
      <c r="M883" s="3"/>
      <c r="N883" s="3"/>
      <c r="O883" s="3"/>
      <c r="P883" s="3"/>
      <c r="Q883" s="8"/>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row>
    <row r="884" spans="2:41" ht="15" x14ac:dyDescent="0.2">
      <c r="B884" s="29"/>
      <c r="C884" s="25"/>
      <c r="D884" s="29"/>
      <c r="E884" s="13"/>
      <c r="F884" s="3"/>
      <c r="G884" s="8"/>
      <c r="H884" s="8"/>
      <c r="I884" s="28"/>
      <c r="J884" s="28"/>
      <c r="K884" s="3"/>
      <c r="L884" s="3"/>
      <c r="M884" s="3"/>
      <c r="N884" s="3"/>
      <c r="O884" s="3"/>
      <c r="P884" s="3"/>
      <c r="Q884" s="8"/>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row>
    <row r="885" spans="2:41" ht="15" x14ac:dyDescent="0.2">
      <c r="B885" s="29"/>
      <c r="C885" s="25"/>
      <c r="D885" s="29"/>
      <c r="E885" s="13"/>
      <c r="F885" s="3"/>
      <c r="G885" s="8"/>
      <c r="H885" s="8"/>
      <c r="I885" s="28"/>
      <c r="J885" s="28"/>
      <c r="K885" s="3"/>
      <c r="L885" s="3"/>
      <c r="M885" s="3"/>
      <c r="N885" s="3"/>
      <c r="O885" s="3"/>
      <c r="P885" s="3"/>
      <c r="Q885" s="8"/>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row>
    <row r="886" spans="2:41" ht="15" x14ac:dyDescent="0.2">
      <c r="B886" s="29"/>
      <c r="C886" s="25"/>
      <c r="D886" s="29"/>
      <c r="E886" s="13"/>
      <c r="F886" s="3"/>
      <c r="G886" s="8"/>
      <c r="H886" s="8"/>
      <c r="I886" s="28"/>
      <c r="J886" s="28"/>
      <c r="K886" s="3"/>
      <c r="L886" s="3"/>
      <c r="M886" s="3"/>
      <c r="N886" s="3"/>
      <c r="O886" s="3"/>
      <c r="P886" s="3"/>
      <c r="Q886" s="8"/>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row>
    <row r="887" spans="2:41" ht="15" x14ac:dyDescent="0.2">
      <c r="B887" s="29"/>
      <c r="C887" s="25"/>
      <c r="D887" s="29"/>
      <c r="E887" s="13"/>
      <c r="F887" s="3"/>
      <c r="G887" s="8"/>
      <c r="H887" s="8"/>
      <c r="I887" s="28"/>
      <c r="J887" s="28"/>
      <c r="K887" s="3"/>
      <c r="L887" s="3"/>
      <c r="M887" s="3"/>
      <c r="N887" s="3"/>
      <c r="O887" s="3"/>
      <c r="P887" s="3"/>
      <c r="Q887" s="8"/>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row>
    <row r="888" spans="2:41" ht="15" x14ac:dyDescent="0.2">
      <c r="B888" s="29"/>
      <c r="C888" s="25"/>
      <c r="D888" s="29"/>
      <c r="E888" s="13"/>
      <c r="F888" s="3"/>
      <c r="G888" s="8"/>
      <c r="H888" s="8"/>
      <c r="I888" s="28"/>
      <c r="J888" s="28"/>
      <c r="K888" s="3"/>
      <c r="L888" s="3"/>
      <c r="M888" s="3"/>
      <c r="N888" s="3"/>
      <c r="O888" s="3"/>
      <c r="P888" s="3"/>
      <c r="Q888" s="8"/>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row>
    <row r="889" spans="2:41" ht="15" x14ac:dyDescent="0.2">
      <c r="B889" s="29"/>
      <c r="C889" s="25"/>
      <c r="D889" s="29"/>
      <c r="E889" s="13"/>
      <c r="F889" s="3"/>
      <c r="G889" s="8"/>
      <c r="H889" s="8"/>
      <c r="I889" s="28"/>
      <c r="J889" s="28"/>
      <c r="K889" s="3"/>
      <c r="L889" s="3"/>
      <c r="M889" s="3"/>
      <c r="N889" s="3"/>
      <c r="O889" s="3"/>
      <c r="P889" s="3"/>
      <c r="Q889" s="8"/>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row>
    <row r="890" spans="2:41" ht="15" x14ac:dyDescent="0.2">
      <c r="B890" s="29"/>
      <c r="C890" s="25"/>
      <c r="D890" s="29"/>
      <c r="E890" s="13"/>
      <c r="F890" s="3"/>
      <c r="G890" s="8"/>
      <c r="H890" s="8"/>
      <c r="I890" s="28"/>
      <c r="J890" s="28"/>
      <c r="K890" s="3"/>
      <c r="L890" s="3"/>
      <c r="M890" s="3"/>
      <c r="N890" s="3"/>
      <c r="O890" s="3"/>
      <c r="P890" s="3"/>
      <c r="Q890" s="8"/>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row>
    <row r="891" spans="2:41" ht="15" x14ac:dyDescent="0.2">
      <c r="B891" s="29"/>
      <c r="C891" s="25"/>
      <c r="D891" s="29"/>
      <c r="E891" s="13"/>
      <c r="F891" s="3"/>
      <c r="G891" s="8"/>
      <c r="H891" s="8"/>
      <c r="I891" s="28"/>
      <c r="J891" s="28"/>
      <c r="K891" s="3"/>
      <c r="L891" s="3"/>
      <c r="M891" s="3"/>
      <c r="N891" s="3"/>
      <c r="O891" s="3"/>
      <c r="P891" s="3"/>
      <c r="Q891" s="8"/>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row>
    <row r="892" spans="2:41" ht="15" x14ac:dyDescent="0.2">
      <c r="B892" s="29"/>
      <c r="C892" s="25"/>
      <c r="D892" s="29"/>
      <c r="E892" s="13"/>
      <c r="F892" s="3"/>
      <c r="G892" s="8"/>
      <c r="H892" s="8"/>
      <c r="I892" s="28"/>
      <c r="J892" s="28"/>
      <c r="K892" s="3"/>
      <c r="L892" s="3"/>
      <c r="M892" s="3"/>
      <c r="N892" s="3"/>
      <c r="O892" s="3"/>
      <c r="P892" s="3"/>
      <c r="Q892" s="8"/>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row>
    <row r="893" spans="2:41" ht="15" x14ac:dyDescent="0.2">
      <c r="B893" s="29"/>
      <c r="C893" s="25"/>
      <c r="D893" s="29"/>
      <c r="E893" s="13"/>
      <c r="F893" s="3"/>
      <c r="G893" s="8"/>
      <c r="H893" s="8"/>
      <c r="I893" s="28"/>
      <c r="J893" s="28"/>
      <c r="K893" s="3"/>
      <c r="L893" s="3"/>
      <c r="M893" s="3"/>
      <c r="N893" s="3"/>
      <c r="O893" s="3"/>
      <c r="P893" s="3"/>
      <c r="Q893" s="8"/>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row>
    <row r="894" spans="2:41" ht="15" x14ac:dyDescent="0.2">
      <c r="B894" s="29"/>
      <c r="C894" s="25"/>
      <c r="D894" s="29"/>
      <c r="E894" s="13"/>
      <c r="F894" s="3"/>
      <c r="G894" s="8"/>
      <c r="H894" s="8"/>
      <c r="I894" s="28"/>
      <c r="J894" s="28"/>
      <c r="K894" s="3"/>
      <c r="L894" s="3"/>
      <c r="M894" s="3"/>
      <c r="N894" s="3"/>
      <c r="O894" s="3"/>
      <c r="P894" s="3"/>
      <c r="Q894" s="8"/>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row>
    <row r="895" spans="2:41" ht="15" x14ac:dyDescent="0.2">
      <c r="B895" s="29"/>
      <c r="C895" s="25"/>
      <c r="D895" s="29"/>
      <c r="E895" s="13"/>
      <c r="F895" s="3"/>
      <c r="G895" s="8"/>
      <c r="H895" s="8"/>
      <c r="I895" s="28"/>
      <c r="J895" s="28"/>
      <c r="K895" s="3"/>
      <c r="L895" s="3"/>
      <c r="M895" s="3"/>
      <c r="N895" s="3"/>
      <c r="O895" s="3"/>
      <c r="P895" s="3"/>
      <c r="Q895" s="8"/>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row>
    <row r="896" spans="2:41" ht="15" x14ac:dyDescent="0.2">
      <c r="B896" s="29"/>
      <c r="C896" s="25"/>
      <c r="D896" s="29"/>
      <c r="E896" s="13"/>
      <c r="F896" s="3"/>
      <c r="G896" s="8"/>
      <c r="H896" s="8"/>
      <c r="I896" s="28"/>
      <c r="J896" s="28"/>
      <c r="K896" s="3"/>
      <c r="L896" s="3"/>
      <c r="M896" s="3"/>
      <c r="N896" s="3"/>
      <c r="O896" s="3"/>
      <c r="P896" s="3"/>
      <c r="Q896" s="8"/>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row>
    <row r="897" spans="2:41" ht="15" x14ac:dyDescent="0.2">
      <c r="B897" s="29"/>
      <c r="C897" s="25"/>
      <c r="D897" s="29"/>
      <c r="E897" s="13"/>
      <c r="F897" s="3"/>
      <c r="G897" s="8"/>
      <c r="H897" s="8"/>
      <c r="I897" s="28"/>
      <c r="J897" s="28"/>
      <c r="K897" s="3"/>
      <c r="L897" s="3"/>
      <c r="M897" s="3"/>
      <c r="N897" s="3"/>
      <c r="O897" s="3"/>
      <c r="P897" s="3"/>
      <c r="Q897" s="8"/>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row>
    <row r="898" spans="2:41" ht="15" x14ac:dyDescent="0.2">
      <c r="B898" s="29"/>
      <c r="C898" s="25"/>
      <c r="D898" s="29"/>
      <c r="E898" s="13"/>
      <c r="F898" s="3"/>
      <c r="G898" s="8"/>
      <c r="H898" s="8"/>
      <c r="I898" s="28"/>
      <c r="J898" s="28"/>
      <c r="K898" s="3"/>
      <c r="L898" s="3"/>
      <c r="M898" s="3"/>
      <c r="N898" s="3"/>
      <c r="O898" s="3"/>
      <c r="P898" s="3"/>
      <c r="Q898" s="8"/>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row>
    <row r="899" spans="2:41" ht="15" x14ac:dyDescent="0.2">
      <c r="B899" s="29"/>
      <c r="C899" s="25"/>
      <c r="D899" s="29"/>
      <c r="E899" s="13"/>
      <c r="F899" s="3"/>
      <c r="G899" s="8"/>
      <c r="H899" s="8"/>
      <c r="I899" s="28"/>
      <c r="J899" s="28"/>
      <c r="K899" s="3"/>
      <c r="L899" s="3"/>
      <c r="M899" s="3"/>
      <c r="N899" s="3"/>
      <c r="O899" s="3"/>
      <c r="P899" s="3"/>
      <c r="Q899" s="8"/>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row>
    <row r="900" spans="2:41" ht="15" x14ac:dyDescent="0.2">
      <c r="B900" s="29"/>
      <c r="C900" s="25"/>
      <c r="D900" s="29"/>
      <c r="E900" s="13"/>
      <c r="F900" s="3"/>
      <c r="G900" s="8"/>
      <c r="H900" s="8"/>
      <c r="I900" s="28"/>
      <c r="J900" s="28"/>
      <c r="K900" s="3"/>
      <c r="L900" s="3"/>
      <c r="M900" s="3"/>
      <c r="N900" s="3"/>
      <c r="O900" s="3"/>
      <c r="P900" s="3"/>
      <c r="Q900" s="8"/>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row>
    <row r="901" spans="2:41" ht="15" x14ac:dyDescent="0.2">
      <c r="B901" s="29"/>
      <c r="C901" s="25"/>
      <c r="D901" s="29"/>
      <c r="E901" s="13"/>
      <c r="F901" s="3"/>
      <c r="G901" s="8"/>
      <c r="H901" s="8"/>
      <c r="I901" s="28"/>
      <c r="J901" s="28"/>
      <c r="K901" s="3"/>
      <c r="L901" s="3"/>
      <c r="M901" s="3"/>
      <c r="N901" s="3"/>
      <c r="O901" s="3"/>
      <c r="P901" s="3"/>
      <c r="Q901" s="8"/>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row>
    <row r="902" spans="2:41" ht="15" x14ac:dyDescent="0.2">
      <c r="B902" s="29"/>
      <c r="C902" s="25"/>
      <c r="D902" s="29"/>
      <c r="E902" s="13"/>
      <c r="F902" s="3"/>
      <c r="G902" s="8"/>
      <c r="H902" s="8"/>
      <c r="I902" s="28"/>
      <c r="J902" s="28"/>
      <c r="K902" s="3"/>
      <c r="L902" s="3"/>
      <c r="M902" s="3"/>
      <c r="N902" s="3"/>
      <c r="O902" s="3"/>
      <c r="P902" s="3"/>
      <c r="Q902" s="8"/>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row>
    <row r="903" spans="2:41" ht="15" x14ac:dyDescent="0.2">
      <c r="B903" s="29"/>
      <c r="C903" s="25"/>
      <c r="D903" s="29"/>
      <c r="E903" s="13"/>
      <c r="F903" s="3"/>
      <c r="G903" s="8"/>
      <c r="H903" s="8"/>
      <c r="I903" s="28"/>
      <c r="J903" s="28"/>
      <c r="K903" s="3"/>
      <c r="L903" s="3"/>
      <c r="M903" s="3"/>
      <c r="N903" s="3"/>
      <c r="O903" s="3"/>
      <c r="P903" s="3"/>
      <c r="Q903" s="8"/>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row>
    <row r="904" spans="2:41" ht="15" x14ac:dyDescent="0.2">
      <c r="B904" s="29"/>
      <c r="C904" s="25"/>
      <c r="D904" s="29"/>
      <c r="E904" s="13"/>
      <c r="F904" s="3"/>
      <c r="G904" s="8"/>
      <c r="H904" s="8"/>
      <c r="I904" s="28"/>
      <c r="J904" s="28"/>
      <c r="K904" s="3"/>
      <c r="L904" s="3"/>
      <c r="M904" s="3"/>
      <c r="N904" s="3"/>
      <c r="O904" s="3"/>
      <c r="P904" s="3"/>
      <c r="Q904" s="8"/>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row>
    <row r="905" spans="2:41" ht="15" x14ac:dyDescent="0.2">
      <c r="B905" s="29"/>
      <c r="C905" s="25"/>
      <c r="D905" s="29"/>
      <c r="E905" s="13"/>
      <c r="F905" s="3"/>
      <c r="G905" s="8"/>
      <c r="H905" s="8"/>
      <c r="I905" s="28"/>
      <c r="J905" s="28"/>
      <c r="K905" s="3"/>
      <c r="L905" s="3"/>
      <c r="M905" s="3"/>
      <c r="N905" s="3"/>
      <c r="O905" s="3"/>
      <c r="P905" s="3"/>
      <c r="Q905" s="8"/>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row>
    <row r="906" spans="2:41" ht="15" x14ac:dyDescent="0.2">
      <c r="B906" s="29"/>
      <c r="C906" s="25"/>
      <c r="D906" s="29"/>
      <c r="E906" s="13"/>
      <c r="F906" s="3"/>
      <c r="G906" s="8"/>
      <c r="H906" s="8"/>
      <c r="I906" s="28"/>
      <c r="J906" s="28"/>
      <c r="K906" s="3"/>
      <c r="L906" s="3"/>
      <c r="M906" s="3"/>
      <c r="N906" s="3"/>
      <c r="O906" s="3"/>
      <c r="P906" s="3"/>
      <c r="Q906" s="8"/>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row>
    <row r="907" spans="2:41" ht="15" x14ac:dyDescent="0.2">
      <c r="B907" s="29"/>
      <c r="C907" s="25"/>
      <c r="D907" s="29"/>
      <c r="E907" s="13"/>
      <c r="F907" s="3"/>
      <c r="G907" s="8"/>
      <c r="H907" s="8"/>
      <c r="I907" s="28"/>
      <c r="J907" s="28"/>
      <c r="K907" s="3"/>
      <c r="L907" s="3"/>
      <c r="M907" s="3"/>
      <c r="N907" s="3"/>
      <c r="O907" s="3"/>
      <c r="P907" s="3"/>
      <c r="Q907" s="8"/>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row>
    <row r="908" spans="2:41" ht="15" x14ac:dyDescent="0.2">
      <c r="B908" s="29"/>
      <c r="C908" s="25"/>
      <c r="D908" s="29"/>
      <c r="E908" s="13"/>
      <c r="F908" s="3"/>
      <c r="G908" s="8"/>
      <c r="H908" s="8"/>
      <c r="I908" s="28"/>
      <c r="J908" s="28"/>
      <c r="K908" s="3"/>
      <c r="L908" s="3"/>
      <c r="M908" s="3"/>
      <c r="N908" s="3"/>
      <c r="O908" s="3"/>
      <c r="P908" s="3"/>
      <c r="Q908" s="8"/>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row>
    <row r="909" spans="2:41" ht="15" x14ac:dyDescent="0.2">
      <c r="B909" s="29"/>
      <c r="C909" s="25"/>
      <c r="D909" s="29"/>
      <c r="E909" s="13"/>
      <c r="F909" s="3"/>
      <c r="G909" s="8"/>
      <c r="H909" s="8"/>
      <c r="I909" s="28"/>
      <c r="J909" s="28"/>
      <c r="K909" s="3"/>
      <c r="L909" s="3"/>
      <c r="M909" s="3"/>
      <c r="N909" s="3"/>
      <c r="O909" s="3"/>
      <c r="P909" s="3"/>
      <c r="Q909" s="8"/>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row>
    <row r="910" spans="2:41" ht="15" x14ac:dyDescent="0.2">
      <c r="B910" s="29"/>
      <c r="C910" s="25"/>
      <c r="D910" s="29"/>
      <c r="E910" s="13"/>
      <c r="F910" s="3"/>
      <c r="G910" s="8"/>
      <c r="H910" s="8"/>
      <c r="I910" s="28"/>
      <c r="J910" s="28"/>
      <c r="K910" s="3"/>
      <c r="L910" s="3"/>
      <c r="M910" s="3"/>
      <c r="N910" s="3"/>
      <c r="O910" s="3"/>
      <c r="P910" s="3"/>
      <c r="Q910" s="8"/>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row>
    <row r="911" spans="2:41" ht="15" x14ac:dyDescent="0.2">
      <c r="B911" s="29"/>
      <c r="C911" s="25"/>
      <c r="D911" s="29"/>
      <c r="E911" s="13"/>
      <c r="F911" s="3"/>
      <c r="G911" s="8"/>
      <c r="H911" s="8"/>
      <c r="I911" s="28"/>
      <c r="J911" s="28"/>
      <c r="K911" s="3"/>
      <c r="L911" s="3"/>
      <c r="M911" s="3"/>
      <c r="N911" s="3"/>
      <c r="O911" s="3"/>
      <c r="P911" s="3"/>
      <c r="Q911" s="8"/>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row>
    <row r="912" spans="2:41" ht="15" x14ac:dyDescent="0.2">
      <c r="B912" s="29"/>
      <c r="C912" s="25"/>
      <c r="D912" s="29"/>
      <c r="E912" s="13"/>
      <c r="F912" s="3"/>
      <c r="G912" s="8"/>
      <c r="H912" s="8"/>
      <c r="I912" s="28"/>
      <c r="J912" s="28"/>
      <c r="K912" s="3"/>
      <c r="L912" s="3"/>
      <c r="M912" s="3"/>
      <c r="N912" s="3"/>
      <c r="O912" s="3"/>
      <c r="P912" s="3"/>
      <c r="Q912" s="8"/>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row>
    <row r="913" spans="2:41" ht="15" x14ac:dyDescent="0.2">
      <c r="B913" s="29"/>
      <c r="C913" s="25"/>
      <c r="D913" s="29"/>
      <c r="E913" s="13"/>
      <c r="F913" s="3"/>
      <c r="G913" s="8"/>
      <c r="H913" s="8"/>
      <c r="I913" s="28"/>
      <c r="J913" s="28"/>
      <c r="K913" s="3"/>
      <c r="L913" s="3"/>
      <c r="M913" s="3"/>
      <c r="N913" s="3"/>
      <c r="O913" s="3"/>
      <c r="P913" s="3"/>
      <c r="Q913" s="8"/>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row>
    <row r="914" spans="2:41" ht="15" x14ac:dyDescent="0.2">
      <c r="B914" s="29"/>
      <c r="C914" s="25"/>
      <c r="D914" s="29"/>
      <c r="E914" s="13"/>
      <c r="F914" s="3"/>
      <c r="G914" s="8"/>
      <c r="H914" s="8"/>
      <c r="I914" s="28"/>
      <c r="J914" s="28"/>
      <c r="K914" s="3"/>
      <c r="L914" s="3"/>
      <c r="M914" s="3"/>
      <c r="N914" s="3"/>
      <c r="O914" s="3"/>
      <c r="P914" s="3"/>
      <c r="Q914" s="8"/>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row>
    <row r="915" spans="2:41" ht="15" x14ac:dyDescent="0.2">
      <c r="B915" s="29"/>
      <c r="C915" s="25"/>
      <c r="D915" s="29"/>
      <c r="E915" s="13"/>
      <c r="F915" s="3"/>
      <c r="G915" s="8"/>
      <c r="H915" s="8"/>
      <c r="I915" s="28"/>
      <c r="J915" s="28"/>
      <c r="K915" s="3"/>
      <c r="L915" s="3"/>
      <c r="M915" s="3"/>
      <c r="N915" s="3"/>
      <c r="O915" s="3"/>
      <c r="P915" s="3"/>
      <c r="Q915" s="8"/>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row>
    <row r="916" spans="2:41" ht="15" x14ac:dyDescent="0.2">
      <c r="B916" s="29"/>
      <c r="C916" s="25"/>
      <c r="D916" s="29"/>
      <c r="E916" s="13"/>
      <c r="F916" s="3"/>
      <c r="G916" s="8"/>
      <c r="H916" s="8"/>
      <c r="I916" s="28"/>
      <c r="J916" s="28"/>
      <c r="K916" s="3"/>
      <c r="L916" s="3"/>
      <c r="M916" s="3"/>
      <c r="N916" s="3"/>
      <c r="O916" s="3"/>
      <c r="P916" s="3"/>
      <c r="Q916" s="8"/>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row>
    <row r="917" spans="2:41" ht="15" x14ac:dyDescent="0.2">
      <c r="B917" s="29"/>
      <c r="C917" s="25"/>
      <c r="D917" s="29"/>
      <c r="E917" s="13"/>
      <c r="F917" s="3"/>
      <c r="G917" s="8"/>
      <c r="H917" s="8"/>
      <c r="I917" s="28"/>
      <c r="J917" s="28"/>
      <c r="K917" s="3"/>
      <c r="L917" s="3"/>
      <c r="M917" s="3"/>
      <c r="N917" s="3"/>
      <c r="O917" s="3"/>
      <c r="P917" s="3"/>
      <c r="Q917" s="8"/>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row>
    <row r="918" spans="2:41" ht="15" x14ac:dyDescent="0.2">
      <c r="B918" s="29"/>
      <c r="C918" s="25"/>
      <c r="D918" s="29"/>
      <c r="E918" s="13"/>
      <c r="F918" s="3"/>
      <c r="G918" s="8"/>
      <c r="H918" s="8"/>
      <c r="I918" s="28"/>
      <c r="J918" s="28"/>
      <c r="K918" s="3"/>
      <c r="L918" s="3"/>
      <c r="M918" s="3"/>
      <c r="N918" s="3"/>
      <c r="O918" s="3"/>
      <c r="P918" s="3"/>
      <c r="Q918" s="8"/>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row>
    <row r="919" spans="2:41" ht="15" x14ac:dyDescent="0.2">
      <c r="B919" s="29"/>
      <c r="C919" s="25"/>
      <c r="D919" s="29"/>
      <c r="E919" s="13"/>
      <c r="F919" s="3"/>
      <c r="G919" s="8"/>
      <c r="H919" s="8"/>
      <c r="I919" s="28"/>
      <c r="J919" s="28"/>
      <c r="K919" s="3"/>
      <c r="L919" s="3"/>
      <c r="M919" s="3"/>
      <c r="N919" s="3"/>
      <c r="O919" s="3"/>
      <c r="P919" s="3"/>
      <c r="Q919" s="8"/>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row>
    <row r="920" spans="2:41" ht="15" x14ac:dyDescent="0.2">
      <c r="B920" s="29"/>
      <c r="C920" s="25"/>
      <c r="D920" s="29"/>
      <c r="E920" s="13"/>
      <c r="F920" s="3"/>
      <c r="G920" s="8"/>
      <c r="H920" s="8"/>
      <c r="I920" s="28"/>
      <c r="J920" s="28"/>
      <c r="K920" s="3"/>
      <c r="L920" s="3"/>
      <c r="M920" s="3"/>
      <c r="N920" s="3"/>
      <c r="O920" s="3"/>
      <c r="P920" s="3"/>
      <c r="Q920" s="8"/>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row>
    <row r="921" spans="2:41" ht="15" x14ac:dyDescent="0.2">
      <c r="B921" s="29"/>
      <c r="C921" s="25"/>
      <c r="D921" s="29"/>
      <c r="E921" s="13"/>
      <c r="F921" s="3"/>
      <c r="G921" s="8"/>
      <c r="H921" s="8"/>
      <c r="I921" s="28"/>
      <c r="J921" s="28"/>
      <c r="K921" s="3"/>
      <c r="L921" s="3"/>
      <c r="M921" s="3"/>
      <c r="N921" s="3"/>
      <c r="O921" s="3"/>
      <c r="P921" s="3"/>
      <c r="Q921" s="8"/>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row>
    <row r="922" spans="2:41" ht="15" x14ac:dyDescent="0.2">
      <c r="B922" s="29"/>
      <c r="C922" s="25"/>
      <c r="D922" s="29"/>
      <c r="E922" s="13"/>
      <c r="F922" s="3"/>
      <c r="G922" s="8"/>
      <c r="H922" s="8"/>
      <c r="I922" s="28"/>
      <c r="J922" s="28"/>
      <c r="K922" s="3"/>
      <c r="L922" s="3"/>
      <c r="M922" s="3"/>
      <c r="N922" s="3"/>
      <c r="O922" s="3"/>
      <c r="P922" s="3"/>
      <c r="Q922" s="8"/>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row>
    <row r="923" spans="2:41" ht="15" x14ac:dyDescent="0.2">
      <c r="B923" s="29"/>
      <c r="C923" s="25"/>
      <c r="D923" s="29"/>
      <c r="E923" s="13"/>
      <c r="F923" s="3"/>
      <c r="G923" s="8"/>
      <c r="H923" s="8"/>
      <c r="I923" s="28"/>
      <c r="J923" s="28"/>
      <c r="K923" s="3"/>
      <c r="L923" s="3"/>
      <c r="M923" s="3"/>
      <c r="N923" s="3"/>
      <c r="O923" s="3"/>
      <c r="P923" s="3"/>
      <c r="Q923" s="8"/>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row>
    <row r="924" spans="2:41" ht="15" x14ac:dyDescent="0.2">
      <c r="B924" s="29"/>
      <c r="C924" s="25"/>
      <c r="D924" s="29"/>
      <c r="E924" s="13"/>
      <c r="F924" s="3"/>
      <c r="G924" s="8"/>
      <c r="H924" s="8"/>
      <c r="I924" s="28"/>
      <c r="J924" s="28"/>
      <c r="K924" s="3"/>
      <c r="L924" s="3"/>
      <c r="M924" s="3"/>
      <c r="N924" s="3"/>
      <c r="O924" s="3"/>
      <c r="P924" s="3"/>
      <c r="Q924" s="8"/>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row>
    <row r="925" spans="2:41" ht="15" x14ac:dyDescent="0.2">
      <c r="B925" s="29"/>
      <c r="C925" s="25"/>
      <c r="D925" s="29"/>
      <c r="E925" s="13"/>
      <c r="F925" s="3"/>
      <c r="G925" s="8"/>
      <c r="H925" s="8"/>
      <c r="I925" s="28"/>
      <c r="J925" s="28"/>
      <c r="K925" s="3"/>
      <c r="L925" s="3"/>
      <c r="M925" s="3"/>
      <c r="N925" s="3"/>
      <c r="O925" s="3"/>
      <c r="P925" s="3"/>
      <c r="Q925" s="8"/>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row>
    <row r="926" spans="2:41" ht="15" x14ac:dyDescent="0.2">
      <c r="B926" s="29"/>
      <c r="C926" s="25"/>
      <c r="D926" s="29"/>
      <c r="E926" s="13"/>
      <c r="F926" s="3"/>
      <c r="G926" s="8"/>
      <c r="H926" s="8"/>
      <c r="I926" s="28"/>
      <c r="J926" s="28"/>
      <c r="K926" s="3"/>
      <c r="L926" s="3"/>
      <c r="M926" s="3"/>
      <c r="N926" s="3"/>
      <c r="O926" s="3"/>
      <c r="P926" s="3"/>
      <c r="Q926" s="8"/>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row>
    <row r="927" spans="2:41" ht="15" x14ac:dyDescent="0.2">
      <c r="B927" s="29"/>
      <c r="C927" s="25"/>
      <c r="D927" s="29"/>
      <c r="E927" s="13"/>
      <c r="F927" s="3"/>
      <c r="G927" s="8"/>
      <c r="H927" s="8"/>
      <c r="I927" s="28"/>
      <c r="J927" s="28"/>
      <c r="K927" s="3"/>
      <c r="L927" s="3"/>
      <c r="M927" s="3"/>
      <c r="N927" s="3"/>
      <c r="O927" s="3"/>
      <c r="P927" s="3"/>
      <c r="Q927" s="8"/>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row>
    <row r="928" spans="2:41" ht="15" x14ac:dyDescent="0.2">
      <c r="B928" s="29"/>
      <c r="C928" s="25"/>
      <c r="D928" s="29"/>
      <c r="E928" s="13"/>
      <c r="F928" s="3"/>
      <c r="G928" s="8"/>
      <c r="H928" s="8"/>
      <c r="I928" s="28"/>
      <c r="J928" s="28"/>
      <c r="K928" s="3"/>
      <c r="L928" s="3"/>
      <c r="M928" s="3"/>
      <c r="N928" s="3"/>
      <c r="O928" s="3"/>
      <c r="P928" s="3"/>
      <c r="Q928" s="8"/>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row>
    <row r="929" spans="2:41" ht="15" x14ac:dyDescent="0.2">
      <c r="B929" s="29"/>
      <c r="C929" s="25"/>
      <c r="D929" s="29"/>
      <c r="E929" s="13"/>
      <c r="F929" s="3"/>
      <c r="G929" s="8"/>
      <c r="H929" s="8"/>
      <c r="I929" s="28"/>
      <c r="J929" s="28"/>
      <c r="K929" s="3"/>
      <c r="L929" s="3"/>
      <c r="M929" s="3"/>
      <c r="N929" s="3"/>
      <c r="O929" s="3"/>
      <c r="P929" s="3"/>
      <c r="Q929" s="8"/>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row>
    <row r="930" spans="2:41" ht="15" x14ac:dyDescent="0.2">
      <c r="B930" s="29"/>
      <c r="C930" s="25"/>
      <c r="D930" s="29"/>
      <c r="E930" s="13"/>
      <c r="F930" s="3"/>
      <c r="G930" s="8"/>
      <c r="H930" s="8"/>
      <c r="I930" s="28"/>
      <c r="J930" s="28"/>
      <c r="K930" s="3"/>
      <c r="L930" s="3"/>
      <c r="M930" s="3"/>
      <c r="N930" s="3"/>
      <c r="O930" s="3"/>
      <c r="P930" s="3"/>
      <c r="Q930" s="8"/>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row>
    <row r="931" spans="2:41" ht="15" x14ac:dyDescent="0.2">
      <c r="B931" s="29"/>
      <c r="C931" s="25"/>
      <c r="D931" s="29"/>
      <c r="E931" s="13"/>
      <c r="F931" s="3"/>
      <c r="G931" s="8"/>
      <c r="H931" s="8"/>
      <c r="I931" s="28"/>
      <c r="J931" s="28"/>
      <c r="K931" s="3"/>
      <c r="L931" s="3"/>
      <c r="M931" s="3"/>
      <c r="N931" s="3"/>
      <c r="O931" s="3"/>
      <c r="P931" s="3"/>
      <c r="Q931" s="8"/>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row>
    <row r="932" spans="2:41" ht="15" x14ac:dyDescent="0.2">
      <c r="B932" s="29"/>
      <c r="C932" s="25"/>
      <c r="D932" s="29"/>
      <c r="E932" s="13"/>
      <c r="F932" s="3"/>
      <c r="G932" s="8"/>
      <c r="H932" s="8"/>
      <c r="I932" s="28"/>
      <c r="J932" s="28"/>
      <c r="K932" s="3"/>
      <c r="L932" s="3"/>
      <c r="M932" s="3"/>
      <c r="N932" s="3"/>
      <c r="O932" s="3"/>
      <c r="P932" s="3"/>
      <c r="Q932" s="8"/>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row>
    <row r="933" spans="2:41" ht="15" x14ac:dyDescent="0.2">
      <c r="B933" s="29"/>
      <c r="C933" s="25"/>
      <c r="D933" s="29"/>
      <c r="E933" s="13"/>
      <c r="F933" s="3"/>
      <c r="G933" s="8"/>
      <c r="H933" s="8"/>
      <c r="I933" s="28"/>
      <c r="J933" s="28"/>
      <c r="K933" s="3"/>
      <c r="L933" s="3"/>
      <c r="M933" s="3"/>
      <c r="N933" s="3"/>
      <c r="O933" s="3"/>
      <c r="P933" s="3"/>
      <c r="Q933" s="8"/>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row>
    <row r="934" spans="2:41" ht="15" x14ac:dyDescent="0.2">
      <c r="B934" s="29"/>
      <c r="C934" s="25"/>
      <c r="D934" s="29"/>
      <c r="E934" s="13"/>
      <c r="F934" s="3"/>
      <c r="G934" s="8"/>
      <c r="H934" s="8"/>
      <c r="I934" s="28"/>
      <c r="J934" s="28"/>
      <c r="K934" s="3"/>
      <c r="L934" s="3"/>
      <c r="M934" s="3"/>
      <c r="N934" s="3"/>
      <c r="O934" s="3"/>
      <c r="P934" s="3"/>
      <c r="Q934" s="8"/>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row>
    <row r="935" spans="2:41" ht="15" x14ac:dyDescent="0.2">
      <c r="B935" s="29"/>
      <c r="C935" s="25"/>
      <c r="D935" s="29"/>
      <c r="E935" s="13"/>
      <c r="F935" s="3"/>
      <c r="G935" s="8"/>
      <c r="H935" s="8"/>
      <c r="I935" s="28"/>
      <c r="J935" s="28"/>
      <c r="K935" s="3"/>
      <c r="L935" s="3"/>
      <c r="M935" s="3"/>
      <c r="N935" s="3"/>
      <c r="O935" s="3"/>
      <c r="P935" s="3"/>
      <c r="Q935" s="8"/>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row>
    <row r="936" spans="2:41" ht="15" x14ac:dyDescent="0.2">
      <c r="B936" s="29"/>
      <c r="C936" s="25"/>
      <c r="D936" s="29"/>
      <c r="E936" s="13"/>
      <c r="F936" s="3"/>
      <c r="G936" s="8"/>
      <c r="H936" s="8"/>
      <c r="I936" s="28"/>
      <c r="J936" s="28"/>
      <c r="K936" s="3"/>
      <c r="L936" s="3"/>
      <c r="M936" s="3"/>
      <c r="N936" s="3"/>
      <c r="O936" s="3"/>
      <c r="P936" s="3"/>
      <c r="Q936" s="8"/>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row>
    <row r="937" spans="2:41" ht="15" x14ac:dyDescent="0.2">
      <c r="B937" s="29"/>
      <c r="C937" s="25"/>
      <c r="D937" s="29"/>
      <c r="E937" s="13"/>
      <c r="F937" s="3"/>
      <c r="G937" s="8"/>
      <c r="H937" s="8"/>
      <c r="I937" s="28"/>
      <c r="J937" s="28"/>
      <c r="K937" s="3"/>
      <c r="L937" s="3"/>
      <c r="M937" s="3"/>
      <c r="N937" s="3"/>
      <c r="O937" s="3"/>
      <c r="P937" s="3"/>
      <c r="Q937" s="8"/>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row>
    <row r="938" spans="2:41" ht="15" x14ac:dyDescent="0.2">
      <c r="B938" s="29"/>
      <c r="C938" s="25"/>
      <c r="D938" s="29"/>
      <c r="E938" s="13"/>
      <c r="F938" s="3"/>
      <c r="G938" s="8"/>
      <c r="H938" s="8"/>
      <c r="I938" s="28"/>
      <c r="J938" s="28"/>
      <c r="K938" s="3"/>
      <c r="L938" s="3"/>
      <c r="M938" s="3"/>
      <c r="N938" s="3"/>
      <c r="O938" s="3"/>
      <c r="P938" s="3"/>
      <c r="Q938" s="8"/>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row>
    <row r="939" spans="2:41" ht="15" x14ac:dyDescent="0.2">
      <c r="B939" s="29"/>
      <c r="C939" s="25"/>
      <c r="D939" s="29"/>
      <c r="E939" s="13"/>
      <c r="F939" s="3"/>
      <c r="G939" s="8"/>
      <c r="H939" s="8"/>
      <c r="I939" s="28"/>
      <c r="J939" s="28"/>
      <c r="K939" s="3"/>
      <c r="L939" s="3"/>
      <c r="M939" s="3"/>
      <c r="N939" s="3"/>
      <c r="O939" s="3"/>
      <c r="P939" s="3"/>
      <c r="Q939" s="8"/>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row>
    <row r="940" spans="2:41" ht="15" x14ac:dyDescent="0.2">
      <c r="B940" s="29"/>
      <c r="C940" s="25"/>
      <c r="D940" s="29"/>
      <c r="E940" s="13"/>
      <c r="F940" s="3"/>
      <c r="G940" s="8"/>
      <c r="H940" s="8"/>
      <c r="I940" s="28"/>
      <c r="J940" s="28"/>
      <c r="K940" s="3"/>
      <c r="L940" s="3"/>
      <c r="M940" s="3"/>
      <c r="N940" s="3"/>
      <c r="O940" s="3"/>
      <c r="P940" s="3"/>
      <c r="Q940" s="8"/>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row>
    <row r="941" spans="2:41" ht="15" x14ac:dyDescent="0.2">
      <c r="B941" s="29"/>
      <c r="C941" s="25"/>
      <c r="D941" s="29"/>
      <c r="E941" s="13"/>
      <c r="F941" s="3"/>
      <c r="G941" s="8"/>
      <c r="H941" s="8"/>
      <c r="I941" s="28"/>
      <c r="J941" s="28"/>
      <c r="K941" s="3"/>
      <c r="L941" s="3"/>
      <c r="M941" s="3"/>
      <c r="N941" s="3"/>
      <c r="O941" s="3"/>
      <c r="P941" s="3"/>
      <c r="Q941" s="8"/>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row>
    <row r="942" spans="2:41" ht="15" x14ac:dyDescent="0.2">
      <c r="B942" s="29"/>
      <c r="C942" s="25"/>
      <c r="D942" s="29"/>
      <c r="E942" s="13"/>
      <c r="F942" s="3"/>
      <c r="G942" s="8"/>
      <c r="H942" s="8"/>
      <c r="I942" s="28"/>
      <c r="J942" s="28"/>
      <c r="K942" s="3"/>
      <c r="L942" s="3"/>
      <c r="M942" s="3"/>
      <c r="N942" s="3"/>
      <c r="O942" s="3"/>
      <c r="P942" s="3"/>
      <c r="Q942" s="8"/>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row>
    <row r="943" spans="2:41" ht="15" x14ac:dyDescent="0.2">
      <c r="B943" s="29"/>
      <c r="C943" s="25"/>
      <c r="D943" s="29"/>
      <c r="E943" s="13"/>
      <c r="F943" s="3"/>
      <c r="G943" s="8"/>
      <c r="H943" s="8"/>
      <c r="I943" s="28"/>
      <c r="J943" s="28"/>
      <c r="K943" s="3"/>
      <c r="L943" s="3"/>
      <c r="M943" s="3"/>
      <c r="N943" s="3"/>
      <c r="O943" s="3"/>
      <c r="P943" s="3"/>
      <c r="Q943" s="8"/>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row>
    <row r="944" spans="2:41" ht="15" x14ac:dyDescent="0.2">
      <c r="B944" s="29"/>
      <c r="C944" s="25"/>
      <c r="D944" s="29"/>
      <c r="E944" s="13"/>
      <c r="F944" s="3"/>
      <c r="G944" s="8"/>
      <c r="H944" s="8"/>
      <c r="I944" s="28"/>
      <c r="J944" s="28"/>
      <c r="K944" s="3"/>
      <c r="L944" s="3"/>
      <c r="M944" s="3"/>
      <c r="N944" s="3"/>
      <c r="O944" s="3"/>
      <c r="P944" s="3"/>
      <c r="Q944" s="8"/>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row>
    <row r="945" spans="2:41" ht="15" x14ac:dyDescent="0.2">
      <c r="B945" s="29"/>
      <c r="C945" s="25"/>
      <c r="D945" s="29"/>
      <c r="E945" s="13"/>
      <c r="F945" s="3"/>
      <c r="G945" s="8"/>
      <c r="H945" s="8"/>
      <c r="I945" s="28"/>
      <c r="J945" s="28"/>
      <c r="K945" s="3"/>
      <c r="L945" s="3"/>
      <c r="M945" s="3"/>
      <c r="N945" s="3"/>
      <c r="O945" s="3"/>
      <c r="P945" s="3"/>
      <c r="Q945" s="8"/>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row>
    <row r="946" spans="2:41" ht="15" x14ac:dyDescent="0.2">
      <c r="B946" s="29"/>
      <c r="C946" s="25"/>
      <c r="D946" s="29"/>
      <c r="E946" s="13"/>
      <c r="F946" s="3"/>
      <c r="G946" s="8"/>
      <c r="H946" s="8"/>
      <c r="I946" s="28"/>
      <c r="J946" s="28"/>
      <c r="K946" s="3"/>
      <c r="L946" s="3"/>
      <c r="M946" s="3"/>
      <c r="N946" s="3"/>
      <c r="O946" s="3"/>
      <c r="P946" s="3"/>
      <c r="Q946" s="8"/>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row>
    <row r="947" spans="2:41" ht="15" x14ac:dyDescent="0.2">
      <c r="B947" s="29"/>
      <c r="C947" s="25"/>
      <c r="D947" s="29"/>
      <c r="E947" s="13"/>
      <c r="F947" s="3"/>
      <c r="G947" s="8"/>
      <c r="H947" s="8"/>
      <c r="I947" s="28"/>
      <c r="J947" s="28"/>
      <c r="K947" s="3"/>
      <c r="L947" s="3"/>
      <c r="M947" s="3"/>
      <c r="N947" s="3"/>
      <c r="O947" s="3"/>
      <c r="P947" s="3"/>
      <c r="Q947" s="8"/>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row>
    <row r="948" spans="2:41" ht="15" x14ac:dyDescent="0.2">
      <c r="B948" s="29"/>
      <c r="C948" s="25"/>
      <c r="D948" s="29"/>
      <c r="E948" s="13"/>
      <c r="F948" s="3"/>
      <c r="G948" s="8"/>
      <c r="H948" s="8"/>
      <c r="I948" s="28"/>
      <c r="J948" s="28"/>
      <c r="K948" s="3"/>
      <c r="L948" s="3"/>
      <c r="M948" s="3"/>
      <c r="N948" s="3"/>
      <c r="O948" s="3"/>
      <c r="P948" s="3"/>
      <c r="Q948" s="8"/>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row>
    <row r="949" spans="2:41" ht="15" x14ac:dyDescent="0.2">
      <c r="B949" s="29"/>
      <c r="C949" s="25"/>
      <c r="D949" s="29"/>
      <c r="E949" s="13"/>
      <c r="F949" s="3"/>
      <c r="G949" s="8"/>
      <c r="H949" s="8"/>
      <c r="I949" s="28"/>
      <c r="J949" s="28"/>
      <c r="K949" s="3"/>
      <c r="L949" s="3"/>
      <c r="M949" s="3"/>
      <c r="N949" s="3"/>
      <c r="O949" s="3"/>
      <c r="P949" s="3"/>
      <c r="Q949" s="8"/>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row>
    <row r="950" spans="2:41" ht="15" x14ac:dyDescent="0.2">
      <c r="B950" s="29"/>
      <c r="C950" s="25"/>
      <c r="D950" s="29"/>
      <c r="E950" s="13"/>
      <c r="F950" s="3"/>
      <c r="G950" s="8"/>
      <c r="H950" s="8"/>
      <c r="I950" s="28"/>
      <c r="J950" s="28"/>
      <c r="K950" s="3"/>
      <c r="L950" s="3"/>
      <c r="M950" s="3"/>
      <c r="N950" s="3"/>
      <c r="O950" s="3"/>
      <c r="P950" s="3"/>
      <c r="Q950" s="8"/>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row>
    <row r="951" spans="2:41" ht="15" x14ac:dyDescent="0.2">
      <c r="B951" s="29"/>
      <c r="C951" s="25"/>
      <c r="D951" s="29"/>
      <c r="E951" s="13"/>
      <c r="F951" s="3"/>
      <c r="G951" s="8"/>
      <c r="H951" s="8"/>
      <c r="I951" s="28"/>
      <c r="J951" s="28"/>
      <c r="K951" s="3"/>
      <c r="L951" s="3"/>
      <c r="M951" s="3"/>
      <c r="N951" s="3"/>
      <c r="O951" s="3"/>
      <c r="P951" s="3"/>
      <c r="Q951" s="8"/>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row>
    <row r="952" spans="2:41" ht="15" x14ac:dyDescent="0.2">
      <c r="B952" s="29"/>
      <c r="C952" s="25"/>
      <c r="D952" s="29"/>
      <c r="E952" s="13"/>
      <c r="F952" s="3"/>
      <c r="G952" s="8"/>
      <c r="H952" s="8"/>
      <c r="I952" s="28"/>
      <c r="J952" s="28"/>
      <c r="K952" s="3"/>
      <c r="L952" s="3"/>
      <c r="M952" s="3"/>
      <c r="N952" s="3"/>
      <c r="O952" s="3"/>
      <c r="P952" s="3"/>
      <c r="Q952" s="8"/>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row>
    <row r="953" spans="2:41" ht="15" x14ac:dyDescent="0.2">
      <c r="B953" s="29"/>
      <c r="C953" s="25"/>
      <c r="D953" s="29"/>
      <c r="E953" s="13"/>
      <c r="F953" s="3"/>
      <c r="G953" s="8"/>
      <c r="H953" s="8"/>
      <c r="I953" s="28"/>
      <c r="J953" s="28"/>
      <c r="K953" s="3"/>
      <c r="L953" s="3"/>
      <c r="M953" s="3"/>
      <c r="N953" s="3"/>
      <c r="O953" s="3"/>
      <c r="P953" s="3"/>
      <c r="Q953" s="8"/>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row>
    <row r="954" spans="2:41" ht="15" x14ac:dyDescent="0.2">
      <c r="B954" s="29"/>
      <c r="C954" s="25"/>
      <c r="D954" s="29"/>
      <c r="E954" s="13"/>
      <c r="F954" s="3"/>
      <c r="G954" s="8"/>
      <c r="H954" s="8"/>
      <c r="I954" s="28"/>
      <c r="J954" s="28"/>
      <c r="K954" s="3"/>
      <c r="L954" s="3"/>
      <c r="M954" s="3"/>
      <c r="N954" s="3"/>
      <c r="O954" s="3"/>
      <c r="P954" s="3"/>
      <c r="Q954" s="8"/>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row>
    <row r="955" spans="2:41" ht="15" x14ac:dyDescent="0.2">
      <c r="B955" s="29"/>
      <c r="C955" s="25"/>
      <c r="D955" s="29"/>
      <c r="E955" s="13"/>
      <c r="F955" s="3"/>
      <c r="G955" s="8"/>
      <c r="H955" s="8"/>
      <c r="I955" s="28"/>
      <c r="J955" s="28"/>
      <c r="K955" s="3"/>
      <c r="L955" s="3"/>
      <c r="M955" s="3"/>
      <c r="N955" s="3"/>
      <c r="O955" s="3"/>
      <c r="P955" s="3"/>
      <c r="Q955" s="8"/>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row>
    <row r="956" spans="2:41" ht="15" x14ac:dyDescent="0.2">
      <c r="B956" s="29"/>
      <c r="C956" s="25"/>
      <c r="D956" s="29"/>
      <c r="E956" s="13"/>
      <c r="F956" s="3"/>
      <c r="G956" s="8"/>
      <c r="H956" s="8"/>
      <c r="I956" s="28"/>
      <c r="J956" s="28"/>
      <c r="K956" s="3"/>
      <c r="L956" s="3"/>
      <c r="M956" s="3"/>
      <c r="N956" s="3"/>
      <c r="O956" s="3"/>
      <c r="P956" s="3"/>
      <c r="Q956" s="8"/>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row>
    <row r="957" spans="2:41" ht="15" x14ac:dyDescent="0.2">
      <c r="B957" s="29"/>
      <c r="C957" s="25"/>
      <c r="D957" s="29"/>
      <c r="E957" s="13"/>
      <c r="F957" s="3"/>
      <c r="G957" s="8"/>
      <c r="H957" s="8"/>
      <c r="I957" s="28"/>
      <c r="J957" s="28"/>
      <c r="K957" s="3"/>
      <c r="L957" s="3"/>
      <c r="M957" s="3"/>
      <c r="N957" s="3"/>
      <c r="O957" s="3"/>
      <c r="P957" s="3"/>
      <c r="Q957" s="8"/>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row>
    <row r="958" spans="2:41" ht="15" x14ac:dyDescent="0.2">
      <c r="B958" s="29"/>
      <c r="C958" s="25"/>
      <c r="D958" s="29"/>
      <c r="E958" s="13"/>
      <c r="F958" s="3"/>
      <c r="G958" s="8"/>
      <c r="H958" s="8"/>
      <c r="I958" s="28"/>
      <c r="J958" s="28"/>
      <c r="K958" s="3"/>
      <c r="L958" s="3"/>
      <c r="M958" s="3"/>
      <c r="N958" s="3"/>
      <c r="O958" s="3"/>
      <c r="P958" s="3"/>
      <c r="Q958" s="8"/>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row>
    <row r="959" spans="2:41" ht="15" x14ac:dyDescent="0.2">
      <c r="B959" s="29"/>
      <c r="C959" s="25"/>
      <c r="D959" s="29"/>
      <c r="E959" s="13"/>
      <c r="F959" s="3"/>
      <c r="G959" s="8"/>
      <c r="H959" s="8"/>
      <c r="I959" s="28"/>
      <c r="J959" s="28"/>
      <c r="K959" s="3"/>
      <c r="L959" s="3"/>
      <c r="M959" s="3"/>
      <c r="N959" s="3"/>
      <c r="O959" s="3"/>
      <c r="P959" s="3"/>
      <c r="Q959" s="8"/>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row>
    <row r="960" spans="2:41" ht="15" x14ac:dyDescent="0.2">
      <c r="B960" s="29"/>
      <c r="C960" s="25"/>
      <c r="D960" s="29"/>
      <c r="E960" s="13"/>
      <c r="F960" s="3"/>
      <c r="G960" s="8"/>
      <c r="H960" s="8"/>
      <c r="I960" s="28"/>
      <c r="J960" s="28"/>
      <c r="K960" s="3"/>
      <c r="L960" s="3"/>
      <c r="M960" s="3"/>
      <c r="N960" s="3"/>
      <c r="O960" s="3"/>
      <c r="P960" s="3"/>
      <c r="Q960" s="8"/>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row>
    <row r="961" spans="2:41" ht="15" x14ac:dyDescent="0.2">
      <c r="B961" s="29"/>
      <c r="C961" s="25"/>
      <c r="D961" s="29"/>
      <c r="E961" s="13"/>
      <c r="F961" s="3"/>
      <c r="G961" s="8"/>
      <c r="H961" s="8"/>
      <c r="I961" s="28"/>
      <c r="J961" s="28"/>
      <c r="K961" s="3"/>
      <c r="L961" s="3"/>
      <c r="M961" s="3"/>
      <c r="N961" s="3"/>
      <c r="O961" s="3"/>
      <c r="P961" s="3"/>
      <c r="Q961" s="8"/>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row>
    <row r="962" spans="2:41" ht="15" x14ac:dyDescent="0.2">
      <c r="B962" s="29"/>
      <c r="C962" s="25"/>
      <c r="D962" s="29"/>
      <c r="E962" s="13"/>
      <c r="F962" s="3"/>
      <c r="G962" s="8"/>
      <c r="H962" s="8"/>
      <c r="I962" s="28"/>
      <c r="J962" s="28"/>
      <c r="K962" s="3"/>
      <c r="L962" s="3"/>
      <c r="M962" s="3"/>
      <c r="N962" s="3"/>
      <c r="O962" s="3"/>
      <c r="P962" s="3"/>
      <c r="Q962" s="8"/>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row>
    <row r="963" spans="2:41" ht="15" x14ac:dyDescent="0.2">
      <c r="B963" s="29"/>
      <c r="C963" s="25"/>
      <c r="D963" s="29"/>
      <c r="E963" s="13"/>
      <c r="F963" s="3"/>
      <c r="G963" s="8"/>
      <c r="H963" s="8"/>
      <c r="I963" s="28"/>
      <c r="J963" s="28"/>
      <c r="K963" s="3"/>
      <c r="L963" s="3"/>
      <c r="M963" s="3"/>
      <c r="N963" s="3"/>
      <c r="O963" s="3"/>
      <c r="P963" s="3"/>
      <c r="Q963" s="8"/>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row>
    <row r="964" spans="2:41" ht="15" x14ac:dyDescent="0.2">
      <c r="B964" s="29"/>
      <c r="C964" s="25"/>
      <c r="D964" s="29"/>
      <c r="E964" s="13"/>
      <c r="F964" s="3"/>
      <c r="G964" s="8"/>
      <c r="H964" s="8"/>
      <c r="I964" s="28"/>
      <c r="J964" s="28"/>
      <c r="K964" s="3"/>
      <c r="L964" s="3"/>
      <c r="M964" s="3"/>
      <c r="N964" s="3"/>
      <c r="O964" s="3"/>
      <c r="P964" s="3"/>
      <c r="Q964" s="8"/>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row>
    <row r="965" spans="2:41" ht="15" x14ac:dyDescent="0.2">
      <c r="B965" s="29"/>
      <c r="C965" s="25"/>
      <c r="D965" s="29"/>
      <c r="E965" s="13"/>
      <c r="F965" s="3"/>
      <c r="G965" s="8"/>
      <c r="H965" s="8"/>
      <c r="I965" s="28"/>
      <c r="J965" s="28"/>
      <c r="K965" s="3"/>
      <c r="L965" s="3"/>
      <c r="M965" s="3"/>
      <c r="N965" s="3"/>
      <c r="O965" s="3"/>
      <c r="P965" s="3"/>
      <c r="Q965" s="8"/>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row>
    <row r="966" spans="2:41" ht="15" x14ac:dyDescent="0.2">
      <c r="B966" s="29"/>
      <c r="C966" s="25"/>
      <c r="D966" s="29"/>
      <c r="E966" s="13"/>
      <c r="F966" s="3"/>
      <c r="G966" s="8"/>
      <c r="H966" s="8"/>
      <c r="I966" s="28"/>
      <c r="J966" s="28"/>
      <c r="K966" s="3"/>
      <c r="L966" s="3"/>
      <c r="M966" s="3"/>
      <c r="N966" s="3"/>
      <c r="O966" s="3"/>
      <c r="P966" s="3"/>
      <c r="Q966" s="8"/>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row>
    <row r="967" spans="2:41" ht="15" x14ac:dyDescent="0.2">
      <c r="B967" s="29"/>
      <c r="C967" s="25"/>
      <c r="D967" s="29"/>
      <c r="E967" s="13"/>
      <c r="F967" s="3"/>
      <c r="G967" s="8"/>
      <c r="H967" s="8"/>
      <c r="I967" s="28"/>
      <c r="J967" s="28"/>
      <c r="K967" s="3"/>
      <c r="L967" s="3"/>
      <c r="M967" s="3"/>
      <c r="N967" s="3"/>
      <c r="O967" s="3"/>
      <c r="P967" s="3"/>
      <c r="Q967" s="8"/>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row>
    <row r="968" spans="2:41" ht="15" x14ac:dyDescent="0.2">
      <c r="B968" s="29"/>
      <c r="C968" s="25"/>
      <c r="D968" s="29"/>
      <c r="E968" s="13"/>
      <c r="F968" s="3"/>
      <c r="G968" s="8"/>
      <c r="H968" s="8"/>
      <c r="I968" s="28"/>
      <c r="J968" s="28"/>
      <c r="K968" s="3"/>
      <c r="L968" s="3"/>
      <c r="M968" s="3"/>
      <c r="N968" s="3"/>
      <c r="O968" s="3"/>
      <c r="P968" s="3"/>
      <c r="Q968" s="8"/>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row>
    <row r="969" spans="2:41" ht="15" x14ac:dyDescent="0.2">
      <c r="B969" s="29"/>
      <c r="C969" s="25"/>
      <c r="D969" s="29"/>
      <c r="E969" s="13"/>
      <c r="F969" s="3"/>
      <c r="G969" s="8"/>
      <c r="H969" s="8"/>
      <c r="I969" s="28"/>
      <c r="J969" s="28"/>
      <c r="K969" s="3"/>
      <c r="L969" s="3"/>
      <c r="M969" s="3"/>
      <c r="N969" s="3"/>
      <c r="O969" s="3"/>
      <c r="P969" s="3"/>
      <c r="Q969" s="8"/>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row>
    <row r="970" spans="2:41" ht="15" x14ac:dyDescent="0.2">
      <c r="B970" s="29"/>
      <c r="C970" s="25"/>
      <c r="D970" s="29"/>
      <c r="E970" s="13"/>
      <c r="F970" s="3"/>
      <c r="G970" s="8"/>
      <c r="H970" s="8"/>
      <c r="I970" s="28"/>
      <c r="J970" s="28"/>
      <c r="K970" s="3"/>
      <c r="L970" s="3"/>
      <c r="M970" s="3"/>
      <c r="N970" s="3"/>
      <c r="O970" s="3"/>
      <c r="P970" s="3"/>
      <c r="Q970" s="8"/>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row>
    <row r="971" spans="2:41" ht="15" x14ac:dyDescent="0.2">
      <c r="B971" s="29"/>
      <c r="C971" s="25"/>
      <c r="D971" s="29"/>
      <c r="E971" s="13"/>
      <c r="F971" s="3"/>
      <c r="G971" s="8"/>
      <c r="H971" s="8"/>
      <c r="I971" s="28"/>
      <c r="J971" s="28"/>
      <c r="K971" s="3"/>
      <c r="L971" s="3"/>
      <c r="M971" s="3"/>
      <c r="N971" s="3"/>
      <c r="O971" s="3"/>
      <c r="P971" s="3"/>
      <c r="Q971" s="8"/>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row>
    <row r="972" spans="2:41" ht="15" x14ac:dyDescent="0.2">
      <c r="B972" s="29"/>
      <c r="C972" s="25"/>
      <c r="D972" s="29"/>
      <c r="E972" s="13"/>
      <c r="F972" s="3"/>
      <c r="G972" s="8"/>
      <c r="H972" s="8"/>
      <c r="I972" s="28"/>
      <c r="J972" s="28"/>
      <c r="K972" s="3"/>
      <c r="L972" s="3"/>
      <c r="M972" s="3"/>
      <c r="N972" s="3"/>
      <c r="O972" s="3"/>
      <c r="P972" s="3"/>
      <c r="Q972" s="8"/>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row>
    <row r="973" spans="2:41" ht="15" x14ac:dyDescent="0.2">
      <c r="B973" s="29"/>
      <c r="C973" s="25"/>
      <c r="D973" s="29"/>
      <c r="E973" s="13"/>
      <c r="F973" s="3"/>
      <c r="G973" s="8"/>
      <c r="H973" s="8"/>
      <c r="I973" s="28"/>
      <c r="J973" s="28"/>
      <c r="K973" s="3"/>
      <c r="L973" s="3"/>
      <c r="M973" s="3"/>
      <c r="N973" s="3"/>
      <c r="O973" s="3"/>
      <c r="P973" s="3"/>
      <c r="Q973" s="8"/>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row>
    <row r="974" spans="2:41" ht="15" x14ac:dyDescent="0.2">
      <c r="B974" s="29"/>
      <c r="C974" s="25"/>
      <c r="D974" s="29"/>
      <c r="E974" s="13"/>
      <c r="F974" s="3"/>
      <c r="G974" s="8"/>
      <c r="H974" s="8"/>
      <c r="I974" s="28"/>
      <c r="J974" s="28"/>
      <c r="K974" s="3"/>
      <c r="L974" s="3"/>
      <c r="M974" s="3"/>
      <c r="N974" s="3"/>
      <c r="O974" s="3"/>
      <c r="P974" s="3"/>
      <c r="Q974" s="8"/>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row>
    <row r="975" spans="2:41" ht="15" x14ac:dyDescent="0.2">
      <c r="B975" s="29"/>
      <c r="C975" s="25"/>
      <c r="D975" s="29"/>
      <c r="E975" s="13"/>
      <c r="F975" s="3"/>
      <c r="G975" s="8"/>
      <c r="H975" s="8"/>
      <c r="I975" s="28"/>
      <c r="J975" s="28"/>
      <c r="K975" s="3"/>
      <c r="L975" s="3"/>
      <c r="M975" s="3"/>
      <c r="N975" s="3"/>
      <c r="O975" s="3"/>
      <c r="P975" s="3"/>
      <c r="Q975" s="8"/>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row>
    <row r="976" spans="2:41" ht="15" x14ac:dyDescent="0.2">
      <c r="B976" s="29"/>
      <c r="C976" s="25"/>
      <c r="D976" s="29"/>
      <c r="E976" s="13"/>
      <c r="F976" s="3"/>
      <c r="G976" s="8"/>
      <c r="H976" s="8"/>
      <c r="I976" s="28"/>
      <c r="J976" s="28"/>
      <c r="K976" s="3"/>
      <c r="L976" s="3"/>
      <c r="M976" s="3"/>
      <c r="N976" s="3"/>
      <c r="O976" s="3"/>
      <c r="P976" s="3"/>
      <c r="Q976" s="8"/>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row>
    <row r="977" spans="2:41" ht="15" x14ac:dyDescent="0.2">
      <c r="B977" s="29"/>
      <c r="C977" s="25"/>
      <c r="D977" s="29"/>
      <c r="E977" s="13"/>
      <c r="F977" s="3"/>
      <c r="G977" s="8"/>
      <c r="H977" s="8"/>
      <c r="I977" s="28"/>
      <c r="J977" s="28"/>
      <c r="K977" s="3"/>
      <c r="L977" s="3"/>
      <c r="M977" s="3"/>
      <c r="N977" s="3"/>
      <c r="O977" s="3"/>
      <c r="P977" s="3"/>
      <c r="Q977" s="8"/>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row>
    <row r="978" spans="2:41" ht="15" x14ac:dyDescent="0.2">
      <c r="B978" s="29"/>
      <c r="C978" s="25"/>
      <c r="D978" s="29"/>
      <c r="E978" s="13"/>
      <c r="F978" s="3"/>
      <c r="G978" s="8"/>
      <c r="H978" s="8"/>
      <c r="I978" s="28"/>
      <c r="J978" s="28"/>
      <c r="K978" s="3"/>
      <c r="L978" s="3"/>
      <c r="M978" s="3"/>
      <c r="N978" s="3"/>
      <c r="O978" s="3"/>
      <c r="P978" s="3"/>
      <c r="Q978" s="8"/>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row>
    <row r="979" spans="2:41" ht="15" x14ac:dyDescent="0.2">
      <c r="B979" s="29"/>
      <c r="C979" s="25"/>
      <c r="D979" s="29"/>
      <c r="E979" s="13"/>
      <c r="F979" s="3"/>
      <c r="G979" s="8"/>
      <c r="H979" s="8"/>
      <c r="I979" s="28"/>
      <c r="J979" s="28"/>
      <c r="K979" s="3"/>
      <c r="L979" s="3"/>
      <c r="M979" s="3"/>
      <c r="N979" s="3"/>
      <c r="O979" s="3"/>
      <c r="P979" s="3"/>
      <c r="Q979" s="8"/>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row>
    <row r="980" spans="2:41" ht="15" x14ac:dyDescent="0.2">
      <c r="B980" s="29"/>
      <c r="C980" s="25"/>
      <c r="D980" s="29"/>
      <c r="E980" s="13"/>
      <c r="F980" s="3"/>
      <c r="G980" s="8"/>
      <c r="H980" s="8"/>
      <c r="I980" s="28"/>
      <c r="J980" s="28"/>
      <c r="K980" s="3"/>
      <c r="L980" s="3"/>
      <c r="M980" s="3"/>
      <c r="N980" s="3"/>
      <c r="O980" s="3"/>
      <c r="P980" s="3"/>
      <c r="Q980" s="8"/>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row>
    <row r="981" spans="2:41" ht="15" x14ac:dyDescent="0.2">
      <c r="B981" s="29"/>
      <c r="C981" s="25"/>
      <c r="D981" s="29"/>
      <c r="E981" s="13"/>
      <c r="F981" s="3"/>
      <c r="G981" s="8"/>
      <c r="H981" s="8"/>
      <c r="I981" s="28"/>
      <c r="J981" s="28"/>
      <c r="K981" s="3"/>
      <c r="L981" s="3"/>
      <c r="M981" s="3"/>
      <c r="N981" s="3"/>
      <c r="O981" s="3"/>
      <c r="P981" s="3"/>
      <c r="Q981" s="8"/>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row>
    <row r="982" spans="2:41" ht="15" x14ac:dyDescent="0.2">
      <c r="B982" s="29"/>
      <c r="C982" s="25"/>
      <c r="D982" s="29"/>
      <c r="E982" s="13"/>
      <c r="F982" s="3"/>
      <c r="G982" s="8"/>
      <c r="H982" s="8"/>
      <c r="I982" s="28"/>
      <c r="J982" s="28"/>
      <c r="K982" s="3"/>
      <c r="L982" s="3"/>
      <c r="M982" s="3"/>
      <c r="N982" s="3"/>
      <c r="O982" s="3"/>
      <c r="P982" s="3"/>
      <c r="Q982" s="8"/>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row>
    <row r="983" spans="2:41" ht="15" x14ac:dyDescent="0.2">
      <c r="B983" s="29"/>
      <c r="C983" s="25"/>
      <c r="D983" s="29"/>
      <c r="E983" s="13"/>
      <c r="F983" s="3"/>
      <c r="G983" s="8"/>
      <c r="H983" s="8"/>
      <c r="I983" s="28"/>
      <c r="J983" s="28"/>
      <c r="K983" s="3"/>
      <c r="L983" s="3"/>
      <c r="M983" s="3"/>
      <c r="N983" s="3"/>
      <c r="O983" s="3"/>
      <c r="P983" s="3"/>
      <c r="Q983" s="8"/>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row>
    <row r="984" spans="2:41" ht="15" x14ac:dyDescent="0.2">
      <c r="B984" s="29"/>
      <c r="C984" s="25"/>
      <c r="D984" s="29"/>
      <c r="E984" s="13"/>
      <c r="F984" s="3"/>
      <c r="G984" s="8"/>
      <c r="H984" s="8"/>
      <c r="I984" s="28"/>
      <c r="J984" s="28"/>
      <c r="K984" s="3"/>
      <c r="L984" s="3"/>
      <c r="M984" s="3"/>
      <c r="N984" s="3"/>
      <c r="O984" s="3"/>
      <c r="P984" s="3"/>
      <c r="Q984" s="8"/>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row>
    <row r="985" spans="2:41" ht="15" x14ac:dyDescent="0.2">
      <c r="B985" s="29"/>
      <c r="C985" s="25"/>
      <c r="D985" s="29"/>
      <c r="E985" s="13"/>
      <c r="F985" s="3"/>
      <c r="G985" s="8"/>
      <c r="H985" s="8"/>
      <c r="I985" s="28"/>
      <c r="J985" s="28"/>
      <c r="K985" s="3"/>
      <c r="L985" s="3"/>
      <c r="M985" s="3"/>
      <c r="N985" s="3"/>
      <c r="O985" s="3"/>
      <c r="P985" s="3"/>
      <c r="Q985" s="8"/>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row>
    <row r="986" spans="2:41" ht="15" x14ac:dyDescent="0.2">
      <c r="B986" s="29"/>
      <c r="C986" s="25"/>
      <c r="D986" s="29"/>
      <c r="E986" s="13"/>
      <c r="F986" s="3"/>
      <c r="G986" s="8"/>
      <c r="H986" s="8"/>
      <c r="I986" s="28"/>
      <c r="J986" s="28"/>
      <c r="K986" s="3"/>
      <c r="L986" s="3"/>
      <c r="M986" s="3"/>
      <c r="N986" s="3"/>
      <c r="O986" s="3"/>
      <c r="P986" s="3"/>
      <c r="Q986" s="8"/>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row>
    <row r="987" spans="2:41" ht="15" x14ac:dyDescent="0.2">
      <c r="B987" s="29"/>
      <c r="C987" s="25"/>
      <c r="D987" s="29"/>
      <c r="E987" s="13"/>
      <c r="F987" s="3"/>
      <c r="G987" s="3"/>
      <c r="H987" s="3"/>
      <c r="I987" s="28"/>
      <c r="J987" s="28"/>
      <c r="K987" s="3"/>
      <c r="L987" s="3"/>
      <c r="M987" s="3"/>
      <c r="N987" s="3"/>
      <c r="O987" s="3"/>
      <c r="P987" s="3"/>
      <c r="Q987" s="8"/>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row>
    <row r="988" spans="2:41" ht="15" x14ac:dyDescent="0.2">
      <c r="B988" s="29"/>
      <c r="C988" s="25"/>
      <c r="D988" s="29"/>
      <c r="E988" s="13"/>
      <c r="F988" s="3"/>
      <c r="G988" s="3"/>
      <c r="H988" s="3"/>
      <c r="I988" s="28"/>
      <c r="J988" s="28"/>
      <c r="K988" s="3"/>
      <c r="L988" s="3"/>
      <c r="M988" s="3"/>
      <c r="N988" s="3"/>
      <c r="O988" s="3"/>
      <c r="P988" s="3"/>
      <c r="Q988" s="8"/>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row>
    <row r="989" spans="2:41" ht="15" x14ac:dyDescent="0.2">
      <c r="B989" s="29"/>
      <c r="C989" s="25"/>
      <c r="D989" s="29"/>
      <c r="E989" s="13"/>
      <c r="F989" s="3"/>
      <c r="G989" s="3"/>
      <c r="H989" s="3"/>
      <c r="I989" s="28"/>
      <c r="J989" s="28"/>
      <c r="K989" s="3"/>
      <c r="L989" s="3"/>
      <c r="M989" s="3"/>
      <c r="N989" s="3"/>
      <c r="O989" s="3"/>
      <c r="P989" s="3"/>
      <c r="Q989" s="8"/>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row>
    <row r="990" spans="2:41" ht="15" x14ac:dyDescent="0.2">
      <c r="B990" s="29"/>
      <c r="C990" s="25"/>
      <c r="D990" s="29"/>
      <c r="E990" s="13"/>
      <c r="F990" s="3"/>
      <c r="G990" s="3"/>
      <c r="H990" s="3"/>
      <c r="I990" s="28"/>
      <c r="J990" s="28"/>
      <c r="K990" s="3"/>
      <c r="L990" s="3"/>
      <c r="M990" s="3"/>
      <c r="N990" s="3"/>
      <c r="O990" s="3"/>
      <c r="P990" s="3"/>
      <c r="Q990" s="8"/>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row>
    <row r="991" spans="2:41" ht="15" x14ac:dyDescent="0.2">
      <c r="B991" s="29"/>
      <c r="C991" s="25"/>
      <c r="D991" s="29"/>
      <c r="E991" s="13"/>
      <c r="F991" s="3"/>
      <c r="G991" s="3"/>
      <c r="H991" s="3"/>
      <c r="I991" s="28"/>
      <c r="J991" s="28"/>
      <c r="K991" s="3"/>
      <c r="L991" s="3"/>
      <c r="M991" s="3"/>
      <c r="N991" s="3"/>
      <c r="O991" s="3"/>
      <c r="P991" s="3"/>
      <c r="Q991" s="8"/>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row>
    <row r="992" spans="2:41" ht="15" x14ac:dyDescent="0.2">
      <c r="B992" s="29"/>
      <c r="C992" s="25"/>
      <c r="D992" s="29"/>
      <c r="E992" s="13"/>
      <c r="F992" s="3"/>
      <c r="G992" s="3"/>
      <c r="H992" s="3"/>
      <c r="I992" s="28"/>
      <c r="J992" s="28"/>
      <c r="K992" s="3"/>
      <c r="L992" s="3"/>
      <c r="M992" s="3"/>
      <c r="N992" s="3"/>
      <c r="O992" s="3"/>
      <c r="P992" s="3"/>
      <c r="Q992" s="8"/>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row>
    <row r="993" spans="2:41" ht="15" x14ac:dyDescent="0.2">
      <c r="B993" s="29"/>
      <c r="C993" s="25"/>
      <c r="D993" s="29"/>
      <c r="E993" s="13"/>
      <c r="F993" s="3"/>
      <c r="G993" s="3"/>
      <c r="H993" s="3"/>
      <c r="I993" s="28"/>
      <c r="J993" s="28"/>
      <c r="K993" s="3"/>
      <c r="L993" s="3"/>
      <c r="M993" s="3"/>
      <c r="N993" s="3"/>
      <c r="O993" s="3"/>
      <c r="P993" s="3"/>
      <c r="Q993" s="8"/>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row>
    <row r="994" spans="2:41" ht="15" x14ac:dyDescent="0.2">
      <c r="B994" s="29"/>
      <c r="C994" s="25"/>
      <c r="D994" s="29"/>
      <c r="E994" s="13"/>
      <c r="F994" s="3"/>
      <c r="G994" s="3"/>
      <c r="H994" s="3"/>
      <c r="I994" s="28"/>
      <c r="J994" s="28"/>
      <c r="K994" s="3"/>
      <c r="L994" s="3"/>
      <c r="M994" s="3"/>
      <c r="N994" s="3"/>
      <c r="O994" s="3"/>
      <c r="P994" s="3"/>
      <c r="Q994" s="8"/>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row>
    <row r="995" spans="2:41" ht="15" x14ac:dyDescent="0.2">
      <c r="B995" s="29"/>
      <c r="C995" s="25"/>
      <c r="D995" s="29"/>
      <c r="E995" s="13"/>
      <c r="F995" s="3"/>
      <c r="G995" s="3"/>
      <c r="H995" s="3"/>
      <c r="I995" s="28"/>
      <c r="J995" s="28"/>
      <c r="K995" s="3"/>
      <c r="L995" s="3"/>
      <c r="M995" s="3"/>
      <c r="N995" s="3"/>
      <c r="O995" s="3"/>
      <c r="P995" s="3"/>
      <c r="Q995" s="8"/>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row>
    <row r="996" spans="2:41" ht="15" x14ac:dyDescent="0.2">
      <c r="B996" s="29"/>
      <c r="C996" s="25"/>
      <c r="D996" s="29"/>
      <c r="E996" s="13"/>
      <c r="F996" s="3"/>
      <c r="G996" s="3"/>
      <c r="H996" s="3"/>
      <c r="I996" s="28"/>
      <c r="J996" s="28"/>
      <c r="K996" s="3"/>
      <c r="L996" s="3"/>
      <c r="M996" s="3"/>
      <c r="N996" s="3"/>
      <c r="O996" s="3"/>
      <c r="P996" s="3"/>
      <c r="Q996" s="8"/>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row>
    <row r="997" spans="2:41" ht="15" x14ac:dyDescent="0.2">
      <c r="B997" s="29"/>
      <c r="C997" s="25"/>
      <c r="D997" s="29"/>
      <c r="E997" s="13"/>
      <c r="F997" s="3"/>
      <c r="G997" s="3"/>
      <c r="H997" s="3"/>
      <c r="I997" s="28"/>
      <c r="J997" s="28"/>
      <c r="K997" s="3"/>
      <c r="L997" s="3"/>
      <c r="M997" s="3"/>
      <c r="N997" s="3"/>
      <c r="O997" s="3"/>
      <c r="P997" s="3"/>
      <c r="Q997" s="8"/>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row>
    <row r="998" spans="2:41" ht="15" x14ac:dyDescent="0.2">
      <c r="B998" s="29"/>
      <c r="C998" s="25"/>
      <c r="D998" s="29"/>
      <c r="E998" s="13"/>
      <c r="F998" s="3"/>
      <c r="G998" s="3"/>
      <c r="H998" s="3"/>
      <c r="I998" s="28"/>
      <c r="J998" s="28"/>
      <c r="K998" s="3"/>
      <c r="L998" s="3"/>
      <c r="M998" s="3"/>
      <c r="N998" s="3"/>
      <c r="O998" s="3"/>
      <c r="P998" s="3"/>
      <c r="Q998" s="8"/>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row>
    <row r="999" spans="2:41" ht="15" x14ac:dyDescent="0.2">
      <c r="B999" s="29"/>
      <c r="C999" s="25"/>
      <c r="D999" s="29"/>
      <c r="E999" s="13"/>
      <c r="F999" s="3"/>
      <c r="G999" s="3"/>
      <c r="H999" s="3"/>
      <c r="I999" s="28"/>
      <c r="J999" s="28"/>
      <c r="K999" s="3"/>
      <c r="L999" s="3"/>
      <c r="M999" s="3"/>
      <c r="N999" s="3"/>
      <c r="O999" s="3"/>
      <c r="P999" s="3"/>
      <c r="Q999" s="8"/>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row>
    <row r="1000" spans="2:41" ht="15" x14ac:dyDescent="0.2">
      <c r="B1000" s="29"/>
      <c r="C1000" s="25"/>
      <c r="D1000" s="29"/>
      <c r="E1000" s="13"/>
      <c r="F1000" s="3"/>
      <c r="G1000" s="3"/>
      <c r="H1000" s="3"/>
      <c r="I1000" s="28"/>
      <c r="J1000" s="28"/>
      <c r="K1000" s="3"/>
      <c r="L1000" s="3"/>
      <c r="M1000" s="3"/>
      <c r="N1000" s="3"/>
      <c r="O1000" s="3"/>
      <c r="P1000" s="3"/>
      <c r="Q1000" s="8"/>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row>
    <row r="1001" spans="2:41" ht="15" x14ac:dyDescent="0.2">
      <c r="B1001" s="29"/>
      <c r="C1001" s="25"/>
      <c r="D1001" s="29"/>
      <c r="E1001" s="13"/>
      <c r="F1001" s="3"/>
      <c r="G1001" s="3"/>
      <c r="H1001" s="3"/>
      <c r="I1001" s="28"/>
      <c r="J1001" s="28"/>
      <c r="K1001" s="3"/>
      <c r="L1001" s="3"/>
      <c r="M1001" s="3"/>
      <c r="N1001" s="3"/>
      <c r="O1001" s="3"/>
      <c r="P1001" s="3"/>
      <c r="Q1001" s="8"/>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row>
    <row r="1002" spans="2:41" ht="15" x14ac:dyDescent="0.2">
      <c r="B1002" s="29"/>
      <c r="C1002" s="25"/>
      <c r="D1002" s="29"/>
      <c r="E1002" s="13"/>
      <c r="F1002" s="3"/>
      <c r="G1002" s="3"/>
      <c r="H1002" s="3"/>
      <c r="I1002" s="28"/>
      <c r="J1002" s="28"/>
      <c r="K1002" s="3"/>
      <c r="L1002" s="3"/>
      <c r="M1002" s="3"/>
      <c r="N1002" s="3"/>
      <c r="O1002" s="3"/>
      <c r="P1002" s="3"/>
      <c r="Q1002" s="8"/>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row>
    <row r="1003" spans="2:41" ht="15" x14ac:dyDescent="0.2">
      <c r="B1003" s="29"/>
      <c r="C1003" s="25"/>
      <c r="D1003" s="29"/>
      <c r="E1003" s="13"/>
      <c r="F1003" s="3"/>
      <c r="G1003" s="3"/>
      <c r="H1003" s="3"/>
      <c r="I1003" s="28"/>
      <c r="J1003" s="28"/>
      <c r="K1003" s="3"/>
      <c r="L1003" s="3"/>
      <c r="M1003" s="3"/>
      <c r="N1003" s="3"/>
      <c r="O1003" s="3"/>
      <c r="P1003" s="3"/>
      <c r="Q1003" s="8"/>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row>
    <row r="1004" spans="2:41" ht="15" x14ac:dyDescent="0.2">
      <c r="B1004" s="29"/>
      <c r="C1004" s="25"/>
      <c r="D1004" s="29"/>
      <c r="E1004" s="13"/>
      <c r="AG1004" s="3"/>
      <c r="AH1004" s="3"/>
      <c r="AI1004" s="3"/>
      <c r="AJ1004" s="3"/>
      <c r="AK1004" s="3"/>
      <c r="AL1004" s="3"/>
      <c r="AM1004" s="3"/>
      <c r="AN1004" s="3"/>
      <c r="AO1004" s="3"/>
    </row>
    <row r="1005" spans="2:41" ht="15" x14ac:dyDescent="0.2">
      <c r="B1005" s="29"/>
      <c r="C1005" s="25"/>
      <c r="D1005" s="29"/>
      <c r="E1005" s="13"/>
      <c r="AG1005" s="3"/>
      <c r="AH1005" s="3"/>
      <c r="AI1005" s="3"/>
      <c r="AJ1005" s="3"/>
      <c r="AK1005" s="3"/>
      <c r="AL1005" s="3"/>
      <c r="AM1005" s="3"/>
      <c r="AN1005" s="3"/>
      <c r="AO1005" s="3"/>
    </row>
    <row r="1006" spans="2:41" ht="15" x14ac:dyDescent="0.2">
      <c r="B1006" s="29"/>
      <c r="C1006" s="25"/>
      <c r="D1006" s="29"/>
      <c r="E1006" s="13"/>
      <c r="AG1006" s="3"/>
      <c r="AH1006" s="3"/>
      <c r="AI1006" s="3"/>
      <c r="AJ1006" s="3"/>
      <c r="AK1006" s="3"/>
      <c r="AL1006" s="3"/>
      <c r="AM1006" s="3"/>
      <c r="AN1006" s="3"/>
      <c r="AO1006" s="3"/>
    </row>
  </sheetData>
  <mergeCells count="4">
    <mergeCell ref="F2:AE2"/>
    <mergeCell ref="Q9:R9"/>
    <mergeCell ref="F35:T35"/>
    <mergeCell ref="U35:AF35"/>
  </mergeCells>
  <conditionalFormatting sqref="D14:D33">
    <cfRule type="colorScale" priority="3">
      <colorScale>
        <cfvo type="min"/>
        <cfvo type="max"/>
        <color rgb="FFFFFFFF"/>
        <color rgb="FFE67C73"/>
      </colorScale>
    </cfRule>
  </conditionalFormatting>
  <conditionalFormatting sqref="D34:D501">
    <cfRule type="colorScale" priority="6">
      <colorScale>
        <cfvo type="min"/>
        <cfvo type="max"/>
        <color rgb="FFFFFFFF"/>
        <color rgb="FFE67C73"/>
      </colorScale>
    </cfRule>
  </conditionalFormatting>
  <conditionalFormatting sqref="F14:AF33">
    <cfRule type="containsText" dxfId="1" priority="1" operator="containsText" text="1">
      <formula>NOT(ISERROR(SEARCH("1",F14)))</formula>
    </cfRule>
    <cfRule type="containsText" dxfId="0" priority="2" operator="containsText" text="0">
      <formula>NOT(ISERROR(SEARCH("0",F14)))</formula>
    </cfRule>
  </conditionalFormatting>
  <conditionalFormatting sqref="F34:AF34">
    <cfRule type="colorScale" priority="5">
      <colorScale>
        <cfvo type="min"/>
        <cfvo type="percentile" val="50"/>
        <cfvo type="max"/>
        <color theme="7" tint="0.39997558519241921"/>
        <color rgb="FFFFD666"/>
        <color theme="5" tint="0.39997558519241921"/>
      </colorScale>
    </cfRule>
  </conditionalFormatting>
  <conditionalFormatting sqref="Q202:Q1003">
    <cfRule type="colorScale" priority="4">
      <colorScale>
        <cfvo type="min"/>
        <cfvo type="max"/>
        <color rgb="FFFFFFFF"/>
        <color rgb="FFE67C73"/>
      </colorScale>
    </cfRule>
  </conditionalFormatting>
  <dataValidations count="1">
    <dataValidation type="custom" allowBlank="1" showDropDown="1" sqref="C3:C6" xr:uid="{2E11530D-407F-8145-B0AF-AF1A4D3B9DE3}">
      <formula1>OR(NOT(ISERROR(DATEVALUE(C3))), AND(ISNUMBER(C3), LEFT(CELL("format", C3))="D"))</formula1>
    </dataValidation>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outlinePr summaryBelow="0" summaryRight="0"/>
  </sheetPr>
  <dimension ref="A1:S1304"/>
  <sheetViews>
    <sheetView showGridLines="0" zoomScale="125" workbookViewId="0">
      <selection activeCell="B51" sqref="B51"/>
    </sheetView>
  </sheetViews>
  <sheetFormatPr baseColWidth="10" defaultColWidth="14.5" defaultRowHeight="15.75" customHeight="1" x14ac:dyDescent="0.15"/>
  <cols>
    <col min="1" max="1" width="20" customWidth="1"/>
    <col min="2" max="2" width="89.5" customWidth="1"/>
    <col min="3" max="3" width="2.5" customWidth="1"/>
  </cols>
  <sheetData>
    <row r="1" spans="1:19" ht="24" x14ac:dyDescent="0.3">
      <c r="A1" s="215" t="s">
        <v>121</v>
      </c>
      <c r="B1" s="203"/>
      <c r="C1" s="30"/>
      <c r="D1" s="30"/>
      <c r="E1" s="30"/>
      <c r="F1" s="30"/>
      <c r="G1" s="30"/>
      <c r="H1" s="30"/>
      <c r="I1" s="30"/>
      <c r="J1" s="30"/>
      <c r="K1" s="30"/>
      <c r="L1" s="30"/>
      <c r="M1" s="30"/>
      <c r="N1" s="30"/>
      <c r="O1" s="30"/>
      <c r="P1" s="30"/>
      <c r="Q1" s="30"/>
      <c r="R1" s="30"/>
      <c r="S1" s="30"/>
    </row>
    <row r="2" spans="1:19" ht="15" x14ac:dyDescent="0.2">
      <c r="A2" s="216" t="s">
        <v>637</v>
      </c>
      <c r="B2" s="203"/>
      <c r="C2" s="130"/>
      <c r="D2" s="130"/>
      <c r="E2" s="130"/>
      <c r="F2" s="130"/>
      <c r="G2" s="130"/>
      <c r="H2" s="130"/>
      <c r="I2" s="130"/>
      <c r="J2" s="130"/>
      <c r="K2" s="130"/>
      <c r="L2" s="130"/>
      <c r="M2" s="130"/>
      <c r="N2" s="130"/>
      <c r="O2" s="130"/>
      <c r="P2" s="130"/>
      <c r="Q2" s="130"/>
      <c r="R2" s="130"/>
      <c r="S2" s="130"/>
    </row>
    <row r="3" spans="1:19" ht="15" x14ac:dyDescent="0.2">
      <c r="A3" s="9"/>
      <c r="B3" s="31"/>
      <c r="C3" s="130"/>
      <c r="D3" s="130"/>
      <c r="E3" s="130"/>
      <c r="F3" s="130"/>
      <c r="G3" s="130"/>
      <c r="H3" s="130"/>
      <c r="I3" s="130"/>
      <c r="J3" s="130"/>
      <c r="K3" s="130"/>
      <c r="L3" s="130"/>
      <c r="M3" s="130"/>
      <c r="N3" s="130"/>
      <c r="O3" s="130"/>
      <c r="P3" s="130"/>
      <c r="Q3" s="130"/>
      <c r="R3" s="130"/>
      <c r="S3" s="130"/>
    </row>
    <row r="4" spans="1:19" ht="26.25" customHeight="1" x14ac:dyDescent="0.2">
      <c r="A4" s="32"/>
      <c r="B4" s="33"/>
      <c r="C4" s="130"/>
      <c r="D4" s="130"/>
      <c r="E4" s="130"/>
      <c r="F4" s="130"/>
      <c r="G4" s="130"/>
      <c r="H4" s="130"/>
      <c r="I4" s="130"/>
      <c r="J4" s="130"/>
      <c r="K4" s="130"/>
      <c r="L4" s="130"/>
      <c r="M4" s="130"/>
      <c r="N4" s="130"/>
      <c r="O4" s="130"/>
      <c r="P4" s="130"/>
      <c r="Q4" s="130"/>
      <c r="R4" s="130"/>
      <c r="S4" s="130"/>
    </row>
    <row r="5" spans="1:19" ht="15" x14ac:dyDescent="0.2">
      <c r="A5" s="32" t="s">
        <v>122</v>
      </c>
      <c r="B5" s="33" t="s">
        <v>26</v>
      </c>
      <c r="C5" s="130"/>
      <c r="D5" s="130"/>
      <c r="E5" s="130"/>
      <c r="F5" s="130"/>
      <c r="G5" s="130"/>
      <c r="H5" s="130"/>
      <c r="I5" s="130"/>
      <c r="J5" s="130"/>
      <c r="K5" s="130"/>
      <c r="L5" s="130"/>
      <c r="M5" s="130"/>
      <c r="N5" s="130"/>
      <c r="O5" s="130"/>
      <c r="P5" s="130"/>
      <c r="Q5" s="130"/>
      <c r="R5" s="130"/>
      <c r="S5" s="130"/>
    </row>
    <row r="6" spans="1:19" ht="15" x14ac:dyDescent="0.2">
      <c r="A6" s="217" t="s">
        <v>123</v>
      </c>
      <c r="B6" s="131" t="s">
        <v>124</v>
      </c>
      <c r="C6" s="130"/>
      <c r="D6" s="130"/>
      <c r="E6" s="130"/>
      <c r="F6" s="130"/>
      <c r="G6" s="130"/>
      <c r="H6" s="130"/>
      <c r="I6" s="130"/>
      <c r="J6" s="130"/>
      <c r="K6" s="130"/>
      <c r="L6" s="130"/>
      <c r="M6" s="130"/>
      <c r="N6" s="130"/>
      <c r="O6" s="130"/>
      <c r="P6" s="130"/>
      <c r="Q6" s="130"/>
      <c r="R6" s="130"/>
      <c r="S6" s="130"/>
    </row>
    <row r="7" spans="1:19" ht="15" x14ac:dyDescent="0.2">
      <c r="A7" s="203"/>
      <c r="B7" s="131" t="s">
        <v>45</v>
      </c>
      <c r="C7" s="130"/>
      <c r="D7" s="130"/>
      <c r="E7" s="130"/>
      <c r="F7" s="130"/>
      <c r="G7" s="130"/>
      <c r="H7" s="130"/>
      <c r="I7" s="130"/>
      <c r="J7" s="130"/>
      <c r="K7" s="130"/>
      <c r="L7" s="130"/>
      <c r="M7" s="130"/>
      <c r="N7" s="130"/>
      <c r="O7" s="130"/>
      <c r="P7" s="130"/>
      <c r="Q7" s="130"/>
      <c r="R7" s="130"/>
      <c r="S7" s="130"/>
    </row>
    <row r="8" spans="1:19" ht="15" x14ac:dyDescent="0.2">
      <c r="A8" s="203"/>
      <c r="B8" s="131" t="s">
        <v>125</v>
      </c>
      <c r="C8" s="130"/>
      <c r="D8" s="130"/>
      <c r="E8" s="130"/>
      <c r="F8" s="130"/>
      <c r="G8" s="130"/>
      <c r="H8" s="130"/>
      <c r="I8" s="130"/>
      <c r="J8" s="130"/>
      <c r="K8" s="130"/>
      <c r="L8" s="130"/>
      <c r="M8" s="130"/>
      <c r="N8" s="130"/>
      <c r="O8" s="130"/>
      <c r="P8" s="130"/>
      <c r="Q8" s="130"/>
      <c r="R8" s="130"/>
      <c r="S8" s="130"/>
    </row>
    <row r="9" spans="1:19" ht="15" x14ac:dyDescent="0.2">
      <c r="A9" s="203"/>
      <c r="B9" s="131" t="s">
        <v>126</v>
      </c>
      <c r="C9" s="130"/>
      <c r="D9" s="130"/>
      <c r="E9" s="130"/>
      <c r="F9" s="130"/>
      <c r="G9" s="130"/>
      <c r="H9" s="130"/>
      <c r="I9" s="130"/>
      <c r="J9" s="130"/>
      <c r="K9" s="130"/>
      <c r="L9" s="130"/>
      <c r="M9" s="130"/>
      <c r="N9" s="130"/>
      <c r="O9" s="130"/>
      <c r="P9" s="130"/>
      <c r="Q9" s="130"/>
      <c r="R9" s="130"/>
      <c r="S9" s="130"/>
    </row>
    <row r="10" spans="1:19" ht="15" x14ac:dyDescent="0.2">
      <c r="A10" s="203"/>
      <c r="B10" s="131" t="s">
        <v>34</v>
      </c>
      <c r="C10" s="130"/>
      <c r="D10" s="130"/>
      <c r="E10" s="130"/>
      <c r="F10" s="130"/>
      <c r="G10" s="130"/>
      <c r="H10" s="130"/>
      <c r="I10" s="130"/>
      <c r="J10" s="130"/>
      <c r="K10" s="130"/>
      <c r="L10" s="130"/>
      <c r="M10" s="130"/>
      <c r="N10" s="130"/>
      <c r="O10" s="130"/>
      <c r="P10" s="130"/>
      <c r="Q10" s="130"/>
      <c r="R10" s="130"/>
      <c r="S10" s="130"/>
    </row>
    <row r="11" spans="1:19" ht="15" x14ac:dyDescent="0.2">
      <c r="A11" s="203"/>
      <c r="B11" s="131" t="s">
        <v>127</v>
      </c>
      <c r="C11" s="130"/>
      <c r="D11" s="130"/>
      <c r="E11" s="130"/>
      <c r="F11" s="130"/>
      <c r="G11" s="130"/>
      <c r="H11" s="130"/>
      <c r="I11" s="130"/>
      <c r="J11" s="130"/>
      <c r="K11" s="130"/>
      <c r="L11" s="130"/>
      <c r="M11" s="130"/>
      <c r="N11" s="130"/>
      <c r="O11" s="130"/>
      <c r="P11" s="130"/>
      <c r="Q11" s="130"/>
      <c r="R11" s="130"/>
      <c r="S11" s="130"/>
    </row>
    <row r="12" spans="1:19" ht="15" x14ac:dyDescent="0.2">
      <c r="A12" s="203"/>
      <c r="B12" s="131" t="s">
        <v>128</v>
      </c>
      <c r="C12" s="130"/>
      <c r="D12" s="130"/>
      <c r="E12" s="130"/>
      <c r="F12" s="130"/>
      <c r="G12" s="130"/>
      <c r="H12" s="130"/>
      <c r="I12" s="130"/>
      <c r="J12" s="130"/>
      <c r="K12" s="130"/>
      <c r="L12" s="130"/>
      <c r="M12" s="130"/>
      <c r="N12" s="130"/>
      <c r="O12" s="130"/>
      <c r="P12" s="130"/>
      <c r="Q12" s="130"/>
      <c r="R12" s="130"/>
      <c r="S12" s="130"/>
    </row>
    <row r="13" spans="1:19" ht="15" x14ac:dyDescent="0.2">
      <c r="A13" s="203"/>
      <c r="B13" s="131" t="s">
        <v>129</v>
      </c>
      <c r="C13" s="130"/>
      <c r="D13" s="130"/>
      <c r="E13" s="130"/>
      <c r="F13" s="130"/>
      <c r="G13" s="130"/>
      <c r="H13" s="130"/>
      <c r="I13" s="130"/>
      <c r="J13" s="130"/>
      <c r="K13" s="130"/>
      <c r="L13" s="130"/>
      <c r="M13" s="130"/>
      <c r="N13" s="130"/>
      <c r="O13" s="130"/>
      <c r="P13" s="130"/>
      <c r="Q13" s="130"/>
      <c r="R13" s="130"/>
      <c r="S13" s="130"/>
    </row>
    <row r="14" spans="1:19" ht="15" x14ac:dyDescent="0.2">
      <c r="A14" s="203"/>
      <c r="B14" s="131" t="s">
        <v>130</v>
      </c>
      <c r="C14" s="130"/>
      <c r="D14" s="130"/>
      <c r="E14" s="130"/>
      <c r="F14" s="130"/>
      <c r="G14" s="130"/>
      <c r="H14" s="130"/>
      <c r="I14" s="130"/>
      <c r="J14" s="130"/>
      <c r="K14" s="130"/>
      <c r="L14" s="130"/>
      <c r="M14" s="130"/>
      <c r="N14" s="130"/>
      <c r="O14" s="130"/>
      <c r="P14" s="130"/>
      <c r="Q14" s="130"/>
      <c r="R14" s="130"/>
      <c r="S14" s="130"/>
    </row>
    <row r="15" spans="1:19" ht="15" x14ac:dyDescent="0.2">
      <c r="A15" s="203"/>
      <c r="B15" s="131" t="s">
        <v>44</v>
      </c>
      <c r="C15" s="130"/>
      <c r="D15" s="130"/>
      <c r="E15" s="130"/>
      <c r="F15" s="130"/>
      <c r="G15" s="130"/>
      <c r="H15" s="130"/>
      <c r="I15" s="130"/>
      <c r="J15" s="130"/>
      <c r="K15" s="130"/>
      <c r="L15" s="130"/>
      <c r="M15" s="130"/>
      <c r="N15" s="130"/>
      <c r="O15" s="130"/>
      <c r="P15" s="130"/>
      <c r="Q15" s="130"/>
      <c r="R15" s="130"/>
      <c r="S15" s="130"/>
    </row>
    <row r="16" spans="1:19" ht="15" x14ac:dyDescent="0.2">
      <c r="A16" s="203"/>
      <c r="B16" s="131" t="s">
        <v>131</v>
      </c>
      <c r="C16" s="130"/>
      <c r="D16" s="130"/>
      <c r="E16" s="130"/>
      <c r="F16" s="130"/>
      <c r="G16" s="130"/>
      <c r="H16" s="130"/>
      <c r="I16" s="130"/>
      <c r="J16" s="130"/>
      <c r="K16" s="130"/>
      <c r="L16" s="130"/>
      <c r="M16" s="130"/>
      <c r="N16" s="130"/>
      <c r="O16" s="130"/>
      <c r="P16" s="130"/>
      <c r="Q16" s="130"/>
      <c r="R16" s="130"/>
      <c r="S16" s="130"/>
    </row>
    <row r="17" spans="1:19" ht="15" x14ac:dyDescent="0.2">
      <c r="A17" s="203"/>
      <c r="B17" s="131" t="s">
        <v>132</v>
      </c>
      <c r="C17" s="130"/>
      <c r="D17" s="130"/>
      <c r="E17" s="130"/>
      <c r="F17" s="130"/>
      <c r="G17" s="130"/>
      <c r="H17" s="130"/>
      <c r="I17" s="130"/>
      <c r="J17" s="130"/>
      <c r="K17" s="130"/>
      <c r="L17" s="130"/>
      <c r="M17" s="130"/>
      <c r="N17" s="130"/>
      <c r="O17" s="130"/>
      <c r="P17" s="130"/>
      <c r="Q17" s="130"/>
      <c r="R17" s="130"/>
      <c r="S17" s="130"/>
    </row>
    <row r="18" spans="1:19" ht="15" x14ac:dyDescent="0.2">
      <c r="A18" s="203"/>
      <c r="B18" s="131" t="s">
        <v>133</v>
      </c>
      <c r="C18" s="130"/>
      <c r="D18" s="130"/>
      <c r="E18" s="130"/>
      <c r="F18" s="130"/>
      <c r="G18" s="130"/>
      <c r="H18" s="130"/>
      <c r="I18" s="130"/>
      <c r="J18" s="130"/>
      <c r="K18" s="130"/>
      <c r="L18" s="130"/>
      <c r="M18" s="130"/>
      <c r="N18" s="130"/>
      <c r="O18" s="130"/>
      <c r="P18" s="130"/>
      <c r="Q18" s="130"/>
      <c r="R18" s="130"/>
      <c r="S18" s="130"/>
    </row>
    <row r="19" spans="1:19" ht="15" x14ac:dyDescent="0.2">
      <c r="A19" s="203"/>
      <c r="B19" s="131" t="s">
        <v>35</v>
      </c>
      <c r="C19" s="130"/>
      <c r="D19" s="130"/>
      <c r="E19" s="130"/>
      <c r="F19" s="130"/>
      <c r="G19" s="130"/>
      <c r="H19" s="130"/>
      <c r="I19" s="130"/>
      <c r="J19" s="130"/>
      <c r="K19" s="130"/>
      <c r="L19" s="130"/>
      <c r="M19" s="130"/>
      <c r="N19" s="130"/>
      <c r="O19" s="130"/>
      <c r="P19" s="130"/>
      <c r="Q19" s="130"/>
      <c r="R19" s="130"/>
      <c r="S19" s="130"/>
    </row>
    <row r="20" spans="1:19" ht="15" x14ac:dyDescent="0.2">
      <c r="A20" s="203"/>
      <c r="B20" s="131" t="s">
        <v>134</v>
      </c>
      <c r="C20" s="130"/>
      <c r="D20" s="130"/>
      <c r="E20" s="130"/>
      <c r="F20" s="130"/>
      <c r="G20" s="130"/>
      <c r="H20" s="130"/>
      <c r="I20" s="130"/>
      <c r="J20" s="130"/>
      <c r="K20" s="130"/>
      <c r="L20" s="130"/>
      <c r="M20" s="130"/>
      <c r="N20" s="130"/>
      <c r="O20" s="130"/>
      <c r="P20" s="130"/>
      <c r="Q20" s="130"/>
      <c r="R20" s="130"/>
      <c r="S20" s="130"/>
    </row>
    <row r="21" spans="1:19" ht="15" x14ac:dyDescent="0.2">
      <c r="A21" s="203"/>
      <c r="B21" s="131" t="s">
        <v>36</v>
      </c>
      <c r="C21" s="130"/>
      <c r="D21" s="130"/>
      <c r="E21" s="130"/>
      <c r="F21" s="130"/>
      <c r="G21" s="130"/>
      <c r="H21" s="130"/>
      <c r="I21" s="130"/>
      <c r="J21" s="130"/>
      <c r="K21" s="130"/>
      <c r="L21" s="130"/>
      <c r="M21" s="130"/>
      <c r="N21" s="130"/>
      <c r="O21" s="130"/>
      <c r="P21" s="130"/>
      <c r="Q21" s="130"/>
      <c r="R21" s="130"/>
      <c r="S21" s="130"/>
    </row>
    <row r="22" spans="1:19" ht="15" x14ac:dyDescent="0.2">
      <c r="A22" s="203"/>
      <c r="B22" s="131" t="s">
        <v>626</v>
      </c>
      <c r="C22" s="130"/>
      <c r="D22" s="130"/>
      <c r="E22" s="130"/>
      <c r="F22" s="130"/>
      <c r="G22" s="130"/>
      <c r="H22" s="130"/>
      <c r="I22" s="130"/>
      <c r="J22" s="130"/>
      <c r="K22" s="130"/>
      <c r="L22" s="130"/>
      <c r="M22" s="130"/>
      <c r="N22" s="130"/>
      <c r="O22" s="130"/>
      <c r="P22" s="130"/>
      <c r="Q22" s="130"/>
      <c r="R22" s="130"/>
      <c r="S22" s="130"/>
    </row>
    <row r="23" spans="1:19" ht="15" x14ac:dyDescent="0.2">
      <c r="A23" s="203"/>
      <c r="B23" s="131" t="s">
        <v>638</v>
      </c>
      <c r="C23" s="130"/>
      <c r="D23" s="130"/>
      <c r="E23" s="130"/>
      <c r="F23" s="130"/>
      <c r="G23" s="130"/>
      <c r="H23" s="130"/>
      <c r="I23" s="130"/>
      <c r="J23" s="130"/>
      <c r="K23" s="130"/>
      <c r="L23" s="130"/>
      <c r="M23" s="130"/>
      <c r="N23" s="130"/>
      <c r="O23" s="130"/>
      <c r="P23" s="130"/>
      <c r="Q23" s="130"/>
      <c r="R23" s="130"/>
      <c r="S23" s="130"/>
    </row>
    <row r="24" spans="1:19" ht="15" x14ac:dyDescent="0.2">
      <c r="A24" s="203"/>
      <c r="B24" s="131" t="s">
        <v>135</v>
      </c>
      <c r="C24" s="130"/>
      <c r="D24" s="130"/>
      <c r="E24" s="130"/>
      <c r="F24" s="130"/>
      <c r="G24" s="130"/>
      <c r="H24" s="130"/>
      <c r="I24" s="130"/>
      <c r="J24" s="130"/>
      <c r="K24" s="130"/>
      <c r="L24" s="130"/>
      <c r="M24" s="130"/>
      <c r="N24" s="130"/>
      <c r="O24" s="130"/>
      <c r="P24" s="130"/>
      <c r="Q24" s="130"/>
      <c r="R24" s="130"/>
      <c r="S24" s="130"/>
    </row>
    <row r="25" spans="1:19" ht="15" x14ac:dyDescent="0.2">
      <c r="A25" s="203"/>
      <c r="B25" s="131" t="s">
        <v>136</v>
      </c>
      <c r="C25" s="130"/>
      <c r="D25" s="130"/>
      <c r="E25" s="130"/>
      <c r="F25" s="130"/>
      <c r="G25" s="130"/>
      <c r="H25" s="130"/>
      <c r="I25" s="130"/>
      <c r="J25" s="130"/>
      <c r="K25" s="130"/>
      <c r="L25" s="130"/>
      <c r="M25" s="130"/>
      <c r="N25" s="130"/>
      <c r="O25" s="130"/>
      <c r="P25" s="130"/>
      <c r="Q25" s="130"/>
      <c r="R25" s="130"/>
      <c r="S25" s="130"/>
    </row>
    <row r="26" spans="1:19" ht="15" x14ac:dyDescent="0.2">
      <c r="A26" s="203"/>
      <c r="B26" s="131" t="s">
        <v>137</v>
      </c>
      <c r="C26" s="130"/>
      <c r="D26" s="130"/>
      <c r="E26" s="130"/>
      <c r="F26" s="130"/>
      <c r="G26" s="130"/>
      <c r="H26" s="130"/>
      <c r="I26" s="130"/>
      <c r="J26" s="130"/>
      <c r="K26" s="130"/>
      <c r="L26" s="130"/>
      <c r="M26" s="130"/>
      <c r="N26" s="130"/>
      <c r="O26" s="130"/>
      <c r="P26" s="130"/>
      <c r="Q26" s="130"/>
      <c r="R26" s="130"/>
      <c r="S26" s="130"/>
    </row>
    <row r="27" spans="1:19" ht="15" x14ac:dyDescent="0.2">
      <c r="A27" s="203"/>
      <c r="B27" s="131" t="s">
        <v>41</v>
      </c>
      <c r="C27" s="130"/>
      <c r="D27" s="130"/>
      <c r="E27" s="130"/>
      <c r="F27" s="130"/>
      <c r="G27" s="130"/>
      <c r="H27" s="130"/>
      <c r="I27" s="130"/>
      <c r="J27" s="130"/>
      <c r="K27" s="130"/>
      <c r="L27" s="130"/>
      <c r="M27" s="130"/>
      <c r="N27" s="130"/>
      <c r="O27" s="130"/>
      <c r="P27" s="130"/>
      <c r="Q27" s="130"/>
      <c r="R27" s="130"/>
      <c r="S27" s="130"/>
    </row>
    <row r="28" spans="1:19" ht="15" x14ac:dyDescent="0.2">
      <c r="A28" s="203"/>
      <c r="B28" s="131" t="s">
        <v>138</v>
      </c>
      <c r="C28" s="130"/>
      <c r="D28" s="130"/>
      <c r="E28" s="130"/>
      <c r="F28" s="130"/>
      <c r="G28" s="130"/>
      <c r="H28" s="130"/>
      <c r="I28" s="130"/>
      <c r="J28" s="130"/>
      <c r="K28" s="130"/>
      <c r="L28" s="130"/>
      <c r="M28" s="130"/>
      <c r="N28" s="130"/>
      <c r="O28" s="130"/>
      <c r="P28" s="130"/>
      <c r="Q28" s="130"/>
      <c r="R28" s="130"/>
      <c r="S28" s="130"/>
    </row>
    <row r="29" spans="1:19" ht="15" x14ac:dyDescent="0.2">
      <c r="A29" s="203"/>
      <c r="B29" s="131" t="s">
        <v>139</v>
      </c>
      <c r="C29" s="130"/>
      <c r="D29" s="130"/>
      <c r="E29" s="130"/>
      <c r="F29" s="130"/>
      <c r="G29" s="130"/>
      <c r="H29" s="130"/>
      <c r="I29" s="130"/>
      <c r="J29" s="130"/>
      <c r="K29" s="130"/>
      <c r="L29" s="130"/>
      <c r="M29" s="130"/>
      <c r="N29" s="130"/>
      <c r="O29" s="130"/>
      <c r="P29" s="130"/>
      <c r="Q29" s="130"/>
      <c r="R29" s="130"/>
      <c r="S29" s="130"/>
    </row>
    <row r="30" spans="1:19" ht="15" x14ac:dyDescent="0.2">
      <c r="A30" s="203"/>
      <c r="B30" s="131" t="s">
        <v>140</v>
      </c>
      <c r="C30" s="130"/>
      <c r="D30" s="130"/>
      <c r="E30" s="130"/>
      <c r="F30" s="130"/>
      <c r="G30" s="130"/>
      <c r="H30" s="130"/>
      <c r="I30" s="130"/>
      <c r="J30" s="130"/>
      <c r="K30" s="130"/>
      <c r="L30" s="130"/>
      <c r="M30" s="130"/>
      <c r="N30" s="130"/>
      <c r="O30" s="130"/>
      <c r="P30" s="130"/>
      <c r="Q30" s="130"/>
      <c r="R30" s="130"/>
      <c r="S30" s="130"/>
    </row>
    <row r="31" spans="1:19" ht="15" x14ac:dyDescent="0.2">
      <c r="A31" s="203"/>
      <c r="B31" s="131" t="s">
        <v>141</v>
      </c>
      <c r="C31" s="130"/>
      <c r="D31" s="130"/>
      <c r="E31" s="130"/>
      <c r="F31" s="130"/>
      <c r="G31" s="130"/>
      <c r="H31" s="130"/>
      <c r="I31" s="130"/>
      <c r="J31" s="130"/>
      <c r="K31" s="130"/>
      <c r="L31" s="130"/>
      <c r="M31" s="130"/>
      <c r="N31" s="130"/>
      <c r="O31" s="130"/>
      <c r="P31" s="130"/>
      <c r="Q31" s="130"/>
      <c r="R31" s="130"/>
      <c r="S31" s="130"/>
    </row>
    <row r="32" spans="1:19" ht="15" x14ac:dyDescent="0.2">
      <c r="A32" s="203"/>
      <c r="B32" s="131" t="s">
        <v>142</v>
      </c>
      <c r="C32" s="130"/>
      <c r="D32" s="130"/>
      <c r="E32" s="130"/>
      <c r="F32" s="130"/>
      <c r="G32" s="130"/>
      <c r="H32" s="130"/>
      <c r="I32" s="130"/>
      <c r="J32" s="130"/>
      <c r="K32" s="130"/>
      <c r="L32" s="130"/>
      <c r="M32" s="130"/>
      <c r="N32" s="130"/>
      <c r="O32" s="130"/>
      <c r="P32" s="130"/>
      <c r="Q32" s="130"/>
      <c r="R32" s="130"/>
      <c r="S32" s="130"/>
    </row>
    <row r="33" spans="1:19" ht="15" x14ac:dyDescent="0.2">
      <c r="A33" s="203"/>
      <c r="B33" s="131" t="s">
        <v>42</v>
      </c>
      <c r="C33" s="130"/>
      <c r="D33" s="130"/>
      <c r="E33" s="130"/>
      <c r="F33" s="130"/>
      <c r="G33" s="130"/>
      <c r="H33" s="130"/>
      <c r="I33" s="130"/>
      <c r="J33" s="130"/>
      <c r="K33" s="130"/>
      <c r="L33" s="130"/>
      <c r="M33" s="130"/>
      <c r="N33" s="130"/>
      <c r="O33" s="130"/>
      <c r="P33" s="130"/>
      <c r="Q33" s="130"/>
      <c r="R33" s="130"/>
      <c r="S33" s="130"/>
    </row>
    <row r="34" spans="1:19" ht="15" x14ac:dyDescent="0.2">
      <c r="A34" s="203"/>
      <c r="B34" s="131" t="s">
        <v>37</v>
      </c>
      <c r="C34" s="130"/>
      <c r="D34" s="130"/>
      <c r="E34" s="130"/>
      <c r="F34" s="130"/>
      <c r="G34" s="130"/>
      <c r="H34" s="130"/>
      <c r="I34" s="130"/>
      <c r="J34" s="130"/>
      <c r="K34" s="130"/>
      <c r="L34" s="130"/>
      <c r="M34" s="130"/>
      <c r="N34" s="130"/>
      <c r="O34" s="130"/>
      <c r="P34" s="130"/>
      <c r="Q34" s="130"/>
      <c r="R34" s="130"/>
      <c r="S34" s="130"/>
    </row>
    <row r="35" spans="1:19" ht="15" x14ac:dyDescent="0.2">
      <c r="A35" s="203"/>
      <c r="B35" s="131" t="s">
        <v>39</v>
      </c>
      <c r="C35" s="130"/>
      <c r="D35" s="130"/>
      <c r="E35" s="130"/>
      <c r="F35" s="130"/>
      <c r="G35" s="130"/>
      <c r="H35" s="130"/>
      <c r="I35" s="130"/>
      <c r="J35" s="130"/>
      <c r="K35" s="130"/>
      <c r="L35" s="130"/>
      <c r="M35" s="130"/>
      <c r="N35" s="130"/>
      <c r="O35" s="130"/>
      <c r="P35" s="130"/>
      <c r="Q35" s="130"/>
      <c r="R35" s="130"/>
      <c r="S35" s="130"/>
    </row>
    <row r="36" spans="1:19" ht="15" x14ac:dyDescent="0.2">
      <c r="A36" s="203"/>
      <c r="B36" s="131" t="s">
        <v>143</v>
      </c>
      <c r="C36" s="130"/>
      <c r="D36" s="130"/>
      <c r="E36" s="130"/>
      <c r="F36" s="130"/>
      <c r="G36" s="130"/>
      <c r="H36" s="130"/>
      <c r="I36" s="130"/>
      <c r="J36" s="130"/>
      <c r="K36" s="130"/>
      <c r="L36" s="130"/>
      <c r="M36" s="130"/>
      <c r="N36" s="130"/>
      <c r="O36" s="130"/>
      <c r="P36" s="130"/>
      <c r="Q36" s="130"/>
      <c r="R36" s="130"/>
      <c r="S36" s="130"/>
    </row>
    <row r="37" spans="1:19" ht="15" x14ac:dyDescent="0.2">
      <c r="A37" s="203"/>
      <c r="B37" s="131" t="s">
        <v>144</v>
      </c>
      <c r="C37" s="130"/>
      <c r="D37" s="130"/>
      <c r="E37" s="130"/>
      <c r="F37" s="130"/>
      <c r="G37" s="130"/>
      <c r="H37" s="130"/>
      <c r="I37" s="130"/>
      <c r="J37" s="130"/>
      <c r="K37" s="130"/>
      <c r="L37" s="130"/>
      <c r="M37" s="130"/>
      <c r="N37" s="130"/>
      <c r="O37" s="130"/>
      <c r="P37" s="130"/>
      <c r="Q37" s="130"/>
      <c r="R37" s="130"/>
      <c r="S37" s="130"/>
    </row>
    <row r="38" spans="1:19" ht="15" x14ac:dyDescent="0.2">
      <c r="A38" s="203"/>
      <c r="B38" s="131" t="s">
        <v>47</v>
      </c>
      <c r="C38" s="130"/>
      <c r="D38" s="130"/>
      <c r="E38" s="130"/>
      <c r="F38" s="130"/>
      <c r="G38" s="130"/>
      <c r="H38" s="130"/>
      <c r="I38" s="130"/>
      <c r="J38" s="130"/>
      <c r="K38" s="130"/>
      <c r="L38" s="130"/>
      <c r="M38" s="130"/>
      <c r="N38" s="130"/>
      <c r="O38" s="130"/>
      <c r="P38" s="130"/>
      <c r="Q38" s="130"/>
      <c r="R38" s="130"/>
      <c r="S38" s="130"/>
    </row>
    <row r="39" spans="1:19" ht="15" x14ac:dyDescent="0.2">
      <c r="A39" s="203"/>
      <c r="B39" s="131" t="s">
        <v>145</v>
      </c>
      <c r="C39" s="130"/>
      <c r="D39" s="130"/>
      <c r="E39" s="130"/>
      <c r="F39" s="130"/>
      <c r="G39" s="130"/>
      <c r="H39" s="130"/>
      <c r="I39" s="130"/>
      <c r="J39" s="130"/>
      <c r="K39" s="130"/>
      <c r="L39" s="130"/>
      <c r="M39" s="130"/>
      <c r="N39" s="130"/>
      <c r="O39" s="130"/>
      <c r="P39" s="130"/>
      <c r="Q39" s="130"/>
      <c r="R39" s="130"/>
      <c r="S39" s="130"/>
    </row>
    <row r="40" spans="1:19" ht="15" x14ac:dyDescent="0.2">
      <c r="A40" s="203"/>
      <c r="B40" s="131" t="s">
        <v>43</v>
      </c>
      <c r="C40" s="130"/>
      <c r="D40" s="130"/>
      <c r="E40" s="130"/>
      <c r="F40" s="130"/>
      <c r="G40" s="130"/>
      <c r="H40" s="130"/>
      <c r="I40" s="130"/>
      <c r="J40" s="130"/>
      <c r="K40" s="130"/>
      <c r="L40" s="130"/>
      <c r="M40" s="130"/>
      <c r="N40" s="130"/>
      <c r="O40" s="130"/>
      <c r="P40" s="130"/>
      <c r="Q40" s="130"/>
      <c r="R40" s="130"/>
      <c r="S40" s="130"/>
    </row>
    <row r="41" spans="1:19" ht="15" customHeight="1" x14ac:dyDescent="0.2">
      <c r="B41" s="131" t="s">
        <v>355</v>
      </c>
      <c r="C41" s="130"/>
      <c r="D41" s="130"/>
      <c r="E41" s="130"/>
      <c r="F41" s="130"/>
      <c r="G41" s="130"/>
      <c r="H41" s="130"/>
      <c r="I41" s="130"/>
      <c r="J41" s="130"/>
      <c r="K41" s="130"/>
      <c r="L41" s="130"/>
      <c r="M41" s="130"/>
      <c r="N41" s="130"/>
      <c r="O41" s="130"/>
      <c r="P41" s="130"/>
      <c r="Q41" s="130"/>
      <c r="R41" s="130"/>
      <c r="S41" s="130"/>
    </row>
    <row r="42" spans="1:19" ht="15" x14ac:dyDescent="0.2">
      <c r="B42" s="131" t="s">
        <v>356</v>
      </c>
      <c r="C42" s="130"/>
      <c r="D42" s="130"/>
      <c r="E42" s="130"/>
      <c r="F42" s="130"/>
      <c r="G42" s="130"/>
      <c r="H42" s="130"/>
      <c r="I42" s="130"/>
      <c r="J42" s="130"/>
      <c r="K42" s="130"/>
      <c r="L42" s="130"/>
      <c r="M42" s="130"/>
      <c r="N42" s="130"/>
      <c r="O42" s="130"/>
      <c r="P42" s="130"/>
      <c r="Q42" s="130"/>
      <c r="R42" s="130"/>
      <c r="S42" s="130"/>
    </row>
    <row r="43" spans="1:19" ht="15" x14ac:dyDescent="0.2">
      <c r="B43" s="131" t="s">
        <v>357</v>
      </c>
      <c r="C43" s="130"/>
      <c r="D43" s="130"/>
      <c r="E43" s="130"/>
      <c r="F43" s="130"/>
      <c r="G43" s="130"/>
      <c r="H43" s="130"/>
      <c r="I43" s="130"/>
      <c r="J43" s="130"/>
      <c r="K43" s="130"/>
      <c r="L43" s="130"/>
      <c r="M43" s="130"/>
      <c r="N43" s="130"/>
      <c r="O43" s="130"/>
      <c r="P43" s="130"/>
      <c r="Q43" s="130"/>
      <c r="R43" s="130"/>
      <c r="S43" s="130"/>
    </row>
    <row r="44" spans="1:19" ht="15" x14ac:dyDescent="0.2">
      <c r="B44" s="131" t="s">
        <v>358</v>
      </c>
      <c r="C44" s="130"/>
      <c r="D44" s="130"/>
      <c r="E44" s="130"/>
      <c r="F44" s="130"/>
      <c r="G44" s="130"/>
      <c r="H44" s="130"/>
      <c r="I44" s="130"/>
      <c r="J44" s="130"/>
      <c r="K44" s="130"/>
      <c r="L44" s="130"/>
      <c r="M44" s="130"/>
      <c r="N44" s="130"/>
      <c r="O44" s="130"/>
      <c r="P44" s="130"/>
      <c r="Q44" s="130"/>
      <c r="R44" s="130"/>
      <c r="S44" s="130"/>
    </row>
    <row r="45" spans="1:19" ht="15" x14ac:dyDescent="0.2">
      <c r="B45" s="131" t="s">
        <v>359</v>
      </c>
      <c r="C45" s="130"/>
      <c r="D45" s="130"/>
      <c r="E45" s="130"/>
      <c r="F45" s="130"/>
      <c r="G45" s="130"/>
      <c r="H45" s="130"/>
      <c r="I45" s="130"/>
      <c r="J45" s="130"/>
      <c r="K45" s="130"/>
      <c r="L45" s="130"/>
      <c r="M45" s="130"/>
      <c r="N45" s="130"/>
      <c r="O45" s="130"/>
      <c r="P45" s="130"/>
      <c r="Q45" s="130"/>
      <c r="R45" s="130"/>
      <c r="S45" s="130"/>
    </row>
    <row r="46" spans="1:19" ht="15" x14ac:dyDescent="0.2">
      <c r="B46" s="131" t="s">
        <v>360</v>
      </c>
      <c r="C46" s="130"/>
      <c r="D46" s="130"/>
      <c r="E46" s="130"/>
      <c r="F46" s="130"/>
      <c r="G46" s="130"/>
      <c r="H46" s="130"/>
      <c r="I46" s="130"/>
      <c r="J46" s="130"/>
      <c r="K46" s="130"/>
      <c r="L46" s="130"/>
      <c r="M46" s="130"/>
      <c r="N46" s="130"/>
      <c r="O46" s="130"/>
      <c r="P46" s="130"/>
      <c r="Q46" s="130"/>
      <c r="R46" s="130"/>
      <c r="S46" s="130"/>
    </row>
    <row r="47" spans="1:19" ht="15" x14ac:dyDescent="0.2">
      <c r="B47" s="131" t="s">
        <v>598</v>
      </c>
      <c r="C47" s="130"/>
      <c r="D47" s="130"/>
      <c r="E47" s="130"/>
      <c r="F47" s="130"/>
      <c r="G47" s="130"/>
      <c r="H47" s="130"/>
      <c r="I47" s="130"/>
      <c r="J47" s="130"/>
      <c r="K47" s="130"/>
      <c r="L47" s="130"/>
      <c r="M47" s="130"/>
      <c r="N47" s="130"/>
      <c r="O47" s="130"/>
      <c r="P47" s="130"/>
      <c r="Q47" s="130"/>
      <c r="R47" s="130"/>
      <c r="S47" s="130"/>
    </row>
    <row r="48" spans="1:19" ht="15" x14ac:dyDescent="0.2">
      <c r="B48" s="131" t="s">
        <v>604</v>
      </c>
      <c r="C48" s="130"/>
      <c r="D48" s="130"/>
      <c r="E48" s="130"/>
      <c r="F48" s="130"/>
      <c r="G48" s="130"/>
      <c r="H48" s="130"/>
      <c r="I48" s="130"/>
      <c r="J48" s="130"/>
      <c r="K48" s="130"/>
      <c r="L48" s="130"/>
      <c r="M48" s="130"/>
      <c r="N48" s="130"/>
      <c r="O48" s="130"/>
      <c r="P48" s="130"/>
      <c r="Q48" s="130"/>
      <c r="R48" s="130"/>
      <c r="S48" s="130"/>
    </row>
    <row r="49" spans="1:19" ht="15" x14ac:dyDescent="0.2">
      <c r="B49" s="131" t="s">
        <v>654</v>
      </c>
      <c r="C49" s="130"/>
      <c r="D49" s="130"/>
      <c r="E49" s="130"/>
      <c r="F49" s="130"/>
      <c r="G49" s="130"/>
      <c r="H49" s="130"/>
      <c r="I49" s="130"/>
      <c r="J49" s="130"/>
      <c r="K49" s="130"/>
      <c r="L49" s="130"/>
      <c r="M49" s="130"/>
      <c r="N49" s="130"/>
      <c r="O49" s="130"/>
      <c r="P49" s="130"/>
      <c r="Q49" s="130"/>
      <c r="R49" s="130"/>
      <c r="S49" s="130"/>
    </row>
    <row r="50" spans="1:19" ht="15" x14ac:dyDescent="0.2">
      <c r="A50" s="214" t="s">
        <v>146</v>
      </c>
      <c r="B50" s="131" t="s">
        <v>147</v>
      </c>
      <c r="C50" s="130"/>
      <c r="D50" s="130"/>
      <c r="E50" s="130"/>
      <c r="F50" s="130"/>
      <c r="G50" s="130"/>
      <c r="H50" s="130"/>
      <c r="I50" s="130"/>
      <c r="J50" s="130"/>
      <c r="K50" s="130"/>
      <c r="L50" s="130"/>
      <c r="M50" s="130"/>
      <c r="N50" s="130"/>
      <c r="O50" s="130"/>
      <c r="P50" s="130"/>
      <c r="Q50" s="130"/>
      <c r="R50" s="130"/>
      <c r="S50" s="130"/>
    </row>
    <row r="51" spans="1:19" ht="15" x14ac:dyDescent="0.2">
      <c r="A51" s="214"/>
      <c r="B51" s="131" t="s">
        <v>148</v>
      </c>
      <c r="C51" s="130"/>
      <c r="D51" s="130"/>
      <c r="E51" s="130"/>
      <c r="F51" s="130"/>
      <c r="G51" s="130"/>
      <c r="H51" s="130"/>
      <c r="I51" s="130"/>
      <c r="J51" s="130"/>
      <c r="K51" s="130"/>
      <c r="L51" s="130"/>
      <c r="M51" s="130"/>
      <c r="N51" s="130"/>
      <c r="O51" s="130"/>
      <c r="P51" s="130"/>
      <c r="Q51" s="130"/>
      <c r="R51" s="130"/>
      <c r="S51" s="130"/>
    </row>
    <row r="52" spans="1:19" ht="15" x14ac:dyDescent="0.2">
      <c r="A52" s="214"/>
      <c r="B52" s="131" t="s">
        <v>149</v>
      </c>
      <c r="C52" s="130"/>
      <c r="D52" s="130"/>
      <c r="E52" s="130"/>
      <c r="F52" s="130"/>
      <c r="G52" s="130"/>
      <c r="H52" s="130"/>
      <c r="I52" s="130"/>
      <c r="J52" s="130"/>
      <c r="K52" s="130"/>
      <c r="L52" s="130"/>
      <c r="M52" s="130"/>
      <c r="N52" s="130"/>
      <c r="O52" s="130"/>
      <c r="P52" s="130"/>
      <c r="Q52" s="130"/>
      <c r="R52" s="130"/>
      <c r="S52" s="130"/>
    </row>
    <row r="53" spans="1:19" ht="15" x14ac:dyDescent="0.2">
      <c r="A53" s="214"/>
      <c r="B53" s="131" t="s">
        <v>150</v>
      </c>
      <c r="C53" s="130"/>
      <c r="D53" s="130"/>
      <c r="E53" s="130"/>
      <c r="F53" s="130"/>
      <c r="G53" s="130"/>
      <c r="H53" s="130"/>
      <c r="I53" s="130"/>
      <c r="J53" s="130"/>
      <c r="K53" s="130"/>
      <c r="L53" s="130"/>
      <c r="M53" s="130"/>
      <c r="N53" s="130"/>
      <c r="O53" s="130"/>
      <c r="P53" s="130"/>
      <c r="Q53" s="130"/>
      <c r="R53" s="130"/>
      <c r="S53" s="130"/>
    </row>
    <row r="54" spans="1:19" ht="15" x14ac:dyDescent="0.2">
      <c r="A54" s="214"/>
      <c r="B54" s="131" t="s">
        <v>151</v>
      </c>
      <c r="C54" s="130"/>
      <c r="D54" s="130"/>
      <c r="E54" s="130"/>
      <c r="F54" s="130"/>
      <c r="G54" s="130"/>
      <c r="H54" s="130"/>
      <c r="I54" s="130"/>
      <c r="J54" s="130"/>
      <c r="K54" s="130"/>
      <c r="L54" s="130"/>
      <c r="M54" s="130"/>
      <c r="N54" s="130"/>
      <c r="O54" s="130"/>
      <c r="P54" s="130"/>
      <c r="Q54" s="130"/>
      <c r="R54" s="130"/>
      <c r="S54" s="130"/>
    </row>
    <row r="55" spans="1:19" ht="15" x14ac:dyDescent="0.2">
      <c r="A55" s="214"/>
      <c r="B55" s="131" t="s">
        <v>152</v>
      </c>
      <c r="C55" s="130"/>
      <c r="D55" s="130"/>
      <c r="E55" s="130"/>
      <c r="F55" s="130"/>
      <c r="G55" s="130"/>
      <c r="H55" s="130"/>
      <c r="I55" s="130"/>
      <c r="J55" s="130"/>
      <c r="K55" s="130"/>
      <c r="L55" s="130"/>
      <c r="M55" s="130"/>
      <c r="N55" s="130"/>
      <c r="O55" s="130"/>
      <c r="P55" s="130"/>
      <c r="Q55" s="130"/>
      <c r="R55" s="130"/>
      <c r="S55" s="130"/>
    </row>
    <row r="56" spans="1:19" ht="15" x14ac:dyDescent="0.2">
      <c r="A56" s="214"/>
      <c r="B56" s="131" t="s">
        <v>48</v>
      </c>
      <c r="C56" s="130"/>
      <c r="D56" s="130"/>
      <c r="E56" s="130"/>
      <c r="F56" s="130"/>
      <c r="G56" s="130"/>
      <c r="H56" s="130"/>
      <c r="I56" s="130"/>
      <c r="J56" s="130"/>
      <c r="K56" s="130"/>
      <c r="L56" s="130"/>
      <c r="M56" s="130"/>
      <c r="N56" s="130"/>
      <c r="O56" s="130"/>
      <c r="P56" s="130"/>
      <c r="Q56" s="130"/>
      <c r="R56" s="130"/>
      <c r="S56" s="130"/>
    </row>
    <row r="57" spans="1:19" ht="15" x14ac:dyDescent="0.2">
      <c r="A57" s="214"/>
      <c r="B57" s="131" t="s">
        <v>153</v>
      </c>
      <c r="C57" s="130"/>
      <c r="D57" s="130"/>
      <c r="E57" s="130"/>
      <c r="F57" s="130"/>
      <c r="G57" s="130"/>
      <c r="H57" s="130"/>
      <c r="I57" s="130"/>
      <c r="J57" s="130"/>
      <c r="K57" s="130"/>
      <c r="L57" s="130"/>
      <c r="M57" s="130"/>
      <c r="N57" s="130"/>
      <c r="O57" s="130"/>
      <c r="P57" s="130"/>
      <c r="Q57" s="130"/>
      <c r="R57" s="130"/>
      <c r="S57" s="130"/>
    </row>
    <row r="58" spans="1:19" ht="15" x14ac:dyDescent="0.2">
      <c r="A58" s="214"/>
      <c r="B58" s="131" t="s">
        <v>154</v>
      </c>
      <c r="C58" s="130"/>
      <c r="D58" s="130"/>
      <c r="E58" s="130"/>
      <c r="F58" s="130"/>
      <c r="G58" s="130"/>
      <c r="H58" s="130"/>
      <c r="I58" s="130"/>
      <c r="J58" s="130"/>
      <c r="K58" s="130"/>
      <c r="L58" s="130"/>
      <c r="M58" s="130"/>
      <c r="N58" s="130"/>
      <c r="O58" s="130"/>
      <c r="P58" s="130"/>
      <c r="Q58" s="130"/>
      <c r="R58" s="130"/>
      <c r="S58" s="130"/>
    </row>
    <row r="59" spans="1:19" ht="15" x14ac:dyDescent="0.2">
      <c r="A59" s="214"/>
      <c r="B59" s="131" t="s">
        <v>155</v>
      </c>
      <c r="C59" s="130"/>
      <c r="D59" s="130"/>
      <c r="E59" s="130"/>
      <c r="F59" s="130"/>
      <c r="G59" s="130"/>
      <c r="H59" s="130"/>
      <c r="I59" s="130"/>
      <c r="J59" s="130"/>
      <c r="K59" s="130"/>
      <c r="L59" s="130"/>
      <c r="M59" s="130"/>
      <c r="N59" s="130"/>
      <c r="O59" s="130"/>
      <c r="P59" s="130"/>
      <c r="Q59" s="130"/>
      <c r="R59" s="130"/>
      <c r="S59" s="130"/>
    </row>
    <row r="60" spans="1:19" ht="15" x14ac:dyDescent="0.2">
      <c r="A60" s="214"/>
      <c r="B60" s="131" t="s">
        <v>50</v>
      </c>
      <c r="C60" s="130"/>
      <c r="D60" s="130"/>
      <c r="E60" s="130"/>
      <c r="F60" s="130"/>
      <c r="G60" s="130"/>
      <c r="H60" s="130"/>
      <c r="I60" s="130"/>
      <c r="J60" s="130"/>
      <c r="K60" s="130"/>
      <c r="L60" s="130"/>
      <c r="M60" s="130"/>
      <c r="N60" s="130"/>
      <c r="O60" s="130"/>
      <c r="P60" s="130"/>
      <c r="Q60" s="130"/>
      <c r="R60" s="130"/>
      <c r="S60" s="130"/>
    </row>
    <row r="61" spans="1:19" ht="15" x14ac:dyDescent="0.2">
      <c r="A61" s="214"/>
      <c r="B61" s="131" t="s">
        <v>156</v>
      </c>
      <c r="C61" s="130"/>
      <c r="D61" s="130"/>
      <c r="E61" s="130"/>
      <c r="F61" s="130"/>
      <c r="G61" s="130"/>
      <c r="H61" s="130"/>
      <c r="I61" s="130"/>
      <c r="J61" s="130"/>
      <c r="K61" s="130"/>
      <c r="L61" s="130"/>
      <c r="M61" s="130"/>
      <c r="N61" s="130"/>
      <c r="O61" s="130"/>
      <c r="P61" s="130"/>
      <c r="Q61" s="130"/>
      <c r="R61" s="130"/>
      <c r="S61" s="130"/>
    </row>
    <row r="62" spans="1:19" ht="15" x14ac:dyDescent="0.2">
      <c r="A62" s="214"/>
      <c r="B62" s="131" t="s">
        <v>157</v>
      </c>
      <c r="C62" s="130"/>
      <c r="D62" s="130"/>
      <c r="E62" s="130"/>
      <c r="F62" s="130"/>
      <c r="G62" s="130"/>
      <c r="H62" s="130"/>
      <c r="I62" s="130"/>
      <c r="J62" s="130"/>
      <c r="K62" s="130"/>
      <c r="L62" s="130"/>
      <c r="M62" s="130"/>
      <c r="N62" s="130"/>
      <c r="O62" s="130"/>
      <c r="P62" s="130"/>
      <c r="Q62" s="130"/>
      <c r="R62" s="130"/>
      <c r="S62" s="130"/>
    </row>
    <row r="63" spans="1:19" ht="15" x14ac:dyDescent="0.2">
      <c r="A63" s="214"/>
      <c r="B63" s="131" t="s">
        <v>51</v>
      </c>
      <c r="C63" s="130"/>
      <c r="D63" s="130"/>
      <c r="E63" s="130"/>
      <c r="F63" s="130"/>
      <c r="G63" s="130"/>
      <c r="H63" s="130"/>
      <c r="I63" s="130"/>
      <c r="J63" s="130"/>
      <c r="K63" s="130"/>
      <c r="L63" s="130"/>
      <c r="M63" s="130"/>
      <c r="N63" s="130"/>
      <c r="O63" s="130"/>
      <c r="P63" s="130"/>
      <c r="Q63" s="130"/>
      <c r="R63" s="130"/>
      <c r="S63" s="130"/>
    </row>
    <row r="64" spans="1:19" ht="15" x14ac:dyDescent="0.2">
      <c r="A64" s="214"/>
      <c r="B64" s="131" t="s">
        <v>158</v>
      </c>
      <c r="C64" s="130"/>
      <c r="D64" s="130"/>
      <c r="E64" s="130"/>
      <c r="F64" s="130"/>
      <c r="G64" s="130"/>
      <c r="H64" s="130"/>
      <c r="I64" s="130"/>
      <c r="J64" s="130"/>
      <c r="K64" s="130"/>
      <c r="L64" s="130"/>
      <c r="M64" s="130"/>
      <c r="N64" s="130"/>
      <c r="O64" s="130"/>
      <c r="P64" s="130"/>
      <c r="Q64" s="130"/>
      <c r="R64" s="130"/>
      <c r="S64" s="130"/>
    </row>
    <row r="65" spans="1:19" ht="15" x14ac:dyDescent="0.2">
      <c r="A65" s="214"/>
      <c r="B65" s="131" t="s">
        <v>49</v>
      </c>
      <c r="C65" s="130"/>
      <c r="D65" s="130"/>
      <c r="E65" s="130"/>
      <c r="F65" s="130"/>
      <c r="G65" s="130"/>
      <c r="H65" s="130"/>
      <c r="I65" s="130"/>
      <c r="J65" s="130"/>
      <c r="K65" s="130"/>
      <c r="L65" s="130"/>
      <c r="M65" s="130"/>
      <c r="N65" s="130"/>
      <c r="O65" s="130"/>
      <c r="P65" s="130"/>
      <c r="Q65" s="130"/>
      <c r="R65" s="130"/>
      <c r="S65" s="130"/>
    </row>
    <row r="66" spans="1:19" ht="15" x14ac:dyDescent="0.2">
      <c r="A66" s="214"/>
      <c r="B66" s="131" t="s">
        <v>159</v>
      </c>
      <c r="C66" s="130"/>
      <c r="D66" s="130"/>
      <c r="E66" s="130"/>
      <c r="F66" s="130"/>
      <c r="G66" s="130"/>
      <c r="H66" s="130"/>
      <c r="I66" s="130"/>
      <c r="J66" s="130"/>
      <c r="K66" s="130"/>
      <c r="L66" s="130"/>
      <c r="M66" s="130"/>
      <c r="N66" s="130"/>
      <c r="O66" s="130"/>
      <c r="P66" s="130"/>
      <c r="Q66" s="130"/>
      <c r="R66" s="130"/>
      <c r="S66" s="130"/>
    </row>
    <row r="67" spans="1:19" ht="15" x14ac:dyDescent="0.2">
      <c r="A67" s="214"/>
      <c r="B67" s="131" t="s">
        <v>160</v>
      </c>
      <c r="C67" s="130"/>
      <c r="D67" s="130"/>
      <c r="E67" s="130"/>
      <c r="F67" s="130"/>
      <c r="G67" s="130"/>
      <c r="H67" s="130"/>
      <c r="I67" s="130"/>
      <c r="J67" s="130"/>
      <c r="K67" s="130"/>
      <c r="L67" s="130"/>
      <c r="M67" s="130"/>
      <c r="N67" s="130"/>
      <c r="O67" s="130"/>
      <c r="P67" s="130"/>
      <c r="Q67" s="130"/>
      <c r="R67" s="130"/>
      <c r="S67" s="130"/>
    </row>
    <row r="68" spans="1:19" ht="15" x14ac:dyDescent="0.2">
      <c r="A68" s="214"/>
      <c r="B68" s="131" t="s">
        <v>161</v>
      </c>
      <c r="C68" s="130"/>
      <c r="D68" s="130"/>
      <c r="E68" s="130"/>
      <c r="F68" s="130"/>
      <c r="G68" s="130"/>
      <c r="H68" s="130"/>
      <c r="I68" s="130"/>
      <c r="J68" s="130"/>
      <c r="K68" s="130"/>
      <c r="L68" s="130"/>
      <c r="M68" s="130"/>
      <c r="N68" s="130"/>
      <c r="O68" s="130"/>
      <c r="P68" s="130"/>
      <c r="Q68" s="130"/>
      <c r="R68" s="130"/>
      <c r="S68" s="130"/>
    </row>
    <row r="69" spans="1:19" ht="15" customHeight="1" x14ac:dyDescent="0.2">
      <c r="A69" s="214"/>
      <c r="B69" s="131" t="s">
        <v>610</v>
      </c>
      <c r="C69" s="130"/>
      <c r="D69" s="130"/>
      <c r="E69" s="130"/>
      <c r="F69" s="130"/>
      <c r="G69" s="130"/>
      <c r="H69" s="130"/>
      <c r="I69" s="130"/>
      <c r="J69" s="130"/>
      <c r="K69" s="130"/>
      <c r="L69" s="130"/>
      <c r="M69" s="130"/>
      <c r="N69" s="130"/>
      <c r="O69" s="130"/>
      <c r="P69" s="130"/>
      <c r="Q69" s="130"/>
      <c r="R69" s="130"/>
      <c r="S69" s="130"/>
    </row>
    <row r="70" spans="1:19" ht="15" x14ac:dyDescent="0.2">
      <c r="A70" s="214"/>
      <c r="B70" s="131" t="s">
        <v>162</v>
      </c>
      <c r="C70" s="130"/>
      <c r="D70" s="130"/>
      <c r="E70" s="130"/>
      <c r="F70" s="130"/>
      <c r="G70" s="130"/>
      <c r="H70" s="130"/>
      <c r="I70" s="130"/>
      <c r="J70" s="130"/>
      <c r="K70" s="130"/>
      <c r="L70" s="130"/>
      <c r="M70" s="130"/>
      <c r="N70" s="130"/>
      <c r="O70" s="130"/>
      <c r="P70" s="130"/>
      <c r="Q70" s="130"/>
      <c r="R70" s="130"/>
      <c r="S70" s="130"/>
    </row>
    <row r="71" spans="1:19" ht="15" x14ac:dyDescent="0.2">
      <c r="A71" s="214"/>
      <c r="B71" s="131" t="s">
        <v>590</v>
      </c>
      <c r="C71" s="130"/>
      <c r="D71" s="130"/>
      <c r="E71" s="130"/>
      <c r="F71" s="130"/>
      <c r="G71" s="130"/>
      <c r="H71" s="130"/>
      <c r="I71" s="130"/>
      <c r="J71" s="130"/>
      <c r="K71" s="130"/>
      <c r="L71" s="130"/>
      <c r="M71" s="130"/>
      <c r="N71" s="130"/>
      <c r="O71" s="130"/>
      <c r="P71" s="130"/>
      <c r="Q71" s="130"/>
      <c r="R71" s="130"/>
      <c r="S71" s="130"/>
    </row>
    <row r="72" spans="1:19" ht="15" x14ac:dyDescent="0.2">
      <c r="A72" s="214"/>
      <c r="B72" s="131" t="s">
        <v>163</v>
      </c>
      <c r="C72" s="130"/>
      <c r="D72" s="130"/>
      <c r="E72" s="130"/>
      <c r="F72" s="130"/>
      <c r="G72" s="130"/>
      <c r="H72" s="130"/>
      <c r="I72" s="130"/>
      <c r="J72" s="130"/>
      <c r="K72" s="130"/>
      <c r="L72" s="130"/>
      <c r="M72" s="130"/>
      <c r="N72" s="130"/>
      <c r="O72" s="130"/>
      <c r="P72" s="130"/>
      <c r="Q72" s="130"/>
      <c r="R72" s="130"/>
      <c r="S72" s="130"/>
    </row>
    <row r="73" spans="1:19" ht="15" x14ac:dyDescent="0.2">
      <c r="A73" s="214"/>
      <c r="B73" s="131" t="s">
        <v>164</v>
      </c>
      <c r="C73" s="130"/>
      <c r="D73" s="130"/>
      <c r="E73" s="130"/>
      <c r="F73" s="130"/>
      <c r="G73" s="130"/>
      <c r="H73" s="130"/>
      <c r="I73" s="130"/>
      <c r="J73" s="130"/>
      <c r="K73" s="130"/>
      <c r="L73" s="130"/>
      <c r="M73" s="130"/>
      <c r="N73" s="130"/>
      <c r="O73" s="130"/>
      <c r="P73" s="130"/>
      <c r="Q73" s="130"/>
      <c r="R73" s="130"/>
      <c r="S73" s="130"/>
    </row>
    <row r="74" spans="1:19" ht="15" x14ac:dyDescent="0.2">
      <c r="A74" s="214"/>
      <c r="B74" s="131" t="s">
        <v>165</v>
      </c>
      <c r="C74" s="130"/>
      <c r="D74" s="130"/>
      <c r="E74" s="130"/>
      <c r="F74" s="130"/>
      <c r="G74" s="130"/>
      <c r="H74" s="130"/>
      <c r="I74" s="130"/>
      <c r="J74" s="130"/>
      <c r="K74" s="130"/>
      <c r="L74" s="130"/>
      <c r="M74" s="130"/>
      <c r="N74" s="130"/>
      <c r="O74" s="130"/>
      <c r="P74" s="130"/>
      <c r="Q74" s="130"/>
      <c r="R74" s="130"/>
      <c r="S74" s="130"/>
    </row>
    <row r="75" spans="1:19" ht="15" x14ac:dyDescent="0.2">
      <c r="A75" s="214" t="s">
        <v>166</v>
      </c>
      <c r="B75" s="131" t="s">
        <v>167</v>
      </c>
      <c r="C75" s="130"/>
      <c r="D75" s="130"/>
      <c r="E75" s="130"/>
      <c r="F75" s="130"/>
      <c r="G75" s="130"/>
      <c r="H75" s="130"/>
      <c r="I75" s="130"/>
      <c r="J75" s="130"/>
      <c r="K75" s="130"/>
      <c r="L75" s="130"/>
      <c r="M75" s="130"/>
      <c r="N75" s="130"/>
      <c r="O75" s="130"/>
      <c r="P75" s="130"/>
      <c r="Q75" s="130"/>
      <c r="R75" s="130"/>
      <c r="S75" s="130"/>
    </row>
    <row r="76" spans="1:19" ht="15" customHeight="1" x14ac:dyDescent="0.2">
      <c r="A76" s="214"/>
      <c r="B76" s="131" t="s">
        <v>168</v>
      </c>
      <c r="C76" s="130"/>
      <c r="D76" s="130"/>
      <c r="E76" s="130"/>
      <c r="F76" s="130"/>
      <c r="G76" s="130"/>
      <c r="H76" s="130"/>
      <c r="I76" s="130"/>
      <c r="J76" s="130"/>
      <c r="K76" s="130"/>
      <c r="L76" s="130"/>
      <c r="M76" s="130"/>
      <c r="N76" s="130"/>
      <c r="O76" s="130"/>
      <c r="P76" s="130"/>
      <c r="Q76" s="130"/>
      <c r="R76" s="130"/>
      <c r="S76" s="130"/>
    </row>
    <row r="77" spans="1:19" ht="15" x14ac:dyDescent="0.2">
      <c r="A77" s="214"/>
      <c r="B77" s="131" t="s">
        <v>169</v>
      </c>
      <c r="C77" s="130"/>
      <c r="D77" s="130"/>
      <c r="E77" s="130"/>
      <c r="F77" s="130"/>
      <c r="G77" s="130"/>
      <c r="H77" s="130"/>
      <c r="I77" s="130"/>
      <c r="J77" s="130"/>
      <c r="K77" s="130"/>
      <c r="L77" s="130"/>
      <c r="M77" s="130"/>
      <c r="N77" s="130"/>
      <c r="O77" s="130"/>
      <c r="P77" s="130"/>
      <c r="Q77" s="130"/>
      <c r="R77" s="130"/>
      <c r="S77" s="130"/>
    </row>
    <row r="78" spans="1:19" ht="15" x14ac:dyDescent="0.2">
      <c r="A78" s="214"/>
      <c r="B78" s="131" t="s">
        <v>170</v>
      </c>
      <c r="C78" s="130"/>
      <c r="D78" s="130"/>
      <c r="E78" s="130"/>
      <c r="F78" s="130"/>
      <c r="G78" s="130"/>
      <c r="H78" s="130"/>
      <c r="I78" s="130"/>
      <c r="J78" s="130"/>
      <c r="K78" s="130"/>
      <c r="L78" s="130"/>
      <c r="M78" s="130"/>
      <c r="N78" s="130"/>
      <c r="O78" s="130"/>
      <c r="P78" s="130"/>
      <c r="Q78" s="130"/>
      <c r="R78" s="130"/>
      <c r="S78" s="130"/>
    </row>
    <row r="79" spans="1:19" ht="15" x14ac:dyDescent="0.2">
      <c r="A79" s="214"/>
      <c r="B79" s="131" t="s">
        <v>171</v>
      </c>
      <c r="C79" s="130"/>
      <c r="D79" s="130"/>
      <c r="E79" s="130"/>
      <c r="F79" s="130"/>
      <c r="G79" s="130"/>
      <c r="H79" s="130"/>
      <c r="I79" s="130"/>
      <c r="J79" s="130"/>
      <c r="K79" s="130"/>
      <c r="L79" s="130"/>
      <c r="M79" s="130"/>
      <c r="N79" s="130"/>
      <c r="O79" s="130"/>
      <c r="P79" s="130"/>
      <c r="Q79" s="130"/>
      <c r="R79" s="130"/>
      <c r="S79" s="130"/>
    </row>
    <row r="80" spans="1:19" ht="15" x14ac:dyDescent="0.2">
      <c r="A80" s="214"/>
      <c r="B80" s="131" t="s">
        <v>172</v>
      </c>
      <c r="C80" s="130"/>
      <c r="D80" s="130"/>
      <c r="E80" s="130"/>
      <c r="F80" s="130"/>
      <c r="G80" s="130"/>
      <c r="H80" s="130"/>
      <c r="I80" s="130"/>
      <c r="J80" s="130"/>
      <c r="K80" s="130"/>
      <c r="L80" s="130"/>
      <c r="M80" s="130"/>
      <c r="N80" s="130"/>
      <c r="O80" s="130"/>
      <c r="P80" s="130"/>
      <c r="Q80" s="130"/>
      <c r="R80" s="130"/>
      <c r="S80" s="130"/>
    </row>
    <row r="81" spans="1:19" ht="15" x14ac:dyDescent="0.2">
      <c r="A81" s="214"/>
      <c r="B81" s="131" t="s">
        <v>173</v>
      </c>
      <c r="C81" s="130"/>
      <c r="D81" s="130"/>
      <c r="E81" s="130"/>
      <c r="F81" s="130"/>
      <c r="G81" s="130"/>
      <c r="H81" s="130"/>
      <c r="I81" s="130"/>
      <c r="J81" s="130"/>
      <c r="K81" s="130"/>
      <c r="L81" s="130"/>
      <c r="M81" s="130"/>
      <c r="N81" s="130"/>
      <c r="O81" s="130"/>
      <c r="P81" s="130"/>
      <c r="Q81" s="130"/>
      <c r="R81" s="130"/>
      <c r="S81" s="130"/>
    </row>
    <row r="82" spans="1:19" ht="15" x14ac:dyDescent="0.2">
      <c r="A82" s="214" t="s">
        <v>174</v>
      </c>
      <c r="B82" s="131" t="s">
        <v>175</v>
      </c>
      <c r="C82" s="130"/>
      <c r="D82" s="130"/>
      <c r="E82" s="130"/>
      <c r="F82" s="130"/>
      <c r="G82" s="130"/>
      <c r="H82" s="130"/>
      <c r="I82" s="130"/>
      <c r="J82" s="130"/>
      <c r="K82" s="130"/>
      <c r="L82" s="130"/>
      <c r="M82" s="130"/>
      <c r="N82" s="130"/>
      <c r="O82" s="130"/>
      <c r="P82" s="130"/>
      <c r="Q82" s="130"/>
      <c r="R82" s="130"/>
      <c r="S82" s="130"/>
    </row>
    <row r="83" spans="1:19" ht="15" x14ac:dyDescent="0.2">
      <c r="A83" s="214"/>
      <c r="B83" s="131" t="s">
        <v>176</v>
      </c>
      <c r="C83" s="130"/>
      <c r="D83" s="130"/>
      <c r="E83" s="130"/>
      <c r="F83" s="130"/>
      <c r="G83" s="130"/>
      <c r="H83" s="130"/>
      <c r="I83" s="130"/>
      <c r="J83" s="130"/>
      <c r="K83" s="130"/>
      <c r="L83" s="130"/>
      <c r="M83" s="130"/>
      <c r="N83" s="130"/>
      <c r="O83" s="130"/>
      <c r="P83" s="130"/>
      <c r="Q83" s="130"/>
      <c r="R83" s="130"/>
      <c r="S83" s="130"/>
    </row>
    <row r="84" spans="1:19" ht="15" x14ac:dyDescent="0.2">
      <c r="A84" s="214"/>
      <c r="B84" s="131" t="s">
        <v>177</v>
      </c>
      <c r="C84" s="130"/>
      <c r="D84" s="130"/>
      <c r="E84" s="130"/>
      <c r="F84" s="130"/>
      <c r="G84" s="130"/>
      <c r="H84" s="130"/>
      <c r="I84" s="130"/>
      <c r="J84" s="130"/>
      <c r="K84" s="130"/>
      <c r="L84" s="130"/>
      <c r="M84" s="130"/>
      <c r="N84" s="130"/>
      <c r="O84" s="130"/>
      <c r="P84" s="130"/>
      <c r="Q84" s="130"/>
      <c r="R84" s="130"/>
      <c r="S84" s="130"/>
    </row>
    <row r="85" spans="1:19" ht="15" x14ac:dyDescent="0.2">
      <c r="A85" s="214"/>
      <c r="B85" s="131" t="s">
        <v>352</v>
      </c>
      <c r="C85" s="130"/>
      <c r="D85" s="130"/>
      <c r="E85" s="130"/>
      <c r="F85" s="130"/>
      <c r="G85" s="130"/>
      <c r="H85" s="130"/>
      <c r="I85" s="130"/>
      <c r="J85" s="130"/>
      <c r="K85" s="130"/>
      <c r="L85" s="130"/>
      <c r="M85" s="130"/>
      <c r="N85" s="130"/>
      <c r="O85" s="130"/>
      <c r="P85" s="130"/>
      <c r="Q85" s="130"/>
      <c r="R85" s="130"/>
      <c r="S85" s="130"/>
    </row>
    <row r="86" spans="1:19" ht="15" x14ac:dyDescent="0.2">
      <c r="A86" s="214"/>
      <c r="B86" s="131" t="s">
        <v>178</v>
      </c>
      <c r="C86" s="130"/>
      <c r="D86" s="130"/>
      <c r="E86" s="130"/>
      <c r="F86" s="130"/>
      <c r="G86" s="130"/>
      <c r="H86" s="130"/>
      <c r="I86" s="130"/>
      <c r="J86" s="130"/>
      <c r="K86" s="130"/>
      <c r="L86" s="130"/>
      <c r="M86" s="130"/>
      <c r="N86" s="130"/>
      <c r="O86" s="130"/>
      <c r="P86" s="130"/>
      <c r="Q86" s="130"/>
      <c r="R86" s="130"/>
      <c r="S86" s="130"/>
    </row>
    <row r="87" spans="1:19" ht="15" x14ac:dyDescent="0.2">
      <c r="A87" s="214"/>
      <c r="B87" s="131" t="s">
        <v>53</v>
      </c>
      <c r="C87" s="130"/>
      <c r="D87" s="130"/>
      <c r="E87" s="130"/>
      <c r="F87" s="130"/>
      <c r="G87" s="130"/>
      <c r="H87" s="130"/>
      <c r="I87" s="130"/>
      <c r="J87" s="130"/>
      <c r="K87" s="130"/>
      <c r="L87" s="130"/>
      <c r="M87" s="130"/>
      <c r="N87" s="130"/>
      <c r="O87" s="130"/>
      <c r="P87" s="130"/>
      <c r="Q87" s="130"/>
      <c r="R87" s="130"/>
      <c r="S87" s="130"/>
    </row>
    <row r="88" spans="1:19" ht="15" x14ac:dyDescent="0.2">
      <c r="A88" s="214"/>
      <c r="B88" s="131" t="s">
        <v>179</v>
      </c>
      <c r="C88" s="130"/>
      <c r="D88" s="130"/>
      <c r="E88" s="130"/>
      <c r="F88" s="130"/>
      <c r="G88" s="130"/>
      <c r="H88" s="130"/>
      <c r="I88" s="130"/>
      <c r="J88" s="130"/>
      <c r="K88" s="130"/>
      <c r="L88" s="130"/>
      <c r="M88" s="130"/>
      <c r="N88" s="130"/>
      <c r="O88" s="130"/>
      <c r="P88" s="130"/>
      <c r="Q88" s="130"/>
      <c r="R88" s="130"/>
      <c r="S88" s="130"/>
    </row>
    <row r="89" spans="1:19" ht="15" x14ac:dyDescent="0.2">
      <c r="A89" s="214"/>
      <c r="B89" s="131" t="s">
        <v>180</v>
      </c>
      <c r="C89" s="130"/>
      <c r="D89" s="130"/>
      <c r="E89" s="130"/>
      <c r="F89" s="130"/>
      <c r="G89" s="130"/>
      <c r="H89" s="130"/>
      <c r="I89" s="130"/>
      <c r="J89" s="130"/>
      <c r="K89" s="130"/>
      <c r="L89" s="130"/>
      <c r="M89" s="130"/>
      <c r="N89" s="130"/>
      <c r="O89" s="130"/>
      <c r="P89" s="130"/>
      <c r="Q89" s="130"/>
      <c r="R89" s="130"/>
      <c r="S89" s="130"/>
    </row>
    <row r="90" spans="1:19" ht="15" x14ac:dyDescent="0.2">
      <c r="A90" s="214"/>
      <c r="B90" s="131" t="s">
        <v>181</v>
      </c>
      <c r="C90" s="130"/>
      <c r="D90" s="130"/>
      <c r="E90" s="130"/>
      <c r="F90" s="130"/>
      <c r="G90" s="130"/>
      <c r="H90" s="130"/>
      <c r="I90" s="130"/>
      <c r="J90" s="130"/>
      <c r="K90" s="130"/>
      <c r="L90" s="130"/>
      <c r="M90" s="130"/>
      <c r="N90" s="130"/>
      <c r="O90" s="130"/>
      <c r="P90" s="130"/>
      <c r="Q90" s="130"/>
      <c r="R90" s="130"/>
      <c r="S90" s="130"/>
    </row>
    <row r="91" spans="1:19" ht="15" x14ac:dyDescent="0.2">
      <c r="A91" s="214"/>
      <c r="B91" s="131" t="s">
        <v>182</v>
      </c>
      <c r="C91" s="130"/>
      <c r="D91" s="130"/>
      <c r="E91" s="130"/>
      <c r="F91" s="130"/>
      <c r="G91" s="130"/>
      <c r="H91" s="130"/>
      <c r="I91" s="130"/>
      <c r="J91" s="130"/>
      <c r="K91" s="130"/>
      <c r="L91" s="130"/>
      <c r="M91" s="130"/>
      <c r="N91" s="130"/>
      <c r="O91" s="130"/>
      <c r="P91" s="130"/>
      <c r="Q91" s="130"/>
      <c r="R91" s="130"/>
      <c r="S91" s="130"/>
    </row>
    <row r="92" spans="1:19" ht="15" x14ac:dyDescent="0.2">
      <c r="A92" s="214"/>
      <c r="B92" s="131" t="s">
        <v>183</v>
      </c>
      <c r="C92" s="130"/>
      <c r="D92" s="130"/>
      <c r="E92" s="130"/>
      <c r="F92" s="130"/>
      <c r="G92" s="130"/>
      <c r="H92" s="130"/>
      <c r="I92" s="130"/>
      <c r="J92" s="130"/>
      <c r="K92" s="130"/>
      <c r="L92" s="130"/>
      <c r="M92" s="130"/>
      <c r="N92" s="130"/>
      <c r="O92" s="130"/>
      <c r="P92" s="130"/>
      <c r="Q92" s="130"/>
      <c r="R92" s="130"/>
      <c r="S92" s="130"/>
    </row>
    <row r="93" spans="1:19" ht="15" x14ac:dyDescent="0.2">
      <c r="A93" s="214"/>
      <c r="B93" s="131" t="s">
        <v>184</v>
      </c>
      <c r="C93" s="130"/>
      <c r="D93" s="130"/>
      <c r="E93" s="130"/>
      <c r="F93" s="130"/>
      <c r="G93" s="130"/>
      <c r="H93" s="130"/>
      <c r="I93" s="130"/>
      <c r="J93" s="130"/>
      <c r="K93" s="130"/>
      <c r="L93" s="130"/>
      <c r="M93" s="130"/>
      <c r="N93" s="130"/>
      <c r="O93" s="130"/>
      <c r="P93" s="130"/>
      <c r="Q93" s="130"/>
      <c r="R93" s="130"/>
      <c r="S93" s="130"/>
    </row>
    <row r="94" spans="1:19" ht="15" x14ac:dyDescent="0.2">
      <c r="A94" s="214"/>
      <c r="B94" s="131" t="s">
        <v>596</v>
      </c>
      <c r="C94" s="130"/>
      <c r="D94" s="130"/>
      <c r="E94" s="130"/>
      <c r="F94" s="130"/>
      <c r="G94" s="130"/>
      <c r="H94" s="130"/>
      <c r="I94" s="130"/>
      <c r="J94" s="130"/>
      <c r="K94" s="130"/>
      <c r="L94" s="130"/>
      <c r="M94" s="130"/>
      <c r="N94" s="130"/>
      <c r="O94" s="130"/>
      <c r="P94" s="130"/>
      <c r="Q94" s="130"/>
      <c r="R94" s="130"/>
      <c r="S94" s="130"/>
    </row>
    <row r="95" spans="1:19" ht="15" x14ac:dyDescent="0.2">
      <c r="A95" s="214"/>
      <c r="B95" s="131" t="s">
        <v>185</v>
      </c>
      <c r="C95" s="130"/>
      <c r="D95" s="130"/>
      <c r="E95" s="130"/>
      <c r="F95" s="130"/>
      <c r="G95" s="130"/>
      <c r="H95" s="130"/>
      <c r="I95" s="130"/>
      <c r="J95" s="130"/>
      <c r="K95" s="130"/>
      <c r="L95" s="130"/>
      <c r="M95" s="130"/>
      <c r="N95" s="130"/>
      <c r="O95" s="130"/>
      <c r="P95" s="130"/>
      <c r="Q95" s="130"/>
      <c r="R95" s="130"/>
      <c r="S95" s="130"/>
    </row>
    <row r="96" spans="1:19" ht="15" x14ac:dyDescent="0.2">
      <c r="A96" s="214"/>
      <c r="B96" s="131" t="s">
        <v>186</v>
      </c>
      <c r="C96" s="130"/>
      <c r="D96" s="130"/>
      <c r="E96" s="130"/>
      <c r="F96" s="130"/>
      <c r="G96" s="130"/>
      <c r="H96" s="130"/>
      <c r="I96" s="130"/>
      <c r="J96" s="130"/>
      <c r="K96" s="130"/>
      <c r="L96" s="130"/>
      <c r="M96" s="130"/>
      <c r="N96" s="130"/>
      <c r="O96" s="130"/>
      <c r="P96" s="130"/>
      <c r="Q96" s="130"/>
      <c r="R96" s="130"/>
      <c r="S96" s="130"/>
    </row>
    <row r="97" spans="1:19" ht="15" x14ac:dyDescent="0.2">
      <c r="A97" s="214"/>
      <c r="B97" s="131" t="s">
        <v>353</v>
      </c>
      <c r="C97" s="130"/>
      <c r="D97" s="130"/>
      <c r="E97" s="130"/>
      <c r="F97" s="130"/>
      <c r="G97" s="130"/>
      <c r="H97" s="130"/>
      <c r="I97" s="130"/>
      <c r="J97" s="130"/>
      <c r="K97" s="130"/>
      <c r="L97" s="130"/>
      <c r="M97" s="130"/>
      <c r="N97" s="130"/>
      <c r="O97" s="130"/>
      <c r="P97" s="130"/>
      <c r="Q97" s="130"/>
      <c r="R97" s="130"/>
      <c r="S97" s="130"/>
    </row>
    <row r="98" spans="1:19" ht="15" x14ac:dyDescent="0.2">
      <c r="A98" s="214"/>
      <c r="B98" s="131" t="s">
        <v>605</v>
      </c>
      <c r="C98" s="130"/>
      <c r="D98" s="130"/>
      <c r="E98" s="130"/>
      <c r="F98" s="130"/>
      <c r="G98" s="130"/>
      <c r="H98" s="130"/>
      <c r="I98" s="130"/>
      <c r="J98" s="130"/>
      <c r="K98" s="130"/>
      <c r="L98" s="130"/>
      <c r="M98" s="130"/>
      <c r="N98" s="130"/>
      <c r="O98" s="130"/>
      <c r="P98" s="130"/>
      <c r="Q98" s="130"/>
      <c r="R98" s="130"/>
      <c r="S98" s="130"/>
    </row>
    <row r="99" spans="1:19" ht="15" x14ac:dyDescent="0.2">
      <c r="A99" s="214"/>
      <c r="B99" s="131" t="s">
        <v>187</v>
      </c>
      <c r="C99" s="130"/>
      <c r="D99" s="130"/>
      <c r="E99" s="130"/>
      <c r="F99" s="130"/>
      <c r="G99" s="130"/>
      <c r="H99" s="130"/>
      <c r="I99" s="130"/>
      <c r="J99" s="130"/>
      <c r="K99" s="130"/>
      <c r="L99" s="130"/>
      <c r="M99" s="130"/>
      <c r="N99" s="130"/>
      <c r="O99" s="130"/>
      <c r="P99" s="130"/>
      <c r="Q99" s="130"/>
      <c r="R99" s="130"/>
      <c r="S99" s="130"/>
    </row>
    <row r="100" spans="1:19" ht="15" x14ac:dyDescent="0.2">
      <c r="A100" s="214"/>
      <c r="B100" s="131" t="s">
        <v>52</v>
      </c>
      <c r="C100" s="130"/>
      <c r="D100" s="130"/>
      <c r="E100" s="130"/>
      <c r="F100" s="130"/>
      <c r="G100" s="130"/>
      <c r="H100" s="130"/>
      <c r="I100" s="130"/>
      <c r="J100" s="130"/>
      <c r="K100" s="130"/>
      <c r="L100" s="130"/>
      <c r="M100" s="130"/>
      <c r="N100" s="130"/>
      <c r="O100" s="130"/>
      <c r="P100" s="130"/>
      <c r="Q100" s="130"/>
      <c r="R100" s="130"/>
      <c r="S100" s="130"/>
    </row>
    <row r="101" spans="1:19" ht="15" x14ac:dyDescent="0.2">
      <c r="A101" s="214"/>
      <c r="B101" s="131" t="s">
        <v>56</v>
      </c>
      <c r="C101" s="130"/>
      <c r="D101" s="130"/>
      <c r="E101" s="130"/>
      <c r="F101" s="130"/>
      <c r="G101" s="130"/>
      <c r="H101" s="130"/>
      <c r="I101" s="130"/>
      <c r="J101" s="130"/>
      <c r="K101" s="130"/>
      <c r="L101" s="130"/>
      <c r="M101" s="130"/>
      <c r="N101" s="130"/>
      <c r="O101" s="130"/>
      <c r="P101" s="130"/>
      <c r="Q101" s="130"/>
      <c r="R101" s="130"/>
      <c r="S101" s="130"/>
    </row>
    <row r="102" spans="1:19" ht="15" x14ac:dyDescent="0.2">
      <c r="A102" s="214"/>
      <c r="B102" s="131" t="s">
        <v>54</v>
      </c>
      <c r="C102" s="130"/>
      <c r="D102" s="130"/>
      <c r="E102" s="130"/>
      <c r="F102" s="130"/>
      <c r="G102" s="130"/>
      <c r="H102" s="130"/>
      <c r="I102" s="130"/>
      <c r="J102" s="130"/>
      <c r="K102" s="130"/>
      <c r="L102" s="130"/>
      <c r="M102" s="130"/>
      <c r="N102" s="130"/>
      <c r="O102" s="130"/>
      <c r="P102" s="130"/>
      <c r="Q102" s="130"/>
      <c r="R102" s="130"/>
      <c r="S102" s="130"/>
    </row>
    <row r="103" spans="1:19" ht="15" x14ac:dyDescent="0.2">
      <c r="A103" s="214"/>
      <c r="B103" s="131" t="s">
        <v>188</v>
      </c>
      <c r="C103" s="130"/>
      <c r="D103" s="130"/>
      <c r="E103" s="130"/>
      <c r="F103" s="130"/>
      <c r="G103" s="130"/>
      <c r="H103" s="130"/>
      <c r="I103" s="130"/>
      <c r="J103" s="130"/>
      <c r="K103" s="130"/>
      <c r="L103" s="130"/>
      <c r="M103" s="130"/>
      <c r="N103" s="130"/>
      <c r="O103" s="130"/>
      <c r="P103" s="130"/>
      <c r="Q103" s="130"/>
      <c r="R103" s="130"/>
      <c r="S103" s="130"/>
    </row>
    <row r="104" spans="1:19" ht="15" x14ac:dyDescent="0.2">
      <c r="A104" s="214"/>
      <c r="B104" s="131" t="s">
        <v>189</v>
      </c>
      <c r="C104" s="130"/>
      <c r="D104" s="130"/>
      <c r="E104" s="130"/>
      <c r="F104" s="130"/>
      <c r="G104" s="130"/>
      <c r="H104" s="130"/>
      <c r="I104" s="130"/>
      <c r="J104" s="130"/>
      <c r="K104" s="130"/>
      <c r="L104" s="130"/>
      <c r="M104" s="130"/>
      <c r="N104" s="130"/>
      <c r="O104" s="130"/>
      <c r="P104" s="130"/>
      <c r="Q104" s="130"/>
      <c r="R104" s="130"/>
      <c r="S104" s="130"/>
    </row>
    <row r="105" spans="1:19" ht="15" x14ac:dyDescent="0.2">
      <c r="A105" s="214"/>
      <c r="B105" s="131" t="s">
        <v>190</v>
      </c>
      <c r="C105" s="130"/>
      <c r="D105" s="130"/>
      <c r="E105" s="130"/>
      <c r="F105" s="130"/>
      <c r="G105" s="130"/>
      <c r="H105" s="130"/>
      <c r="I105" s="130"/>
      <c r="J105" s="130"/>
      <c r="K105" s="130"/>
      <c r="L105" s="130"/>
      <c r="M105" s="130"/>
      <c r="N105" s="130"/>
      <c r="O105" s="130"/>
      <c r="P105" s="130"/>
      <c r="Q105" s="130"/>
      <c r="R105" s="130"/>
      <c r="S105" s="130"/>
    </row>
    <row r="106" spans="1:19" ht="15" x14ac:dyDescent="0.2">
      <c r="A106" s="214"/>
      <c r="B106" s="131" t="s">
        <v>191</v>
      </c>
      <c r="C106" s="130"/>
      <c r="D106" s="130"/>
      <c r="E106" s="130"/>
      <c r="F106" s="130"/>
      <c r="G106" s="130"/>
      <c r="H106" s="130"/>
      <c r="I106" s="130"/>
      <c r="J106" s="130"/>
      <c r="K106" s="130"/>
      <c r="L106" s="130"/>
      <c r="M106" s="130"/>
      <c r="N106" s="130"/>
      <c r="O106" s="130"/>
      <c r="P106" s="130"/>
      <c r="Q106" s="130"/>
      <c r="R106" s="130"/>
      <c r="S106" s="130"/>
    </row>
    <row r="107" spans="1:19" ht="15" x14ac:dyDescent="0.2">
      <c r="A107" s="214"/>
      <c r="B107" s="131" t="s">
        <v>102</v>
      </c>
      <c r="C107" s="130"/>
      <c r="D107" s="130"/>
      <c r="E107" s="130"/>
      <c r="F107" s="130"/>
      <c r="G107" s="130"/>
      <c r="H107" s="130"/>
      <c r="I107" s="130"/>
      <c r="J107" s="130"/>
      <c r="K107" s="130"/>
      <c r="L107" s="130"/>
      <c r="M107" s="130"/>
      <c r="N107" s="130"/>
      <c r="O107" s="130"/>
      <c r="P107" s="130"/>
      <c r="Q107" s="130"/>
      <c r="R107" s="130"/>
      <c r="S107" s="130"/>
    </row>
    <row r="108" spans="1:19" ht="15" x14ac:dyDescent="0.2">
      <c r="A108" s="214"/>
      <c r="B108" s="131" t="s">
        <v>591</v>
      </c>
      <c r="C108" s="130"/>
      <c r="D108" s="130"/>
      <c r="E108" s="130"/>
      <c r="F108" s="130"/>
      <c r="G108" s="130"/>
      <c r="H108" s="130"/>
      <c r="I108" s="130"/>
      <c r="J108" s="130"/>
      <c r="K108" s="130"/>
      <c r="L108" s="130"/>
      <c r="M108" s="130"/>
      <c r="N108" s="130"/>
      <c r="O108" s="130"/>
      <c r="P108" s="130"/>
      <c r="Q108" s="130"/>
      <c r="R108" s="130"/>
      <c r="S108" s="130"/>
    </row>
    <row r="109" spans="1:19" ht="15" x14ac:dyDescent="0.2">
      <c r="A109" s="214"/>
      <c r="B109" s="131" t="s">
        <v>653</v>
      </c>
      <c r="C109" s="130"/>
      <c r="D109" s="130"/>
      <c r="E109" s="130"/>
      <c r="F109" s="130"/>
      <c r="G109" s="130"/>
      <c r="H109" s="130"/>
      <c r="I109" s="130"/>
      <c r="J109" s="130"/>
      <c r="K109" s="130"/>
      <c r="L109" s="130"/>
      <c r="M109" s="130"/>
      <c r="N109" s="130"/>
      <c r="O109" s="130"/>
      <c r="P109" s="130"/>
      <c r="Q109" s="130"/>
      <c r="R109" s="130"/>
      <c r="S109" s="130"/>
    </row>
    <row r="110" spans="1:19" ht="15" x14ac:dyDescent="0.2">
      <c r="A110" s="214"/>
      <c r="B110" s="131" t="s">
        <v>594</v>
      </c>
      <c r="C110" s="130"/>
      <c r="D110" s="130"/>
      <c r="E110" s="130"/>
      <c r="F110" s="130"/>
      <c r="G110" s="130"/>
      <c r="H110" s="130"/>
      <c r="I110" s="130"/>
      <c r="J110" s="130"/>
      <c r="K110" s="130"/>
      <c r="L110" s="130"/>
      <c r="M110" s="130"/>
      <c r="N110" s="130"/>
      <c r="O110" s="130"/>
      <c r="P110" s="130"/>
      <c r="Q110" s="130"/>
      <c r="R110" s="130"/>
      <c r="S110" s="130"/>
    </row>
    <row r="111" spans="1:19" ht="15" x14ac:dyDescent="0.2">
      <c r="A111" s="214"/>
      <c r="B111" s="131" t="s">
        <v>192</v>
      </c>
      <c r="C111" s="130"/>
      <c r="D111" s="130"/>
      <c r="E111" s="130"/>
      <c r="F111" s="130"/>
      <c r="G111" s="130"/>
      <c r="H111" s="130"/>
      <c r="I111" s="130"/>
      <c r="J111" s="130"/>
      <c r="K111" s="130"/>
      <c r="L111" s="130"/>
      <c r="M111" s="130"/>
      <c r="N111" s="130"/>
      <c r="O111" s="130"/>
      <c r="P111" s="130"/>
      <c r="Q111" s="130"/>
      <c r="R111" s="130"/>
      <c r="S111" s="130"/>
    </row>
    <row r="112" spans="1:19" ht="15" x14ac:dyDescent="0.2">
      <c r="A112" s="214"/>
      <c r="B112" s="131" t="s">
        <v>193</v>
      </c>
      <c r="C112" s="130"/>
      <c r="D112" s="130"/>
      <c r="E112" s="130"/>
      <c r="F112" s="130"/>
      <c r="G112" s="130"/>
      <c r="H112" s="130"/>
      <c r="I112" s="130"/>
      <c r="J112" s="130"/>
      <c r="K112" s="130"/>
      <c r="L112" s="130"/>
      <c r="M112" s="130"/>
      <c r="N112" s="130"/>
      <c r="O112" s="130"/>
      <c r="P112" s="130"/>
      <c r="Q112" s="130"/>
      <c r="R112" s="130"/>
      <c r="S112" s="130"/>
    </row>
    <row r="113" spans="1:19" ht="15" x14ac:dyDescent="0.2">
      <c r="A113" s="214"/>
      <c r="B113" s="131" t="s">
        <v>194</v>
      </c>
      <c r="C113" s="130"/>
      <c r="D113" s="130"/>
      <c r="E113" s="130"/>
      <c r="F113" s="130"/>
      <c r="G113" s="130"/>
      <c r="H113" s="130"/>
      <c r="I113" s="130"/>
      <c r="J113" s="130"/>
      <c r="K113" s="130"/>
      <c r="L113" s="130"/>
      <c r="M113" s="130"/>
      <c r="N113" s="130"/>
      <c r="O113" s="130"/>
      <c r="P113" s="130"/>
      <c r="Q113" s="130"/>
      <c r="R113" s="130"/>
      <c r="S113" s="130"/>
    </row>
    <row r="114" spans="1:19" ht="15" x14ac:dyDescent="0.2">
      <c r="A114" s="214"/>
      <c r="B114" s="131" t="s">
        <v>195</v>
      </c>
      <c r="C114" s="130"/>
      <c r="D114" s="130"/>
      <c r="E114" s="130"/>
      <c r="F114" s="130"/>
      <c r="G114" s="130"/>
      <c r="H114" s="130"/>
      <c r="I114" s="130"/>
      <c r="J114" s="130"/>
      <c r="K114" s="130"/>
      <c r="L114" s="130"/>
      <c r="M114" s="130"/>
      <c r="N114" s="130"/>
      <c r="O114" s="130"/>
      <c r="P114" s="130"/>
      <c r="Q114" s="130"/>
      <c r="R114" s="130"/>
      <c r="S114" s="130"/>
    </row>
    <row r="115" spans="1:19" ht="15" x14ac:dyDescent="0.2">
      <c r="A115" s="214"/>
      <c r="B115" s="131" t="s">
        <v>196</v>
      </c>
      <c r="C115" s="130"/>
      <c r="D115" s="130"/>
      <c r="E115" s="130"/>
      <c r="F115" s="130"/>
      <c r="G115" s="130"/>
      <c r="H115" s="130"/>
      <c r="I115" s="130"/>
      <c r="J115" s="130"/>
      <c r="K115" s="130"/>
      <c r="L115" s="130"/>
      <c r="M115" s="130"/>
      <c r="N115" s="130"/>
      <c r="O115" s="130"/>
      <c r="P115" s="130"/>
      <c r="Q115" s="130"/>
      <c r="R115" s="130"/>
      <c r="S115" s="130"/>
    </row>
    <row r="116" spans="1:19" ht="15" customHeight="1" x14ac:dyDescent="0.2">
      <c r="A116" s="214"/>
      <c r="B116" s="131" t="s">
        <v>197</v>
      </c>
      <c r="C116" s="130"/>
      <c r="D116" s="130"/>
      <c r="E116" s="130"/>
      <c r="F116" s="130"/>
      <c r="G116" s="130"/>
      <c r="H116" s="130"/>
      <c r="I116" s="130"/>
      <c r="J116" s="130"/>
      <c r="K116" s="130"/>
      <c r="L116" s="130"/>
      <c r="M116" s="130"/>
      <c r="N116" s="130"/>
      <c r="O116" s="130"/>
      <c r="P116" s="130"/>
      <c r="Q116" s="130"/>
      <c r="R116" s="130"/>
      <c r="S116" s="130"/>
    </row>
    <row r="117" spans="1:19" ht="15" x14ac:dyDescent="0.2">
      <c r="A117" s="214"/>
      <c r="B117" s="131" t="s">
        <v>198</v>
      </c>
      <c r="C117" s="130"/>
      <c r="D117" s="130"/>
      <c r="E117" s="130"/>
      <c r="F117" s="130"/>
      <c r="G117" s="130"/>
      <c r="H117" s="130"/>
      <c r="I117" s="130"/>
      <c r="J117" s="130"/>
      <c r="K117" s="130"/>
      <c r="L117" s="130"/>
      <c r="M117" s="130"/>
      <c r="N117" s="130"/>
      <c r="O117" s="130"/>
      <c r="P117" s="130"/>
      <c r="Q117" s="130"/>
      <c r="R117" s="130"/>
      <c r="S117" s="130"/>
    </row>
    <row r="118" spans="1:19" ht="15" x14ac:dyDescent="0.2">
      <c r="A118" s="214"/>
      <c r="B118" s="131" t="s">
        <v>199</v>
      </c>
      <c r="C118" s="130"/>
      <c r="D118" s="130"/>
      <c r="E118" s="130"/>
      <c r="F118" s="130"/>
      <c r="G118" s="130"/>
      <c r="H118" s="130"/>
      <c r="I118" s="130"/>
      <c r="J118" s="130"/>
      <c r="K118" s="130"/>
      <c r="L118" s="130"/>
      <c r="M118" s="130"/>
      <c r="N118" s="130"/>
      <c r="O118" s="130"/>
      <c r="P118" s="130"/>
      <c r="Q118" s="130"/>
      <c r="R118" s="130"/>
      <c r="S118" s="130"/>
    </row>
    <row r="119" spans="1:19" ht="15" x14ac:dyDescent="0.2">
      <c r="A119" s="214"/>
      <c r="B119" s="131" t="s">
        <v>200</v>
      </c>
      <c r="C119" s="130"/>
      <c r="D119" s="130"/>
      <c r="E119" s="130"/>
      <c r="F119" s="130"/>
      <c r="G119" s="130"/>
      <c r="H119" s="130"/>
      <c r="I119" s="130"/>
      <c r="J119" s="130"/>
      <c r="K119" s="130"/>
      <c r="L119" s="130"/>
      <c r="M119" s="130"/>
      <c r="N119" s="130"/>
      <c r="O119" s="130"/>
      <c r="P119" s="130"/>
      <c r="Q119" s="130"/>
      <c r="R119" s="130"/>
      <c r="S119" s="130"/>
    </row>
    <row r="120" spans="1:19" ht="15" x14ac:dyDescent="0.2">
      <c r="A120" s="214"/>
      <c r="B120" s="131" t="s">
        <v>119</v>
      </c>
      <c r="C120" s="130"/>
      <c r="D120" s="130"/>
      <c r="E120" s="130"/>
      <c r="F120" s="130"/>
      <c r="G120" s="130"/>
      <c r="H120" s="130"/>
      <c r="I120" s="130"/>
      <c r="J120" s="130"/>
      <c r="K120" s="130"/>
      <c r="L120" s="130"/>
      <c r="M120" s="130"/>
      <c r="N120" s="130"/>
      <c r="O120" s="130"/>
      <c r="P120" s="130"/>
      <c r="Q120" s="130"/>
      <c r="R120" s="130"/>
      <c r="S120" s="130"/>
    </row>
    <row r="121" spans="1:19" ht="15" x14ac:dyDescent="0.2">
      <c r="A121" s="214"/>
      <c r="B121" s="131" t="s">
        <v>201</v>
      </c>
      <c r="C121" s="130"/>
      <c r="D121" s="130"/>
      <c r="E121" s="130"/>
      <c r="F121" s="130"/>
      <c r="G121" s="130"/>
      <c r="H121" s="130"/>
      <c r="I121" s="130"/>
      <c r="J121" s="130"/>
      <c r="K121" s="130"/>
      <c r="L121" s="130"/>
      <c r="M121" s="130"/>
      <c r="N121" s="130"/>
      <c r="O121" s="130"/>
      <c r="P121" s="130"/>
      <c r="Q121" s="130"/>
      <c r="R121" s="130"/>
      <c r="S121" s="130"/>
    </row>
    <row r="122" spans="1:19" ht="15" x14ac:dyDescent="0.2">
      <c r="A122" s="214"/>
      <c r="B122" s="131" t="s">
        <v>202</v>
      </c>
      <c r="C122" s="130"/>
      <c r="D122" s="130"/>
      <c r="E122" s="130"/>
      <c r="F122" s="130"/>
      <c r="G122" s="130"/>
      <c r="H122" s="130"/>
      <c r="I122" s="130"/>
      <c r="J122" s="130"/>
      <c r="K122" s="130"/>
      <c r="L122" s="130"/>
      <c r="M122" s="130"/>
      <c r="N122" s="130"/>
      <c r="O122" s="130"/>
      <c r="P122" s="130"/>
      <c r="Q122" s="130"/>
      <c r="R122" s="130"/>
      <c r="S122" s="130"/>
    </row>
    <row r="123" spans="1:19" ht="15" x14ac:dyDescent="0.2">
      <c r="A123" s="214"/>
      <c r="B123" s="131" t="s">
        <v>203</v>
      </c>
      <c r="C123" s="130"/>
      <c r="D123" s="130"/>
      <c r="E123" s="130"/>
      <c r="F123" s="130"/>
      <c r="G123" s="130"/>
      <c r="H123" s="130"/>
      <c r="I123" s="130"/>
      <c r="J123" s="130"/>
      <c r="K123" s="130"/>
      <c r="L123" s="130"/>
      <c r="M123" s="130"/>
      <c r="N123" s="130"/>
      <c r="O123" s="130"/>
      <c r="P123" s="130"/>
      <c r="Q123" s="130"/>
      <c r="R123" s="130"/>
      <c r="S123" s="130"/>
    </row>
    <row r="124" spans="1:19" ht="15" x14ac:dyDescent="0.2">
      <c r="A124" s="117"/>
      <c r="B124" s="131" t="s">
        <v>606</v>
      </c>
      <c r="C124" s="130"/>
      <c r="D124" s="130"/>
      <c r="E124" s="130"/>
      <c r="F124" s="130"/>
      <c r="G124" s="130"/>
      <c r="H124" s="130"/>
      <c r="I124" s="130"/>
      <c r="J124" s="130"/>
      <c r="K124" s="130"/>
      <c r="L124" s="130"/>
      <c r="M124" s="130"/>
      <c r="N124" s="130"/>
      <c r="O124" s="130"/>
      <c r="P124" s="130"/>
      <c r="Q124" s="130"/>
      <c r="R124" s="130"/>
      <c r="S124" s="130"/>
    </row>
    <row r="125" spans="1:19" ht="15" x14ac:dyDescent="0.2">
      <c r="A125" s="117"/>
      <c r="B125" s="131" t="s">
        <v>592</v>
      </c>
      <c r="C125" s="130"/>
      <c r="D125" s="130"/>
      <c r="E125" s="130"/>
      <c r="F125" s="130"/>
      <c r="G125" s="130"/>
      <c r="H125" s="130"/>
      <c r="I125" s="130"/>
      <c r="J125" s="130"/>
      <c r="K125" s="130"/>
      <c r="L125" s="130"/>
      <c r="M125" s="130"/>
      <c r="N125" s="130"/>
      <c r="O125" s="130"/>
      <c r="P125" s="130"/>
      <c r="Q125" s="130"/>
      <c r="R125" s="130"/>
      <c r="S125" s="130"/>
    </row>
    <row r="126" spans="1:19" ht="15" x14ac:dyDescent="0.2">
      <c r="A126" s="117"/>
      <c r="B126" s="131" t="s">
        <v>607</v>
      </c>
      <c r="C126" s="130"/>
      <c r="D126" s="130"/>
      <c r="E126" s="130"/>
      <c r="F126" s="130"/>
      <c r="G126" s="130"/>
      <c r="H126" s="130"/>
      <c r="I126" s="130"/>
      <c r="J126" s="130"/>
      <c r="K126" s="130"/>
      <c r="L126" s="130"/>
      <c r="M126" s="130"/>
      <c r="N126" s="130"/>
      <c r="O126" s="130"/>
      <c r="P126" s="130"/>
      <c r="Q126" s="130"/>
      <c r="R126" s="130"/>
      <c r="S126" s="130"/>
    </row>
    <row r="127" spans="1:19" ht="15" x14ac:dyDescent="0.2">
      <c r="A127" s="117"/>
      <c r="B127" s="131" t="s">
        <v>608</v>
      </c>
      <c r="C127" s="130"/>
      <c r="D127" s="130"/>
      <c r="E127" s="130"/>
      <c r="F127" s="130"/>
      <c r="G127" s="130"/>
      <c r="H127" s="130"/>
      <c r="I127" s="130"/>
      <c r="J127" s="130"/>
      <c r="K127" s="130"/>
      <c r="L127" s="130"/>
      <c r="M127" s="130"/>
      <c r="N127" s="130"/>
      <c r="O127" s="130"/>
      <c r="P127" s="130"/>
      <c r="Q127" s="130"/>
      <c r="R127" s="130"/>
      <c r="S127" s="130"/>
    </row>
    <row r="128" spans="1:19" ht="15" x14ac:dyDescent="0.2">
      <c r="A128" s="117"/>
      <c r="B128" s="131" t="s">
        <v>642</v>
      </c>
      <c r="C128" s="130"/>
      <c r="D128" s="130"/>
      <c r="E128" s="130"/>
      <c r="F128" s="130"/>
      <c r="G128" s="130"/>
      <c r="H128" s="130"/>
      <c r="I128" s="130"/>
      <c r="J128" s="130"/>
      <c r="K128" s="130"/>
      <c r="L128" s="130"/>
      <c r="M128" s="130"/>
      <c r="N128" s="130"/>
      <c r="O128" s="130"/>
      <c r="P128" s="130"/>
      <c r="Q128" s="130"/>
      <c r="R128" s="130"/>
      <c r="S128" s="130"/>
    </row>
    <row r="129" spans="1:19" ht="15" x14ac:dyDescent="0.2">
      <c r="A129" s="117"/>
      <c r="B129" s="131" t="s">
        <v>641</v>
      </c>
      <c r="C129" s="130"/>
      <c r="D129" s="130"/>
      <c r="E129" s="130"/>
      <c r="F129" s="130"/>
      <c r="G129" s="130"/>
      <c r="H129" s="130"/>
      <c r="I129" s="130"/>
      <c r="J129" s="130"/>
      <c r="K129" s="130"/>
      <c r="L129" s="130"/>
      <c r="M129" s="130"/>
      <c r="N129" s="130"/>
      <c r="O129" s="130"/>
      <c r="P129" s="130"/>
      <c r="Q129" s="130"/>
      <c r="R129" s="130"/>
      <c r="S129" s="130"/>
    </row>
    <row r="130" spans="1:19" ht="15" x14ac:dyDescent="0.2">
      <c r="A130" s="117"/>
      <c r="B130" s="131" t="s">
        <v>640</v>
      </c>
      <c r="C130" s="130"/>
      <c r="D130" s="130"/>
      <c r="E130" s="130"/>
      <c r="F130" s="130"/>
      <c r="G130" s="130"/>
      <c r="H130" s="130"/>
      <c r="I130" s="130"/>
      <c r="J130" s="130"/>
      <c r="K130" s="130"/>
      <c r="L130" s="130"/>
      <c r="M130" s="130"/>
      <c r="N130" s="130"/>
      <c r="O130" s="130"/>
      <c r="P130" s="130"/>
      <c r="Q130" s="130"/>
      <c r="R130" s="130"/>
      <c r="S130" s="130"/>
    </row>
    <row r="131" spans="1:19" ht="15" x14ac:dyDescent="0.2">
      <c r="A131" s="117"/>
      <c r="B131" s="131" t="s">
        <v>639</v>
      </c>
      <c r="C131" s="130"/>
      <c r="D131" s="130"/>
      <c r="E131" s="130"/>
      <c r="F131" s="130"/>
      <c r="G131" s="130"/>
      <c r="H131" s="130"/>
      <c r="I131" s="130"/>
      <c r="J131" s="130"/>
      <c r="K131" s="130"/>
      <c r="L131" s="130"/>
      <c r="M131" s="130"/>
      <c r="N131" s="130"/>
      <c r="O131" s="130"/>
      <c r="P131" s="130"/>
      <c r="Q131" s="130"/>
      <c r="R131" s="130"/>
      <c r="S131" s="130"/>
    </row>
    <row r="132" spans="1:19" ht="15" x14ac:dyDescent="0.2">
      <c r="A132" s="117"/>
      <c r="B132" s="131" t="s">
        <v>643</v>
      </c>
      <c r="C132" s="130"/>
      <c r="D132" s="130"/>
      <c r="E132" s="130"/>
      <c r="F132" s="130"/>
      <c r="G132" s="130"/>
      <c r="H132" s="130"/>
      <c r="I132" s="130"/>
      <c r="J132" s="130"/>
      <c r="K132" s="130"/>
      <c r="L132" s="130"/>
      <c r="M132" s="130"/>
      <c r="N132" s="130"/>
      <c r="O132" s="130"/>
      <c r="P132" s="130"/>
      <c r="Q132" s="130"/>
      <c r="R132" s="130"/>
      <c r="S132" s="130"/>
    </row>
    <row r="133" spans="1:19" ht="15" x14ac:dyDescent="0.2">
      <c r="A133" s="117"/>
      <c r="B133" s="131" t="s">
        <v>644</v>
      </c>
      <c r="C133" s="130"/>
      <c r="D133" s="130"/>
      <c r="E133" s="130"/>
      <c r="F133" s="130"/>
      <c r="G133" s="130"/>
      <c r="H133" s="130"/>
      <c r="I133" s="130"/>
      <c r="J133" s="130"/>
      <c r="K133" s="130"/>
      <c r="L133" s="130"/>
      <c r="M133" s="130"/>
      <c r="N133" s="130"/>
      <c r="O133" s="130"/>
      <c r="P133" s="130"/>
      <c r="Q133" s="130"/>
      <c r="R133" s="130"/>
      <c r="S133" s="130"/>
    </row>
    <row r="134" spans="1:19" ht="15" x14ac:dyDescent="0.2">
      <c r="A134" s="214" t="s">
        <v>204</v>
      </c>
      <c r="B134" s="131" t="s">
        <v>205</v>
      </c>
      <c r="C134" s="130"/>
      <c r="D134" s="130"/>
      <c r="E134" s="130"/>
      <c r="F134" s="130"/>
      <c r="G134" s="130"/>
      <c r="H134" s="130"/>
      <c r="I134" s="130"/>
      <c r="J134" s="130"/>
      <c r="K134" s="130"/>
      <c r="L134" s="130"/>
      <c r="M134" s="130"/>
      <c r="N134" s="130"/>
      <c r="O134" s="130"/>
      <c r="P134" s="130"/>
      <c r="Q134" s="130"/>
      <c r="R134" s="130"/>
      <c r="S134" s="130"/>
    </row>
    <row r="135" spans="1:19" ht="15" x14ac:dyDescent="0.2">
      <c r="A135" s="214"/>
      <c r="B135" s="131" t="s">
        <v>206</v>
      </c>
      <c r="C135" s="130"/>
      <c r="D135" s="130"/>
      <c r="E135" s="130"/>
      <c r="F135" s="130"/>
      <c r="G135" s="130"/>
      <c r="H135" s="130"/>
      <c r="I135" s="130"/>
      <c r="J135" s="130"/>
      <c r="K135" s="130"/>
      <c r="L135" s="130"/>
      <c r="M135" s="130"/>
      <c r="N135" s="130"/>
      <c r="O135" s="130"/>
      <c r="P135" s="130"/>
      <c r="Q135" s="130"/>
      <c r="R135" s="130"/>
      <c r="S135" s="130"/>
    </row>
    <row r="136" spans="1:19" ht="15" x14ac:dyDescent="0.2">
      <c r="A136" s="214"/>
      <c r="B136" s="131" t="s">
        <v>207</v>
      </c>
      <c r="C136" s="130"/>
      <c r="D136" s="130"/>
      <c r="E136" s="130"/>
      <c r="F136" s="130"/>
      <c r="G136" s="130"/>
      <c r="H136" s="130"/>
      <c r="I136" s="130"/>
      <c r="J136" s="130"/>
      <c r="K136" s="130"/>
      <c r="L136" s="130"/>
      <c r="M136" s="130"/>
      <c r="N136" s="130"/>
      <c r="O136" s="130"/>
      <c r="P136" s="130"/>
      <c r="Q136" s="130"/>
      <c r="R136" s="130"/>
      <c r="S136" s="130"/>
    </row>
    <row r="137" spans="1:19" ht="15" x14ac:dyDescent="0.2">
      <c r="A137" s="214"/>
      <c r="B137" s="131" t="s">
        <v>208</v>
      </c>
      <c r="C137" s="130"/>
      <c r="D137" s="130"/>
      <c r="E137" s="130"/>
      <c r="F137" s="130"/>
      <c r="G137" s="130"/>
      <c r="H137" s="130"/>
      <c r="I137" s="130"/>
      <c r="J137" s="130"/>
      <c r="K137" s="130"/>
      <c r="L137" s="130"/>
      <c r="M137" s="130"/>
      <c r="N137" s="130"/>
      <c r="O137" s="130"/>
      <c r="P137" s="130"/>
      <c r="Q137" s="130"/>
      <c r="R137" s="130"/>
      <c r="S137" s="130"/>
    </row>
    <row r="138" spans="1:19" ht="15" x14ac:dyDescent="0.2">
      <c r="A138" s="214"/>
      <c r="B138" s="131" t="s">
        <v>113</v>
      </c>
      <c r="C138" s="130"/>
      <c r="D138" s="130"/>
      <c r="E138" s="130"/>
      <c r="F138" s="130"/>
      <c r="G138" s="130"/>
      <c r="H138" s="130"/>
      <c r="I138" s="130"/>
      <c r="J138" s="130"/>
      <c r="K138" s="130"/>
      <c r="L138" s="130"/>
      <c r="M138" s="130"/>
      <c r="N138" s="130"/>
      <c r="O138" s="130"/>
      <c r="P138" s="130"/>
      <c r="Q138" s="130"/>
      <c r="R138" s="130"/>
      <c r="S138" s="130"/>
    </row>
    <row r="139" spans="1:19" ht="15" x14ac:dyDescent="0.2">
      <c r="A139" s="214"/>
      <c r="B139" s="131" t="s">
        <v>209</v>
      </c>
      <c r="C139" s="130"/>
      <c r="D139" s="130"/>
      <c r="E139" s="130"/>
      <c r="F139" s="130"/>
      <c r="G139" s="130"/>
      <c r="H139" s="130"/>
      <c r="I139" s="130"/>
      <c r="J139" s="130"/>
      <c r="K139" s="130"/>
      <c r="L139" s="130"/>
      <c r="M139" s="130"/>
      <c r="N139" s="130"/>
      <c r="O139" s="130"/>
      <c r="P139" s="130"/>
      <c r="Q139" s="130"/>
      <c r="R139" s="130"/>
      <c r="S139" s="130"/>
    </row>
    <row r="140" spans="1:19" ht="15" x14ac:dyDescent="0.2">
      <c r="A140" s="214"/>
      <c r="B140" s="131" t="s">
        <v>210</v>
      </c>
      <c r="C140" s="130"/>
      <c r="D140" s="130"/>
      <c r="E140" s="130"/>
      <c r="F140" s="130"/>
      <c r="G140" s="130"/>
      <c r="H140" s="130"/>
      <c r="I140" s="130"/>
      <c r="J140" s="130"/>
      <c r="K140" s="130"/>
      <c r="L140" s="130"/>
      <c r="M140" s="130"/>
      <c r="N140" s="130"/>
      <c r="O140" s="130"/>
      <c r="P140" s="130"/>
      <c r="Q140" s="130"/>
      <c r="R140" s="130"/>
      <c r="S140" s="130"/>
    </row>
    <row r="141" spans="1:19" ht="15" x14ac:dyDescent="0.2">
      <c r="A141" s="214"/>
      <c r="B141" s="131" t="s">
        <v>211</v>
      </c>
      <c r="C141" s="130"/>
      <c r="D141" s="130"/>
      <c r="E141" s="130"/>
      <c r="F141" s="130"/>
      <c r="G141" s="130"/>
      <c r="H141" s="130"/>
      <c r="I141" s="130"/>
      <c r="J141" s="130"/>
      <c r="K141" s="130"/>
      <c r="L141" s="130"/>
      <c r="M141" s="130"/>
      <c r="N141" s="130"/>
      <c r="O141" s="130"/>
      <c r="P141" s="130"/>
      <c r="Q141" s="130"/>
      <c r="R141" s="130"/>
      <c r="S141" s="130"/>
    </row>
    <row r="142" spans="1:19" ht="15" x14ac:dyDescent="0.2">
      <c r="A142" s="214"/>
      <c r="B142" s="131" t="s">
        <v>38</v>
      </c>
      <c r="C142" s="130"/>
      <c r="D142" s="130"/>
      <c r="E142" s="130"/>
      <c r="F142" s="130"/>
      <c r="G142" s="130"/>
      <c r="H142" s="130"/>
      <c r="I142" s="130"/>
      <c r="J142" s="130"/>
      <c r="K142" s="130"/>
      <c r="L142" s="130"/>
      <c r="M142" s="130"/>
      <c r="N142" s="130"/>
      <c r="O142" s="130"/>
      <c r="P142" s="130"/>
      <c r="Q142" s="130"/>
      <c r="R142" s="130"/>
      <c r="S142" s="130"/>
    </row>
    <row r="143" spans="1:19" ht="15" x14ac:dyDescent="0.2">
      <c r="A143" s="214"/>
      <c r="B143" s="131" t="s">
        <v>212</v>
      </c>
      <c r="C143" s="130"/>
      <c r="D143" s="130"/>
      <c r="E143" s="130"/>
      <c r="F143" s="130"/>
      <c r="G143" s="130"/>
      <c r="H143" s="130"/>
      <c r="I143" s="130"/>
      <c r="J143" s="130"/>
      <c r="K143" s="130"/>
      <c r="L143" s="130"/>
      <c r="M143" s="130"/>
      <c r="N143" s="130"/>
      <c r="O143" s="130"/>
      <c r="P143" s="130"/>
      <c r="Q143" s="130"/>
      <c r="R143" s="130"/>
      <c r="S143" s="130"/>
    </row>
    <row r="144" spans="1:19" ht="15" x14ac:dyDescent="0.2">
      <c r="A144" s="214"/>
      <c r="B144" s="131" t="s">
        <v>213</v>
      </c>
      <c r="C144" s="130"/>
      <c r="D144" s="130"/>
      <c r="E144" s="130"/>
      <c r="F144" s="130"/>
      <c r="G144" s="130"/>
      <c r="H144" s="130"/>
      <c r="I144" s="130"/>
      <c r="J144" s="130"/>
      <c r="K144" s="130"/>
      <c r="L144" s="130"/>
      <c r="M144" s="130"/>
      <c r="N144" s="130"/>
      <c r="O144" s="130"/>
      <c r="P144" s="130"/>
      <c r="Q144" s="130"/>
      <c r="R144" s="130"/>
      <c r="S144" s="130"/>
    </row>
    <row r="145" spans="1:19" ht="15" x14ac:dyDescent="0.2">
      <c r="A145" s="214"/>
      <c r="B145" s="131" t="s">
        <v>116</v>
      </c>
      <c r="C145" s="130"/>
      <c r="D145" s="130"/>
      <c r="E145" s="130"/>
      <c r="F145" s="130"/>
      <c r="G145" s="130"/>
      <c r="H145" s="130"/>
      <c r="I145" s="130"/>
      <c r="J145" s="130"/>
      <c r="K145" s="130"/>
      <c r="L145" s="130"/>
      <c r="M145" s="130"/>
      <c r="N145" s="130"/>
      <c r="O145" s="130"/>
      <c r="P145" s="130"/>
      <c r="Q145" s="130"/>
      <c r="R145" s="130"/>
      <c r="S145" s="130"/>
    </row>
    <row r="146" spans="1:19" ht="15" x14ac:dyDescent="0.2">
      <c r="A146" s="214"/>
      <c r="B146" s="131" t="s">
        <v>214</v>
      </c>
      <c r="C146" s="130"/>
      <c r="D146" s="130"/>
      <c r="E146" s="130"/>
      <c r="F146" s="130"/>
      <c r="G146" s="130"/>
      <c r="H146" s="130"/>
      <c r="I146" s="130"/>
      <c r="J146" s="130"/>
      <c r="K146" s="130"/>
      <c r="L146" s="130"/>
      <c r="M146" s="130"/>
      <c r="N146" s="130"/>
      <c r="O146" s="130"/>
      <c r="P146" s="130"/>
      <c r="Q146" s="130"/>
      <c r="R146" s="130"/>
      <c r="S146" s="130"/>
    </row>
    <row r="147" spans="1:19" ht="15" x14ac:dyDescent="0.2">
      <c r="A147" s="214"/>
      <c r="B147" s="131" t="s">
        <v>215</v>
      </c>
      <c r="C147" s="130"/>
      <c r="D147" s="130"/>
      <c r="E147" s="130"/>
      <c r="F147" s="130"/>
      <c r="G147" s="130"/>
      <c r="H147" s="130"/>
      <c r="I147" s="130"/>
      <c r="J147" s="130"/>
      <c r="K147" s="130"/>
      <c r="L147" s="130"/>
      <c r="M147" s="130"/>
      <c r="N147" s="130"/>
      <c r="O147" s="130"/>
      <c r="P147" s="130"/>
      <c r="Q147" s="130"/>
      <c r="R147" s="130"/>
      <c r="S147" s="130"/>
    </row>
    <row r="148" spans="1:19" ht="15" x14ac:dyDescent="0.2">
      <c r="A148" s="214"/>
      <c r="B148" s="131" t="s">
        <v>216</v>
      </c>
      <c r="C148" s="130"/>
      <c r="D148" s="130"/>
      <c r="E148" s="130"/>
      <c r="F148" s="130"/>
      <c r="G148" s="130"/>
      <c r="H148" s="130"/>
      <c r="I148" s="130"/>
      <c r="J148" s="130"/>
      <c r="K148" s="130"/>
      <c r="L148" s="130"/>
      <c r="M148" s="130"/>
      <c r="N148" s="130"/>
      <c r="O148" s="130"/>
      <c r="P148" s="130"/>
      <c r="Q148" s="130"/>
      <c r="R148" s="130"/>
      <c r="S148" s="130"/>
    </row>
    <row r="149" spans="1:19" ht="15" x14ac:dyDescent="0.2">
      <c r="A149" s="214"/>
      <c r="B149" s="131" t="s">
        <v>62</v>
      </c>
      <c r="C149" s="130"/>
      <c r="D149" s="130"/>
      <c r="E149" s="130"/>
      <c r="F149" s="130"/>
      <c r="G149" s="130"/>
      <c r="H149" s="130"/>
      <c r="I149" s="130"/>
      <c r="J149" s="130"/>
      <c r="K149" s="130"/>
      <c r="L149" s="130"/>
      <c r="M149" s="130"/>
      <c r="N149" s="130"/>
      <c r="O149" s="130"/>
      <c r="P149" s="130"/>
      <c r="Q149" s="130"/>
      <c r="R149" s="130"/>
      <c r="S149" s="130"/>
    </row>
    <row r="150" spans="1:19" ht="15" x14ac:dyDescent="0.2">
      <c r="A150" s="214"/>
      <c r="B150" s="131" t="s">
        <v>217</v>
      </c>
      <c r="C150" s="130"/>
      <c r="D150" s="130"/>
      <c r="E150" s="130"/>
      <c r="F150" s="130"/>
      <c r="G150" s="130"/>
      <c r="H150" s="130"/>
      <c r="I150" s="130"/>
      <c r="J150" s="130"/>
      <c r="K150" s="130"/>
      <c r="L150" s="130"/>
      <c r="M150" s="130"/>
      <c r="N150" s="130"/>
      <c r="O150" s="130"/>
      <c r="P150" s="130"/>
      <c r="Q150" s="130"/>
      <c r="R150" s="130"/>
      <c r="S150" s="130"/>
    </row>
    <row r="151" spans="1:19" ht="15" x14ac:dyDescent="0.2">
      <c r="A151" s="214"/>
      <c r="B151" s="131" t="s">
        <v>218</v>
      </c>
      <c r="C151" s="130"/>
      <c r="D151" s="130"/>
      <c r="E151" s="130"/>
      <c r="F151" s="130"/>
      <c r="G151" s="130"/>
      <c r="H151" s="130"/>
      <c r="I151" s="130"/>
      <c r="J151" s="130"/>
      <c r="K151" s="130"/>
      <c r="L151" s="130"/>
      <c r="M151" s="130"/>
      <c r="N151" s="130"/>
      <c r="O151" s="130"/>
      <c r="P151" s="130"/>
      <c r="Q151" s="130"/>
      <c r="R151" s="130"/>
      <c r="S151" s="130"/>
    </row>
    <row r="152" spans="1:19" ht="15" customHeight="1" x14ac:dyDescent="0.2">
      <c r="A152" s="214"/>
      <c r="B152" s="131" t="s">
        <v>219</v>
      </c>
      <c r="C152" s="130"/>
      <c r="D152" s="130"/>
      <c r="E152" s="130"/>
      <c r="F152" s="130"/>
      <c r="G152" s="130"/>
      <c r="H152" s="130"/>
      <c r="I152" s="130"/>
      <c r="J152" s="130"/>
      <c r="K152" s="130"/>
      <c r="L152" s="130"/>
      <c r="M152" s="130"/>
      <c r="N152" s="130"/>
      <c r="O152" s="130"/>
      <c r="P152" s="130"/>
      <c r="Q152" s="130"/>
      <c r="R152" s="130"/>
      <c r="S152" s="130"/>
    </row>
    <row r="153" spans="1:19" ht="15" x14ac:dyDescent="0.2">
      <c r="A153" s="214"/>
      <c r="B153" s="131" t="s">
        <v>597</v>
      </c>
      <c r="C153" s="130"/>
      <c r="D153" s="130"/>
      <c r="E153" s="130"/>
      <c r="F153" s="130"/>
      <c r="G153" s="130"/>
      <c r="H153" s="130"/>
      <c r="I153" s="130"/>
      <c r="J153" s="130"/>
      <c r="K153" s="130"/>
      <c r="L153" s="130"/>
      <c r="M153" s="130"/>
      <c r="N153" s="130"/>
      <c r="O153" s="130"/>
      <c r="P153" s="130"/>
      <c r="Q153" s="130"/>
      <c r="R153" s="130"/>
      <c r="S153" s="130"/>
    </row>
    <row r="154" spans="1:19" ht="15" x14ac:dyDescent="0.2">
      <c r="A154" s="214"/>
      <c r="B154" s="131" t="s">
        <v>46</v>
      </c>
      <c r="C154" s="130"/>
      <c r="D154" s="130"/>
      <c r="E154" s="130"/>
      <c r="F154" s="130"/>
      <c r="G154" s="130"/>
      <c r="H154" s="130"/>
      <c r="I154" s="130"/>
      <c r="J154" s="130"/>
      <c r="K154" s="130"/>
      <c r="L154" s="130"/>
      <c r="M154" s="130"/>
      <c r="N154" s="130"/>
      <c r="O154" s="130"/>
      <c r="P154" s="130"/>
      <c r="Q154" s="130"/>
      <c r="R154" s="130"/>
      <c r="S154" s="130"/>
    </row>
    <row r="155" spans="1:19" ht="15" x14ac:dyDescent="0.2">
      <c r="A155" s="214"/>
      <c r="B155" s="131" t="s">
        <v>220</v>
      </c>
      <c r="C155" s="130"/>
      <c r="D155" s="130"/>
      <c r="E155" s="130"/>
      <c r="F155" s="130"/>
      <c r="G155" s="130"/>
      <c r="H155" s="130"/>
      <c r="I155" s="130"/>
      <c r="J155" s="130"/>
      <c r="K155" s="130"/>
      <c r="L155" s="130"/>
      <c r="M155" s="130"/>
      <c r="N155" s="130"/>
      <c r="O155" s="130"/>
      <c r="P155" s="130"/>
      <c r="Q155" s="130"/>
      <c r="R155" s="130"/>
      <c r="S155" s="130"/>
    </row>
    <row r="156" spans="1:19" ht="15" x14ac:dyDescent="0.2">
      <c r="A156" s="214"/>
      <c r="B156" s="131" t="s">
        <v>60</v>
      </c>
      <c r="C156" s="130"/>
      <c r="D156" s="130"/>
      <c r="E156" s="130"/>
      <c r="F156" s="130"/>
      <c r="G156" s="130"/>
      <c r="H156" s="130"/>
      <c r="I156" s="130"/>
      <c r="J156" s="130"/>
      <c r="K156" s="130"/>
      <c r="L156" s="130"/>
      <c r="M156" s="130"/>
      <c r="N156" s="130"/>
      <c r="O156" s="130"/>
      <c r="P156" s="130"/>
      <c r="Q156" s="130"/>
      <c r="R156" s="130"/>
      <c r="S156" s="130"/>
    </row>
    <row r="157" spans="1:19" ht="15" x14ac:dyDescent="0.2">
      <c r="A157" s="214"/>
      <c r="B157" s="131" t="s">
        <v>63</v>
      </c>
      <c r="C157" s="130"/>
      <c r="D157" s="130"/>
      <c r="E157" s="130"/>
      <c r="F157" s="130"/>
      <c r="G157" s="130"/>
      <c r="H157" s="130"/>
      <c r="I157" s="130"/>
      <c r="J157" s="130"/>
      <c r="K157" s="130"/>
      <c r="L157" s="130"/>
      <c r="M157" s="130"/>
      <c r="N157" s="130"/>
      <c r="O157" s="130"/>
      <c r="P157" s="130"/>
      <c r="Q157" s="130"/>
      <c r="R157" s="130"/>
      <c r="S157" s="130"/>
    </row>
    <row r="158" spans="1:19" ht="15" x14ac:dyDescent="0.2">
      <c r="A158" s="214"/>
      <c r="B158" s="131" t="s">
        <v>59</v>
      </c>
      <c r="C158" s="130"/>
      <c r="D158" s="130"/>
      <c r="E158" s="130"/>
      <c r="F158" s="130"/>
      <c r="G158" s="130"/>
      <c r="H158" s="130"/>
      <c r="I158" s="130"/>
      <c r="J158" s="130"/>
      <c r="K158" s="130"/>
      <c r="L158" s="130"/>
      <c r="M158" s="130"/>
      <c r="N158" s="130"/>
      <c r="O158" s="130"/>
      <c r="P158" s="130"/>
      <c r="Q158" s="130"/>
      <c r="R158" s="130"/>
      <c r="S158" s="130"/>
    </row>
    <row r="159" spans="1:19" ht="15" x14ac:dyDescent="0.2">
      <c r="A159" s="214"/>
      <c r="B159" s="131" t="s">
        <v>57</v>
      </c>
      <c r="C159" s="130"/>
      <c r="D159" s="130"/>
      <c r="E159" s="130"/>
      <c r="F159" s="130"/>
      <c r="G159" s="130"/>
      <c r="H159" s="130"/>
      <c r="I159" s="130"/>
      <c r="J159" s="130"/>
      <c r="K159" s="130"/>
      <c r="L159" s="130"/>
      <c r="M159" s="130"/>
      <c r="N159" s="130"/>
      <c r="O159" s="130"/>
      <c r="P159" s="130"/>
      <c r="Q159" s="130"/>
      <c r="R159" s="130"/>
      <c r="S159" s="130"/>
    </row>
    <row r="160" spans="1:19" ht="15" x14ac:dyDescent="0.2">
      <c r="A160" s="117"/>
      <c r="B160" s="131" t="s">
        <v>366</v>
      </c>
      <c r="C160" s="130"/>
      <c r="D160" s="130"/>
      <c r="E160" s="130"/>
      <c r="F160" s="130"/>
      <c r="G160" s="130"/>
      <c r="H160" s="130"/>
      <c r="I160" s="130"/>
      <c r="J160" s="130"/>
      <c r="K160" s="130"/>
      <c r="L160" s="130"/>
      <c r="M160" s="130"/>
      <c r="N160" s="130"/>
      <c r="O160" s="130"/>
      <c r="P160" s="130"/>
      <c r="Q160" s="130"/>
      <c r="R160" s="130"/>
      <c r="S160" s="130"/>
    </row>
    <row r="161" spans="1:19" ht="15" x14ac:dyDescent="0.2">
      <c r="A161" s="117"/>
      <c r="B161" s="131" t="s">
        <v>609</v>
      </c>
      <c r="C161" s="130"/>
      <c r="D161" s="130"/>
      <c r="E161" s="130"/>
      <c r="F161" s="130"/>
      <c r="G161" s="130"/>
      <c r="H161" s="130"/>
      <c r="I161" s="130"/>
      <c r="J161" s="130"/>
      <c r="K161" s="130"/>
      <c r="L161" s="130"/>
      <c r="M161" s="130"/>
      <c r="N161" s="130"/>
      <c r="O161" s="130"/>
      <c r="P161" s="130"/>
      <c r="Q161" s="130"/>
      <c r="R161" s="130"/>
      <c r="S161" s="130"/>
    </row>
    <row r="162" spans="1:19" ht="15" x14ac:dyDescent="0.2">
      <c r="A162" s="214" t="s">
        <v>221</v>
      </c>
      <c r="B162" s="131" t="s">
        <v>222</v>
      </c>
      <c r="C162" s="130"/>
      <c r="D162" s="130"/>
      <c r="E162" s="130"/>
      <c r="F162" s="130"/>
      <c r="G162" s="130"/>
      <c r="H162" s="130"/>
      <c r="I162" s="130"/>
      <c r="J162" s="130"/>
      <c r="K162" s="130"/>
      <c r="L162" s="130"/>
      <c r="M162" s="130"/>
      <c r="N162" s="130"/>
      <c r="O162" s="130"/>
      <c r="P162" s="130"/>
      <c r="Q162" s="130"/>
      <c r="R162" s="130"/>
      <c r="S162" s="130"/>
    </row>
    <row r="163" spans="1:19" ht="15" x14ac:dyDescent="0.2">
      <c r="A163" s="214"/>
      <c r="B163" s="131" t="s">
        <v>223</v>
      </c>
      <c r="C163" s="130"/>
      <c r="D163" s="130"/>
      <c r="E163" s="130"/>
      <c r="F163" s="130"/>
      <c r="G163" s="130"/>
      <c r="H163" s="130"/>
      <c r="I163" s="130"/>
      <c r="J163" s="130"/>
      <c r="K163" s="130"/>
      <c r="L163" s="130"/>
      <c r="M163" s="130"/>
      <c r="N163" s="130"/>
      <c r="O163" s="130"/>
      <c r="P163" s="130"/>
      <c r="Q163" s="130"/>
      <c r="R163" s="130"/>
      <c r="S163" s="130"/>
    </row>
    <row r="164" spans="1:19" ht="15" x14ac:dyDescent="0.2">
      <c r="A164" s="214"/>
      <c r="B164" s="131" t="s">
        <v>224</v>
      </c>
      <c r="C164" s="130"/>
      <c r="D164" s="130"/>
      <c r="E164" s="130"/>
      <c r="F164" s="130"/>
      <c r="G164" s="130"/>
      <c r="H164" s="130"/>
      <c r="I164" s="130"/>
      <c r="J164" s="130"/>
      <c r="K164" s="130"/>
      <c r="L164" s="130"/>
      <c r="M164" s="130"/>
      <c r="N164" s="130"/>
      <c r="O164" s="130"/>
      <c r="P164" s="130"/>
      <c r="Q164" s="130"/>
      <c r="R164" s="130"/>
      <c r="S164" s="130"/>
    </row>
    <row r="165" spans="1:19" ht="15" x14ac:dyDescent="0.2">
      <c r="A165" s="214"/>
      <c r="B165" s="131" t="s">
        <v>627</v>
      </c>
      <c r="C165" s="130"/>
      <c r="D165" s="130"/>
      <c r="E165" s="130"/>
      <c r="F165" s="130"/>
      <c r="G165" s="130"/>
      <c r="H165" s="130"/>
      <c r="I165" s="130"/>
      <c r="J165" s="130"/>
      <c r="K165" s="130"/>
      <c r="L165" s="130"/>
      <c r="M165" s="130"/>
      <c r="N165" s="130"/>
      <c r="O165" s="130"/>
      <c r="P165" s="130"/>
      <c r="Q165" s="130"/>
      <c r="R165" s="130"/>
      <c r="S165" s="130"/>
    </row>
    <row r="166" spans="1:19" ht="15" x14ac:dyDescent="0.2">
      <c r="A166" s="214"/>
      <c r="B166" s="131" t="s">
        <v>628</v>
      </c>
      <c r="C166" s="130"/>
      <c r="D166" s="130"/>
      <c r="E166" s="130"/>
      <c r="F166" s="130"/>
      <c r="G166" s="130"/>
      <c r="H166" s="130"/>
      <c r="I166" s="130"/>
      <c r="J166" s="130"/>
      <c r="K166" s="130"/>
      <c r="L166" s="130"/>
      <c r="M166" s="130"/>
      <c r="N166" s="130"/>
      <c r="O166" s="130"/>
      <c r="P166" s="130"/>
      <c r="Q166" s="130"/>
      <c r="R166" s="130"/>
      <c r="S166" s="130"/>
    </row>
    <row r="167" spans="1:19" ht="15" x14ac:dyDescent="0.2">
      <c r="A167" s="214"/>
      <c r="B167" s="131" t="s">
        <v>225</v>
      </c>
      <c r="C167" s="130"/>
      <c r="D167" s="130"/>
      <c r="E167" s="130"/>
      <c r="F167" s="130"/>
      <c r="G167" s="130"/>
      <c r="H167" s="130"/>
      <c r="I167" s="130"/>
      <c r="J167" s="130"/>
      <c r="K167" s="130"/>
      <c r="L167" s="130"/>
      <c r="M167" s="130"/>
      <c r="N167" s="130"/>
      <c r="O167" s="130"/>
      <c r="P167" s="130"/>
      <c r="Q167" s="130"/>
      <c r="R167" s="130"/>
      <c r="S167" s="130"/>
    </row>
    <row r="168" spans="1:19" ht="15" x14ac:dyDescent="0.2">
      <c r="A168" s="214"/>
      <c r="B168" s="131" t="s">
        <v>226</v>
      </c>
      <c r="C168" s="130"/>
      <c r="D168" s="130"/>
      <c r="E168" s="130"/>
      <c r="F168" s="130"/>
      <c r="G168" s="130"/>
      <c r="H168" s="130"/>
      <c r="I168" s="130"/>
      <c r="J168" s="130"/>
      <c r="K168" s="130"/>
      <c r="L168" s="130"/>
      <c r="M168" s="130"/>
      <c r="N168" s="130"/>
      <c r="O168" s="130"/>
      <c r="P168" s="130"/>
      <c r="Q168" s="130"/>
      <c r="R168" s="130"/>
      <c r="S168" s="130"/>
    </row>
    <row r="169" spans="1:19" ht="15" x14ac:dyDescent="0.2">
      <c r="A169" s="214"/>
      <c r="B169" s="131" t="s">
        <v>227</v>
      </c>
      <c r="C169" s="130"/>
      <c r="D169" s="130"/>
      <c r="E169" s="130"/>
      <c r="F169" s="130"/>
      <c r="G169" s="130"/>
      <c r="H169" s="130"/>
      <c r="I169" s="130"/>
      <c r="J169" s="130"/>
      <c r="K169" s="130"/>
      <c r="L169" s="130"/>
      <c r="M169" s="130"/>
      <c r="N169" s="130"/>
      <c r="O169" s="130"/>
      <c r="P169" s="130"/>
      <c r="Q169" s="130"/>
      <c r="R169" s="130"/>
      <c r="S169" s="130"/>
    </row>
    <row r="170" spans="1:19" ht="15" x14ac:dyDescent="0.2">
      <c r="A170" s="214"/>
      <c r="B170" s="131" t="s">
        <v>228</v>
      </c>
      <c r="C170" s="130"/>
      <c r="D170" s="130"/>
      <c r="E170" s="130"/>
      <c r="F170" s="130"/>
      <c r="G170" s="130"/>
      <c r="H170" s="130"/>
      <c r="I170" s="130"/>
      <c r="J170" s="130"/>
      <c r="K170" s="130"/>
      <c r="L170" s="130"/>
      <c r="M170" s="130"/>
      <c r="N170" s="130"/>
      <c r="O170" s="130"/>
      <c r="P170" s="130"/>
      <c r="Q170" s="130"/>
      <c r="R170" s="130"/>
      <c r="S170" s="130"/>
    </row>
    <row r="171" spans="1:19" ht="15" x14ac:dyDescent="0.2">
      <c r="A171" s="214"/>
      <c r="B171" s="131" t="s">
        <v>229</v>
      </c>
      <c r="C171" s="130"/>
      <c r="D171" s="130"/>
      <c r="E171" s="130"/>
      <c r="F171" s="130"/>
      <c r="G171" s="130"/>
      <c r="H171" s="130"/>
      <c r="I171" s="130"/>
      <c r="J171" s="130"/>
      <c r="K171" s="130"/>
      <c r="L171" s="130"/>
      <c r="M171" s="130"/>
      <c r="N171" s="130"/>
      <c r="O171" s="130"/>
      <c r="P171" s="130"/>
      <c r="Q171" s="130"/>
      <c r="R171" s="130"/>
      <c r="S171" s="130"/>
    </row>
    <row r="172" spans="1:19" ht="15" x14ac:dyDescent="0.2">
      <c r="A172" s="214"/>
      <c r="B172" s="131" t="s">
        <v>599</v>
      </c>
      <c r="C172" s="130"/>
      <c r="D172" s="130"/>
      <c r="E172" s="130"/>
      <c r="F172" s="130"/>
      <c r="G172" s="130"/>
      <c r="H172" s="130"/>
      <c r="I172" s="130"/>
      <c r="J172" s="130"/>
      <c r="K172" s="130"/>
      <c r="L172" s="130"/>
      <c r="M172" s="130"/>
      <c r="N172" s="130"/>
      <c r="O172" s="130"/>
      <c r="P172" s="130"/>
      <c r="Q172" s="130"/>
      <c r="R172" s="130"/>
      <c r="S172" s="130"/>
    </row>
    <row r="173" spans="1:19" ht="15" x14ac:dyDescent="0.2">
      <c r="A173" s="214"/>
      <c r="B173" s="131" t="s">
        <v>351</v>
      </c>
      <c r="C173" s="130"/>
      <c r="D173" s="130"/>
      <c r="E173" s="130"/>
      <c r="F173" s="130"/>
      <c r="G173" s="130"/>
      <c r="H173" s="130"/>
      <c r="I173" s="130"/>
      <c r="J173" s="130"/>
      <c r="K173" s="130"/>
      <c r="L173" s="130"/>
      <c r="M173" s="130"/>
      <c r="N173" s="130"/>
      <c r="O173" s="130"/>
      <c r="P173" s="130"/>
      <c r="Q173" s="130"/>
      <c r="R173" s="130"/>
      <c r="S173" s="130"/>
    </row>
    <row r="174" spans="1:19" ht="15" x14ac:dyDescent="0.2">
      <c r="A174" s="214"/>
      <c r="B174" s="131" t="s">
        <v>230</v>
      </c>
      <c r="C174" s="130"/>
      <c r="D174" s="130"/>
      <c r="E174" s="130"/>
      <c r="F174" s="130"/>
      <c r="G174" s="130"/>
      <c r="H174" s="130"/>
      <c r="I174" s="130"/>
      <c r="J174" s="130"/>
      <c r="K174" s="130"/>
      <c r="L174" s="130"/>
      <c r="M174" s="130"/>
      <c r="N174" s="130"/>
      <c r="O174" s="130"/>
      <c r="P174" s="130"/>
      <c r="Q174" s="130"/>
      <c r="R174" s="130"/>
      <c r="S174" s="130"/>
    </row>
    <row r="175" spans="1:19" ht="15" x14ac:dyDescent="0.2">
      <c r="A175" s="214"/>
      <c r="B175" s="131" t="s">
        <v>231</v>
      </c>
      <c r="C175" s="130"/>
      <c r="D175" s="130"/>
      <c r="E175" s="130"/>
      <c r="F175" s="130"/>
      <c r="G175" s="130"/>
      <c r="H175" s="130"/>
      <c r="I175" s="130"/>
      <c r="J175" s="130"/>
      <c r="K175" s="130"/>
      <c r="L175" s="130"/>
      <c r="M175" s="130"/>
      <c r="N175" s="130"/>
      <c r="O175" s="130"/>
      <c r="P175" s="130"/>
      <c r="Q175" s="130"/>
      <c r="R175" s="130"/>
      <c r="S175" s="130"/>
    </row>
    <row r="176" spans="1:19" ht="15" x14ac:dyDescent="0.2">
      <c r="A176" s="214"/>
      <c r="B176" s="131" t="s">
        <v>232</v>
      </c>
      <c r="C176" s="130"/>
      <c r="D176" s="130"/>
      <c r="E176" s="130"/>
      <c r="F176" s="130"/>
      <c r="G176" s="130"/>
      <c r="H176" s="130"/>
      <c r="I176" s="130"/>
      <c r="J176" s="130"/>
      <c r="K176" s="130"/>
      <c r="L176" s="130"/>
      <c r="M176" s="130"/>
      <c r="N176" s="130"/>
      <c r="O176" s="130"/>
      <c r="P176" s="130"/>
      <c r="Q176" s="130"/>
      <c r="R176" s="130"/>
      <c r="S176" s="130"/>
    </row>
    <row r="177" spans="1:19" ht="15" x14ac:dyDescent="0.2">
      <c r="A177" s="214"/>
      <c r="B177" s="131" t="s">
        <v>233</v>
      </c>
      <c r="C177" s="130"/>
      <c r="D177" s="130"/>
      <c r="E177" s="130"/>
      <c r="F177" s="130"/>
      <c r="G177" s="130"/>
      <c r="H177" s="130"/>
      <c r="I177" s="130"/>
      <c r="J177" s="130"/>
      <c r="K177" s="130"/>
      <c r="L177" s="130"/>
      <c r="M177" s="130"/>
      <c r="N177" s="130"/>
      <c r="O177" s="130"/>
      <c r="P177" s="130"/>
      <c r="Q177" s="130"/>
      <c r="R177" s="130"/>
      <c r="S177" s="130"/>
    </row>
    <row r="178" spans="1:19" ht="15" x14ac:dyDescent="0.2">
      <c r="A178" s="214"/>
      <c r="B178" s="131" t="s">
        <v>603</v>
      </c>
      <c r="C178" s="130"/>
      <c r="D178" s="130"/>
      <c r="E178" s="130"/>
      <c r="F178" s="130"/>
      <c r="G178" s="130"/>
      <c r="H178" s="130"/>
      <c r="I178" s="130"/>
      <c r="J178" s="130"/>
      <c r="K178" s="130"/>
      <c r="L178" s="130"/>
      <c r="M178" s="130"/>
      <c r="N178" s="130"/>
      <c r="O178" s="130"/>
      <c r="P178" s="130"/>
      <c r="Q178" s="130"/>
      <c r="R178" s="130"/>
      <c r="S178" s="130"/>
    </row>
    <row r="179" spans="1:19" ht="15" x14ac:dyDescent="0.2">
      <c r="A179" s="214"/>
      <c r="B179" s="131" t="s">
        <v>600</v>
      </c>
      <c r="C179" s="130"/>
      <c r="D179" s="130"/>
      <c r="E179" s="130"/>
      <c r="F179" s="130"/>
      <c r="G179" s="130"/>
      <c r="H179" s="130"/>
      <c r="I179" s="130"/>
      <c r="J179" s="130"/>
      <c r="K179" s="130"/>
      <c r="L179" s="130"/>
      <c r="M179" s="130"/>
      <c r="N179" s="130"/>
      <c r="O179" s="130"/>
      <c r="P179" s="130"/>
      <c r="Q179" s="130"/>
      <c r="R179" s="130"/>
      <c r="S179" s="130"/>
    </row>
    <row r="180" spans="1:19" ht="15" x14ac:dyDescent="0.2">
      <c r="A180" s="214"/>
      <c r="B180" s="131" t="s">
        <v>629</v>
      </c>
      <c r="C180" s="130"/>
      <c r="D180" s="130"/>
      <c r="E180" s="130"/>
      <c r="F180" s="130"/>
      <c r="G180" s="130"/>
      <c r="H180" s="130"/>
      <c r="I180" s="130"/>
      <c r="J180" s="130"/>
      <c r="K180" s="130"/>
      <c r="L180" s="130"/>
      <c r="M180" s="130"/>
      <c r="N180" s="130"/>
      <c r="O180" s="130"/>
      <c r="P180" s="130"/>
      <c r="Q180" s="130"/>
      <c r="R180" s="130"/>
      <c r="S180" s="130"/>
    </row>
    <row r="181" spans="1:19" ht="15" x14ac:dyDescent="0.2">
      <c r="A181" s="214"/>
      <c r="B181" s="131" t="s">
        <v>61</v>
      </c>
      <c r="C181" s="130"/>
      <c r="D181" s="130"/>
      <c r="E181" s="130"/>
      <c r="F181" s="130"/>
      <c r="G181" s="130"/>
      <c r="H181" s="130"/>
      <c r="I181" s="130"/>
      <c r="J181" s="130"/>
      <c r="K181" s="130"/>
      <c r="L181" s="130"/>
      <c r="M181" s="130"/>
      <c r="N181" s="130"/>
      <c r="O181" s="130"/>
      <c r="P181" s="130"/>
      <c r="Q181" s="130"/>
      <c r="R181" s="130"/>
      <c r="S181" s="130"/>
    </row>
    <row r="182" spans="1:19" ht="15" x14ac:dyDescent="0.2">
      <c r="A182" s="214"/>
      <c r="B182" s="131" t="s">
        <v>234</v>
      </c>
      <c r="C182" s="130"/>
      <c r="D182" s="130"/>
      <c r="E182" s="130"/>
      <c r="F182" s="130"/>
      <c r="G182" s="130"/>
      <c r="H182" s="130"/>
      <c r="I182" s="130"/>
      <c r="J182" s="130"/>
      <c r="K182" s="130"/>
      <c r="L182" s="130"/>
      <c r="M182" s="130"/>
      <c r="N182" s="130"/>
      <c r="O182" s="130"/>
      <c r="P182" s="130"/>
      <c r="Q182" s="130"/>
      <c r="R182" s="130"/>
      <c r="S182" s="130"/>
    </row>
    <row r="183" spans="1:19" ht="15" x14ac:dyDescent="0.2">
      <c r="A183" s="214"/>
      <c r="B183" s="131" t="s">
        <v>235</v>
      </c>
      <c r="C183" s="130"/>
      <c r="D183" s="130"/>
      <c r="E183" s="130"/>
      <c r="F183" s="130"/>
      <c r="G183" s="130"/>
      <c r="H183" s="130"/>
      <c r="I183" s="130"/>
      <c r="J183" s="130"/>
      <c r="K183" s="130"/>
      <c r="L183" s="130"/>
      <c r="M183" s="130"/>
      <c r="N183" s="130"/>
      <c r="O183" s="130"/>
      <c r="P183" s="130"/>
      <c r="Q183" s="130"/>
      <c r="R183" s="130"/>
      <c r="S183" s="130"/>
    </row>
    <row r="184" spans="1:19" ht="15" x14ac:dyDescent="0.2">
      <c r="A184" s="214"/>
      <c r="B184" s="131" t="s">
        <v>649</v>
      </c>
      <c r="C184" s="130"/>
      <c r="D184" s="130"/>
      <c r="E184" s="130"/>
      <c r="F184" s="130"/>
      <c r="G184" s="130"/>
      <c r="H184" s="130"/>
      <c r="I184" s="130"/>
      <c r="J184" s="130"/>
      <c r="K184" s="130"/>
      <c r="L184" s="130"/>
      <c r="M184" s="130"/>
      <c r="N184" s="130"/>
      <c r="O184" s="130"/>
      <c r="P184" s="130"/>
      <c r="Q184" s="130"/>
      <c r="R184" s="130"/>
      <c r="S184" s="130"/>
    </row>
    <row r="185" spans="1:19" ht="15" x14ac:dyDescent="0.2">
      <c r="A185" s="214"/>
      <c r="B185" s="131" t="s">
        <v>650</v>
      </c>
      <c r="C185" s="130"/>
      <c r="D185" s="130"/>
      <c r="E185" s="130"/>
      <c r="F185" s="130"/>
      <c r="G185" s="130"/>
      <c r="H185" s="130"/>
      <c r="I185" s="130"/>
      <c r="J185" s="130"/>
      <c r="K185" s="130"/>
      <c r="L185" s="130"/>
      <c r="M185" s="130"/>
      <c r="N185" s="130"/>
      <c r="O185" s="130"/>
      <c r="P185" s="130"/>
      <c r="Q185" s="130"/>
      <c r="R185" s="130"/>
      <c r="S185" s="130"/>
    </row>
    <row r="186" spans="1:19" ht="15" x14ac:dyDescent="0.2">
      <c r="A186" s="214"/>
      <c r="B186" s="131" t="s">
        <v>651</v>
      </c>
      <c r="C186" s="130"/>
      <c r="D186" s="130"/>
      <c r="E186" s="130"/>
      <c r="F186" s="130"/>
      <c r="G186" s="130"/>
      <c r="H186" s="130"/>
      <c r="I186" s="130"/>
      <c r="J186" s="130"/>
      <c r="K186" s="130"/>
      <c r="L186" s="130"/>
      <c r="M186" s="130"/>
      <c r="N186" s="130"/>
      <c r="O186" s="130"/>
      <c r="P186" s="130"/>
      <c r="Q186" s="130"/>
      <c r="R186" s="130"/>
      <c r="S186" s="130"/>
    </row>
    <row r="187" spans="1:19" ht="15" x14ac:dyDescent="0.2">
      <c r="A187" s="214"/>
      <c r="B187" s="131" t="s">
        <v>652</v>
      </c>
      <c r="C187" s="130"/>
      <c r="D187" s="130"/>
      <c r="E187" s="130"/>
      <c r="F187" s="130"/>
      <c r="G187" s="130"/>
      <c r="H187" s="130"/>
      <c r="I187" s="130"/>
      <c r="J187" s="130"/>
      <c r="K187" s="130"/>
      <c r="L187" s="130"/>
      <c r="M187" s="130"/>
      <c r="N187" s="130"/>
      <c r="O187" s="130"/>
      <c r="P187" s="130"/>
      <c r="Q187" s="130"/>
      <c r="R187" s="130"/>
      <c r="S187" s="130"/>
    </row>
    <row r="188" spans="1:19" ht="15" x14ac:dyDescent="0.2">
      <c r="A188" s="214"/>
      <c r="B188" s="131" t="s">
        <v>236</v>
      </c>
      <c r="C188" s="130"/>
      <c r="D188" s="130"/>
      <c r="E188" s="130"/>
      <c r="F188" s="130"/>
      <c r="G188" s="130"/>
      <c r="H188" s="130"/>
      <c r="I188" s="130"/>
      <c r="J188" s="130"/>
      <c r="K188" s="130"/>
      <c r="L188" s="130"/>
      <c r="M188" s="130"/>
      <c r="N188" s="130"/>
      <c r="O188" s="130"/>
      <c r="P188" s="130"/>
      <c r="Q188" s="130"/>
      <c r="R188" s="130"/>
      <c r="S188" s="130"/>
    </row>
    <row r="189" spans="1:19" ht="15" x14ac:dyDescent="0.2">
      <c r="A189" s="214"/>
      <c r="B189" s="131" t="s">
        <v>237</v>
      </c>
      <c r="C189" s="130"/>
      <c r="D189" s="130"/>
      <c r="E189" s="130"/>
      <c r="F189" s="130"/>
      <c r="G189" s="130"/>
      <c r="H189" s="130"/>
      <c r="I189" s="130"/>
      <c r="J189" s="130"/>
      <c r="K189" s="130"/>
      <c r="L189" s="130"/>
      <c r="M189" s="130"/>
      <c r="N189" s="130"/>
      <c r="O189" s="130"/>
      <c r="P189" s="130"/>
      <c r="Q189" s="130"/>
      <c r="R189" s="130"/>
      <c r="S189" s="130"/>
    </row>
    <row r="190" spans="1:19" ht="15" x14ac:dyDescent="0.2">
      <c r="A190" s="214"/>
      <c r="B190" s="131" t="s">
        <v>238</v>
      </c>
      <c r="C190" s="130"/>
      <c r="D190" s="130"/>
      <c r="E190" s="130"/>
      <c r="F190" s="130"/>
      <c r="G190" s="130"/>
      <c r="H190" s="130"/>
      <c r="I190" s="130"/>
      <c r="J190" s="130"/>
      <c r="K190" s="130"/>
      <c r="L190" s="130"/>
      <c r="M190" s="130"/>
      <c r="N190" s="130"/>
      <c r="O190" s="130"/>
      <c r="P190" s="130"/>
      <c r="Q190" s="130"/>
      <c r="R190" s="130"/>
      <c r="S190" s="130"/>
    </row>
    <row r="191" spans="1:19" ht="15" x14ac:dyDescent="0.2">
      <c r="A191" s="214"/>
      <c r="B191" s="131" t="s">
        <v>239</v>
      </c>
      <c r="C191" s="130"/>
      <c r="D191" s="130"/>
      <c r="E191" s="130"/>
      <c r="F191" s="130"/>
      <c r="G191" s="130"/>
      <c r="H191" s="130"/>
      <c r="I191" s="130"/>
      <c r="J191" s="130"/>
      <c r="K191" s="130"/>
      <c r="L191" s="130"/>
      <c r="M191" s="130"/>
      <c r="N191" s="130"/>
      <c r="O191" s="130"/>
      <c r="P191" s="130"/>
      <c r="Q191" s="130"/>
      <c r="R191" s="130"/>
      <c r="S191" s="130"/>
    </row>
    <row r="192" spans="1:19" ht="15" x14ac:dyDescent="0.2">
      <c r="A192" s="214"/>
      <c r="B192" s="131" t="s">
        <v>240</v>
      </c>
      <c r="C192" s="130"/>
      <c r="D192" s="130"/>
      <c r="E192" s="130"/>
      <c r="F192" s="130"/>
      <c r="G192" s="130"/>
      <c r="H192" s="130"/>
      <c r="I192" s="130"/>
      <c r="J192" s="130"/>
      <c r="K192" s="130"/>
      <c r="L192" s="130"/>
      <c r="M192" s="130"/>
      <c r="N192" s="130"/>
      <c r="O192" s="130"/>
      <c r="P192" s="130"/>
      <c r="Q192" s="130"/>
      <c r="R192" s="130"/>
      <c r="S192" s="130"/>
    </row>
    <row r="193" spans="1:19" ht="15" x14ac:dyDescent="0.2">
      <c r="A193" s="214"/>
      <c r="B193" s="131" t="s">
        <v>241</v>
      </c>
      <c r="C193" s="130"/>
      <c r="D193" s="130"/>
      <c r="E193" s="130"/>
      <c r="F193" s="130"/>
      <c r="G193" s="130"/>
      <c r="H193" s="130"/>
      <c r="I193" s="130"/>
      <c r="J193" s="130"/>
      <c r="K193" s="130"/>
      <c r="L193" s="130"/>
      <c r="M193" s="130"/>
      <c r="N193" s="130"/>
      <c r="O193" s="130"/>
      <c r="P193" s="130"/>
      <c r="Q193" s="130"/>
      <c r="R193" s="130"/>
      <c r="S193" s="130"/>
    </row>
    <row r="194" spans="1:19" ht="15" x14ac:dyDescent="0.2">
      <c r="A194" s="214"/>
      <c r="B194" s="131" t="s">
        <v>242</v>
      </c>
      <c r="C194" s="130"/>
      <c r="D194" s="130"/>
      <c r="E194" s="130"/>
      <c r="F194" s="130"/>
      <c r="G194" s="130"/>
      <c r="H194" s="130"/>
      <c r="I194" s="130"/>
      <c r="J194" s="130"/>
      <c r="K194" s="130"/>
      <c r="L194" s="130"/>
      <c r="M194" s="130"/>
      <c r="N194" s="130"/>
      <c r="O194" s="130"/>
      <c r="P194" s="130"/>
      <c r="Q194" s="130"/>
      <c r="R194" s="130"/>
      <c r="S194" s="130"/>
    </row>
    <row r="195" spans="1:19" ht="15" x14ac:dyDescent="0.2">
      <c r="A195" s="214"/>
      <c r="B195" s="131" t="s">
        <v>243</v>
      </c>
      <c r="C195" s="130"/>
      <c r="D195" s="130"/>
      <c r="E195" s="130"/>
      <c r="F195" s="130"/>
      <c r="G195" s="130"/>
      <c r="H195" s="130"/>
      <c r="I195" s="130"/>
      <c r="J195" s="130"/>
      <c r="K195" s="130"/>
      <c r="L195" s="130"/>
      <c r="M195" s="130"/>
      <c r="N195" s="130"/>
      <c r="O195" s="130"/>
      <c r="P195" s="130"/>
      <c r="Q195" s="130"/>
      <c r="R195" s="130"/>
      <c r="S195" s="130"/>
    </row>
    <row r="196" spans="1:19" ht="15" x14ac:dyDescent="0.2">
      <c r="A196" s="214"/>
      <c r="B196" s="131" t="s">
        <v>244</v>
      </c>
      <c r="C196" s="130"/>
      <c r="D196" s="130"/>
      <c r="E196" s="130"/>
      <c r="F196" s="130"/>
      <c r="G196" s="130"/>
      <c r="H196" s="130"/>
      <c r="I196" s="130"/>
      <c r="J196" s="130"/>
      <c r="K196" s="130"/>
      <c r="L196" s="130"/>
      <c r="M196" s="130"/>
      <c r="N196" s="130"/>
      <c r="O196" s="130"/>
      <c r="P196" s="130"/>
      <c r="Q196" s="130"/>
      <c r="R196" s="130"/>
      <c r="S196" s="130"/>
    </row>
    <row r="197" spans="1:19" ht="15" x14ac:dyDescent="0.2">
      <c r="A197" s="214"/>
      <c r="B197" s="131" t="s">
        <v>245</v>
      </c>
      <c r="C197" s="130"/>
      <c r="D197" s="130"/>
      <c r="E197" s="130"/>
      <c r="F197" s="130"/>
      <c r="G197" s="130"/>
      <c r="H197" s="130"/>
      <c r="I197" s="130"/>
      <c r="J197" s="130"/>
      <c r="K197" s="130"/>
      <c r="L197" s="130"/>
      <c r="M197" s="130"/>
      <c r="N197" s="130"/>
      <c r="O197" s="130"/>
      <c r="P197" s="130"/>
      <c r="Q197" s="130"/>
      <c r="R197" s="130"/>
      <c r="S197" s="130"/>
    </row>
    <row r="198" spans="1:19" ht="15" x14ac:dyDescent="0.2">
      <c r="A198" s="214"/>
      <c r="B198" s="131" t="s">
        <v>246</v>
      </c>
      <c r="C198" s="130"/>
      <c r="D198" s="130"/>
      <c r="E198" s="130"/>
      <c r="F198" s="130"/>
      <c r="G198" s="130"/>
      <c r="H198" s="130"/>
      <c r="I198" s="130"/>
      <c r="J198" s="130"/>
      <c r="K198" s="130"/>
      <c r="L198" s="130"/>
      <c r="M198" s="130"/>
      <c r="N198" s="130"/>
      <c r="O198" s="130"/>
      <c r="P198" s="130"/>
      <c r="Q198" s="130"/>
      <c r="R198" s="130"/>
      <c r="S198" s="130"/>
    </row>
    <row r="199" spans="1:19" ht="15" x14ac:dyDescent="0.2">
      <c r="A199" s="214"/>
      <c r="B199" s="131" t="s">
        <v>247</v>
      </c>
      <c r="C199" s="130"/>
      <c r="D199" s="130"/>
      <c r="E199" s="130"/>
      <c r="F199" s="130"/>
      <c r="G199" s="130"/>
      <c r="H199" s="130"/>
      <c r="I199" s="130"/>
      <c r="J199" s="130"/>
      <c r="K199" s="130"/>
      <c r="L199" s="130"/>
      <c r="M199" s="130"/>
      <c r="N199" s="130"/>
      <c r="O199" s="130"/>
      <c r="P199" s="130"/>
      <c r="Q199" s="130"/>
      <c r="R199" s="130"/>
      <c r="S199" s="130"/>
    </row>
    <row r="200" spans="1:19" ht="15" x14ac:dyDescent="0.2">
      <c r="A200" s="214"/>
      <c r="B200" s="131" t="s">
        <v>248</v>
      </c>
      <c r="C200" s="130"/>
      <c r="D200" s="130"/>
      <c r="E200" s="130"/>
      <c r="F200" s="130"/>
      <c r="G200" s="130"/>
      <c r="H200" s="130"/>
      <c r="I200" s="130"/>
      <c r="J200" s="130"/>
      <c r="K200" s="130"/>
      <c r="L200" s="130"/>
      <c r="M200" s="130"/>
      <c r="N200" s="130"/>
      <c r="O200" s="130"/>
      <c r="P200" s="130"/>
      <c r="Q200" s="130"/>
      <c r="R200" s="130"/>
      <c r="S200" s="130"/>
    </row>
    <row r="201" spans="1:19" ht="15" x14ac:dyDescent="0.2">
      <c r="A201" s="214"/>
      <c r="B201" s="131" t="s">
        <v>249</v>
      </c>
      <c r="C201" s="130"/>
      <c r="D201" s="130"/>
      <c r="E201" s="130"/>
      <c r="F201" s="130"/>
      <c r="G201" s="130"/>
      <c r="H201" s="130"/>
      <c r="I201" s="130"/>
      <c r="J201" s="130"/>
      <c r="K201" s="130"/>
      <c r="L201" s="130"/>
      <c r="M201" s="130"/>
      <c r="N201" s="130"/>
      <c r="O201" s="130"/>
      <c r="P201" s="130"/>
      <c r="Q201" s="130"/>
      <c r="R201" s="130"/>
      <c r="S201" s="130"/>
    </row>
    <row r="202" spans="1:19" ht="15" x14ac:dyDescent="0.2">
      <c r="A202" s="214"/>
      <c r="B202" s="131" t="s">
        <v>250</v>
      </c>
      <c r="C202" s="130"/>
      <c r="D202" s="130"/>
      <c r="E202" s="130"/>
      <c r="F202" s="130"/>
      <c r="G202" s="130"/>
      <c r="H202" s="130"/>
      <c r="I202" s="130"/>
      <c r="J202" s="130"/>
      <c r="K202" s="130"/>
      <c r="L202" s="130"/>
      <c r="M202" s="130"/>
      <c r="N202" s="130"/>
      <c r="O202" s="130"/>
      <c r="P202" s="130"/>
      <c r="Q202" s="130"/>
      <c r="R202" s="130"/>
      <c r="S202" s="130"/>
    </row>
    <row r="203" spans="1:19" ht="15" x14ac:dyDescent="0.2">
      <c r="A203" s="214"/>
      <c r="B203" s="131" t="s">
        <v>251</v>
      </c>
      <c r="C203" s="130"/>
      <c r="D203" s="130"/>
      <c r="E203" s="130"/>
      <c r="F203" s="130"/>
      <c r="G203" s="130"/>
      <c r="H203" s="130"/>
      <c r="I203" s="130"/>
      <c r="J203" s="130"/>
      <c r="K203" s="130"/>
      <c r="L203" s="130"/>
      <c r="M203" s="130"/>
      <c r="N203" s="130"/>
      <c r="O203" s="130"/>
      <c r="P203" s="130"/>
      <c r="Q203" s="130"/>
      <c r="R203" s="130"/>
      <c r="S203" s="130"/>
    </row>
    <row r="204" spans="1:19" ht="15" x14ac:dyDescent="0.2">
      <c r="A204" s="214"/>
      <c r="B204" s="131" t="s">
        <v>252</v>
      </c>
      <c r="C204" s="130"/>
      <c r="D204" s="130"/>
      <c r="E204" s="130"/>
      <c r="F204" s="130"/>
      <c r="G204" s="130"/>
      <c r="H204" s="130"/>
      <c r="I204" s="130"/>
      <c r="J204" s="130"/>
      <c r="K204" s="130"/>
      <c r="L204" s="130"/>
      <c r="M204" s="130"/>
      <c r="N204" s="130"/>
      <c r="O204" s="130"/>
      <c r="P204" s="130"/>
      <c r="Q204" s="130"/>
      <c r="R204" s="130"/>
      <c r="S204" s="130"/>
    </row>
    <row r="205" spans="1:19" ht="15" x14ac:dyDescent="0.2">
      <c r="A205" s="214"/>
      <c r="B205" s="131" t="s">
        <v>253</v>
      </c>
      <c r="C205" s="130"/>
      <c r="D205" s="130"/>
      <c r="E205" s="130"/>
      <c r="F205" s="130"/>
      <c r="G205" s="130"/>
      <c r="H205" s="130"/>
      <c r="I205" s="130"/>
      <c r="J205" s="130"/>
      <c r="K205" s="130"/>
      <c r="L205" s="130"/>
      <c r="M205" s="130"/>
      <c r="N205" s="130"/>
      <c r="O205" s="130"/>
      <c r="P205" s="130"/>
      <c r="Q205" s="130"/>
      <c r="R205" s="130"/>
      <c r="S205" s="130"/>
    </row>
    <row r="206" spans="1:19" ht="15" x14ac:dyDescent="0.2">
      <c r="A206" s="214"/>
      <c r="B206" s="131" t="s">
        <v>254</v>
      </c>
      <c r="C206" s="130"/>
      <c r="D206" s="130"/>
      <c r="E206" s="130"/>
      <c r="F206" s="130"/>
      <c r="G206" s="130"/>
      <c r="H206" s="130"/>
      <c r="I206" s="130"/>
      <c r="J206" s="130"/>
      <c r="K206" s="130"/>
      <c r="L206" s="130"/>
      <c r="M206" s="130"/>
      <c r="N206" s="130"/>
      <c r="O206" s="130"/>
      <c r="P206" s="130"/>
      <c r="Q206" s="130"/>
      <c r="R206" s="130"/>
      <c r="S206" s="130"/>
    </row>
    <row r="207" spans="1:19" ht="15" x14ac:dyDescent="0.2">
      <c r="A207" s="214"/>
      <c r="B207" s="131" t="s">
        <v>255</v>
      </c>
      <c r="C207" s="130"/>
      <c r="D207" s="130"/>
      <c r="E207" s="130"/>
      <c r="F207" s="130"/>
      <c r="G207" s="130"/>
      <c r="H207" s="130"/>
      <c r="I207" s="130"/>
      <c r="J207" s="130"/>
      <c r="K207" s="130"/>
      <c r="L207" s="130"/>
      <c r="M207" s="130"/>
      <c r="N207" s="130"/>
      <c r="O207" s="130"/>
      <c r="P207" s="130"/>
      <c r="Q207" s="130"/>
      <c r="R207" s="130"/>
      <c r="S207" s="130"/>
    </row>
    <row r="208" spans="1:19" ht="15" x14ac:dyDescent="0.2">
      <c r="A208" s="214"/>
      <c r="B208" s="131" t="s">
        <v>256</v>
      </c>
      <c r="C208" s="130"/>
      <c r="D208" s="130"/>
      <c r="E208" s="130"/>
      <c r="F208" s="130"/>
      <c r="G208" s="130"/>
      <c r="H208" s="130"/>
      <c r="I208" s="130"/>
      <c r="J208" s="130"/>
      <c r="K208" s="130"/>
      <c r="L208" s="130"/>
      <c r="M208" s="130"/>
      <c r="N208" s="130"/>
      <c r="O208" s="130"/>
      <c r="P208" s="130"/>
      <c r="Q208" s="130"/>
      <c r="R208" s="130"/>
      <c r="S208" s="130"/>
    </row>
    <row r="209" spans="1:19" ht="15" x14ac:dyDescent="0.2">
      <c r="A209" s="214"/>
      <c r="B209" s="131" t="s">
        <v>257</v>
      </c>
      <c r="C209" s="130"/>
      <c r="D209" s="130"/>
      <c r="E209" s="130"/>
      <c r="F209" s="130"/>
      <c r="G209" s="130"/>
      <c r="H209" s="130"/>
      <c r="I209" s="130"/>
      <c r="J209" s="130"/>
      <c r="K209" s="130"/>
      <c r="L209" s="130"/>
      <c r="M209" s="130"/>
      <c r="N209" s="130"/>
      <c r="O209" s="130"/>
      <c r="P209" s="130"/>
      <c r="Q209" s="130"/>
      <c r="R209" s="130"/>
      <c r="S209" s="130"/>
    </row>
    <row r="210" spans="1:19" ht="15" x14ac:dyDescent="0.2">
      <c r="A210" s="214"/>
      <c r="B210" s="131" t="s">
        <v>258</v>
      </c>
      <c r="C210" s="130"/>
      <c r="D210" s="130"/>
      <c r="E210" s="130"/>
      <c r="F210" s="130"/>
      <c r="G210" s="130"/>
      <c r="H210" s="130"/>
      <c r="I210" s="130"/>
      <c r="J210" s="130"/>
      <c r="K210" s="130"/>
      <c r="L210" s="130"/>
      <c r="M210" s="130"/>
      <c r="N210" s="130"/>
      <c r="O210" s="130"/>
      <c r="P210" s="130"/>
      <c r="Q210" s="130"/>
      <c r="R210" s="130"/>
      <c r="S210" s="130"/>
    </row>
    <row r="211" spans="1:19" ht="15" x14ac:dyDescent="0.2">
      <c r="A211" s="214"/>
      <c r="B211" s="131" t="s">
        <v>259</v>
      </c>
      <c r="C211" s="130"/>
      <c r="D211" s="130"/>
      <c r="E211" s="130"/>
      <c r="F211" s="130"/>
      <c r="G211" s="130"/>
      <c r="H211" s="130"/>
      <c r="I211" s="130"/>
      <c r="J211" s="130"/>
      <c r="K211" s="130"/>
      <c r="L211" s="130"/>
      <c r="M211" s="130"/>
      <c r="N211" s="130"/>
      <c r="O211" s="130"/>
      <c r="P211" s="130"/>
      <c r="Q211" s="130"/>
      <c r="R211" s="130"/>
      <c r="S211" s="130"/>
    </row>
    <row r="212" spans="1:19" ht="15" x14ac:dyDescent="0.2">
      <c r="A212" s="214"/>
      <c r="B212" s="131" t="s">
        <v>260</v>
      </c>
      <c r="C212" s="130"/>
      <c r="D212" s="130"/>
      <c r="E212" s="130"/>
      <c r="F212" s="130"/>
      <c r="G212" s="130"/>
      <c r="H212" s="130"/>
      <c r="I212" s="130"/>
      <c r="J212" s="130"/>
      <c r="K212" s="130"/>
      <c r="L212" s="130"/>
      <c r="M212" s="130"/>
      <c r="N212" s="130"/>
      <c r="O212" s="130"/>
      <c r="P212" s="130"/>
      <c r="Q212" s="130"/>
      <c r="R212" s="130"/>
      <c r="S212" s="130"/>
    </row>
    <row r="213" spans="1:19" ht="15" x14ac:dyDescent="0.2">
      <c r="A213" s="214"/>
      <c r="B213" s="131" t="s">
        <v>261</v>
      </c>
      <c r="C213" s="130"/>
      <c r="D213" s="130"/>
      <c r="E213" s="130"/>
      <c r="F213" s="130"/>
      <c r="G213" s="130"/>
      <c r="H213" s="130"/>
      <c r="I213" s="130"/>
      <c r="J213" s="130"/>
      <c r="K213" s="130"/>
      <c r="L213" s="130"/>
      <c r="M213" s="130"/>
      <c r="N213" s="130"/>
      <c r="O213" s="130"/>
      <c r="P213" s="130"/>
      <c r="Q213" s="130"/>
      <c r="R213" s="130"/>
      <c r="S213" s="130"/>
    </row>
    <row r="214" spans="1:19" ht="15" x14ac:dyDescent="0.2">
      <c r="A214" s="214"/>
      <c r="B214" s="131" t="s">
        <v>262</v>
      </c>
      <c r="C214" s="130"/>
      <c r="D214" s="130"/>
      <c r="E214" s="130"/>
      <c r="F214" s="130"/>
      <c r="G214" s="130"/>
      <c r="H214" s="130"/>
      <c r="I214" s="130"/>
      <c r="J214" s="130"/>
      <c r="K214" s="130"/>
      <c r="L214" s="130"/>
      <c r="M214" s="130"/>
      <c r="N214" s="130"/>
      <c r="O214" s="130"/>
      <c r="P214" s="130"/>
      <c r="Q214" s="130"/>
      <c r="R214" s="130"/>
      <c r="S214" s="130"/>
    </row>
    <row r="215" spans="1:19" ht="15" x14ac:dyDescent="0.2">
      <c r="A215" s="214"/>
      <c r="B215" s="131" t="s">
        <v>630</v>
      </c>
      <c r="C215" s="130"/>
      <c r="D215" s="130"/>
      <c r="E215" s="130"/>
      <c r="F215" s="130"/>
      <c r="G215" s="130"/>
      <c r="H215" s="130"/>
      <c r="I215" s="130"/>
      <c r="J215" s="130"/>
      <c r="K215" s="130"/>
      <c r="L215" s="130"/>
      <c r="M215" s="130"/>
      <c r="N215" s="130"/>
      <c r="O215" s="130"/>
      <c r="P215" s="130"/>
      <c r="Q215" s="130"/>
      <c r="R215" s="130"/>
      <c r="S215" s="130"/>
    </row>
    <row r="216" spans="1:19" ht="15" x14ac:dyDescent="0.2">
      <c r="A216" s="214"/>
      <c r="B216" s="131" t="s">
        <v>595</v>
      </c>
      <c r="C216" s="130"/>
      <c r="D216" s="130"/>
      <c r="E216" s="130"/>
      <c r="F216" s="130"/>
      <c r="G216" s="130"/>
      <c r="H216" s="130"/>
      <c r="I216" s="130"/>
      <c r="J216" s="130"/>
      <c r="K216" s="130"/>
      <c r="L216" s="130"/>
      <c r="M216" s="130"/>
      <c r="N216" s="130"/>
      <c r="O216" s="130"/>
      <c r="P216" s="130"/>
      <c r="Q216" s="130"/>
      <c r="R216" s="130"/>
      <c r="S216" s="130"/>
    </row>
    <row r="217" spans="1:19" ht="15" x14ac:dyDescent="0.2">
      <c r="A217" s="214"/>
      <c r="B217" s="131" t="s">
        <v>263</v>
      </c>
      <c r="C217" s="130"/>
      <c r="D217" s="130"/>
      <c r="E217" s="130"/>
      <c r="F217" s="130"/>
      <c r="G217" s="130"/>
      <c r="H217" s="130"/>
      <c r="I217" s="130"/>
      <c r="J217" s="130"/>
      <c r="K217" s="130"/>
      <c r="L217" s="130"/>
      <c r="M217" s="130"/>
      <c r="N217" s="130"/>
      <c r="O217" s="130"/>
      <c r="P217" s="130"/>
      <c r="Q217" s="130"/>
      <c r="R217" s="130"/>
      <c r="S217" s="130"/>
    </row>
    <row r="218" spans="1:19" ht="15" x14ac:dyDescent="0.2">
      <c r="A218" s="214"/>
      <c r="B218" s="131" t="s">
        <v>601</v>
      </c>
      <c r="C218" s="130"/>
      <c r="D218" s="130"/>
      <c r="E218" s="130"/>
      <c r="F218" s="130"/>
      <c r="G218" s="130"/>
      <c r="H218" s="130"/>
      <c r="I218" s="130"/>
      <c r="J218" s="130"/>
      <c r="K218" s="130"/>
      <c r="L218" s="130"/>
      <c r="M218" s="130"/>
      <c r="N218" s="130"/>
      <c r="O218" s="130"/>
      <c r="P218" s="130"/>
      <c r="Q218" s="130"/>
      <c r="R218" s="130"/>
      <c r="S218" s="130"/>
    </row>
    <row r="219" spans="1:19" ht="15" x14ac:dyDescent="0.2">
      <c r="A219" s="214"/>
      <c r="B219" s="131" t="s">
        <v>264</v>
      </c>
      <c r="C219" s="130"/>
      <c r="D219" s="130"/>
      <c r="E219" s="130"/>
      <c r="F219" s="130"/>
      <c r="G219" s="130"/>
      <c r="H219" s="130"/>
      <c r="I219" s="130"/>
      <c r="J219" s="130"/>
      <c r="K219" s="130"/>
      <c r="L219" s="130"/>
      <c r="M219" s="130"/>
      <c r="N219" s="130"/>
      <c r="O219" s="130"/>
      <c r="P219" s="130"/>
      <c r="Q219" s="130"/>
      <c r="R219" s="130"/>
      <c r="S219" s="130"/>
    </row>
    <row r="220" spans="1:19" ht="15" x14ac:dyDescent="0.2">
      <c r="A220" s="214"/>
      <c r="B220" s="131" t="s">
        <v>265</v>
      </c>
      <c r="C220" s="130"/>
      <c r="D220" s="130"/>
      <c r="E220" s="130"/>
      <c r="F220" s="130"/>
      <c r="G220" s="130"/>
      <c r="H220" s="130"/>
      <c r="I220" s="130"/>
      <c r="J220" s="130"/>
      <c r="K220" s="130"/>
      <c r="L220" s="130"/>
      <c r="M220" s="130"/>
      <c r="N220" s="130"/>
      <c r="O220" s="130"/>
      <c r="P220" s="130"/>
      <c r="Q220" s="130"/>
      <c r="R220" s="130"/>
      <c r="S220" s="130"/>
    </row>
    <row r="221" spans="1:19" ht="15" x14ac:dyDescent="0.2">
      <c r="A221" s="214"/>
      <c r="B221" s="131" t="s">
        <v>266</v>
      </c>
      <c r="C221" s="130"/>
      <c r="D221" s="130"/>
      <c r="E221" s="130"/>
      <c r="F221" s="130"/>
      <c r="G221" s="130"/>
      <c r="H221" s="130"/>
      <c r="I221" s="130"/>
      <c r="J221" s="130"/>
      <c r="K221" s="130"/>
      <c r="L221" s="130"/>
      <c r="M221" s="130"/>
      <c r="N221" s="130"/>
      <c r="O221" s="130"/>
      <c r="P221" s="130"/>
      <c r="Q221" s="130"/>
      <c r="R221" s="130"/>
      <c r="S221" s="130"/>
    </row>
    <row r="222" spans="1:19" ht="15" x14ac:dyDescent="0.2">
      <c r="A222" s="214"/>
      <c r="B222" s="131" t="s">
        <v>267</v>
      </c>
      <c r="C222" s="130"/>
      <c r="D222" s="130"/>
      <c r="E222" s="130"/>
      <c r="F222" s="130"/>
      <c r="G222" s="130"/>
      <c r="H222" s="130"/>
      <c r="I222" s="130"/>
      <c r="J222" s="130"/>
      <c r="K222" s="130"/>
      <c r="L222" s="130"/>
      <c r="M222" s="130"/>
      <c r="N222" s="130"/>
      <c r="O222" s="130"/>
      <c r="P222" s="130"/>
      <c r="Q222" s="130"/>
      <c r="R222" s="130"/>
      <c r="S222" s="130"/>
    </row>
    <row r="223" spans="1:19" ht="15" x14ac:dyDescent="0.2">
      <c r="A223" s="214"/>
      <c r="B223" s="131" t="s">
        <v>268</v>
      </c>
      <c r="C223" s="130"/>
      <c r="D223" s="130"/>
      <c r="E223" s="130"/>
      <c r="F223" s="130"/>
      <c r="G223" s="130"/>
      <c r="H223" s="130"/>
      <c r="I223" s="130"/>
      <c r="J223" s="130"/>
      <c r="K223" s="130"/>
      <c r="L223" s="130"/>
      <c r="M223" s="130"/>
      <c r="N223" s="130"/>
      <c r="O223" s="130"/>
      <c r="P223" s="130"/>
      <c r="Q223" s="130"/>
      <c r="R223" s="130"/>
      <c r="S223" s="130"/>
    </row>
    <row r="224" spans="1:19" ht="15" x14ac:dyDescent="0.2">
      <c r="A224" s="214"/>
      <c r="B224" s="131" t="s">
        <v>269</v>
      </c>
      <c r="C224" s="130"/>
      <c r="D224" s="130"/>
      <c r="E224" s="130"/>
      <c r="F224" s="130"/>
      <c r="G224" s="130"/>
      <c r="H224" s="130"/>
      <c r="I224" s="130"/>
      <c r="J224" s="130"/>
      <c r="K224" s="130"/>
      <c r="L224" s="130"/>
      <c r="M224" s="130"/>
      <c r="N224" s="130"/>
      <c r="O224" s="130"/>
      <c r="P224" s="130"/>
      <c r="Q224" s="130"/>
      <c r="R224" s="130"/>
      <c r="S224" s="130"/>
    </row>
    <row r="225" spans="1:19" ht="15" x14ac:dyDescent="0.2">
      <c r="A225" s="214"/>
      <c r="B225" s="131" t="s">
        <v>270</v>
      </c>
      <c r="C225" s="130"/>
      <c r="D225" s="130"/>
      <c r="E225" s="130"/>
      <c r="F225" s="130"/>
      <c r="G225" s="130"/>
      <c r="H225" s="130"/>
      <c r="I225" s="130"/>
      <c r="J225" s="130"/>
      <c r="K225" s="130"/>
      <c r="L225" s="130"/>
      <c r="M225" s="130"/>
      <c r="N225" s="130"/>
      <c r="O225" s="130"/>
      <c r="P225" s="130"/>
      <c r="Q225" s="130"/>
      <c r="R225" s="130"/>
      <c r="S225" s="130"/>
    </row>
    <row r="226" spans="1:19" ht="15" x14ac:dyDescent="0.2">
      <c r="A226" s="214"/>
      <c r="B226" s="131" t="s">
        <v>271</v>
      </c>
      <c r="C226" s="130"/>
      <c r="D226" s="130"/>
      <c r="E226" s="130"/>
      <c r="F226" s="130"/>
      <c r="G226" s="130"/>
      <c r="H226" s="130"/>
      <c r="I226" s="130"/>
      <c r="J226" s="130"/>
      <c r="K226" s="130"/>
      <c r="L226" s="130"/>
      <c r="M226" s="130"/>
      <c r="N226" s="130"/>
      <c r="O226" s="130"/>
      <c r="P226" s="130"/>
      <c r="Q226" s="130"/>
      <c r="R226" s="130"/>
      <c r="S226" s="130"/>
    </row>
    <row r="227" spans="1:19" ht="15" x14ac:dyDescent="0.2">
      <c r="A227" s="214"/>
      <c r="B227" s="131" t="s">
        <v>272</v>
      </c>
      <c r="C227" s="130"/>
      <c r="D227" s="130"/>
      <c r="E227" s="130"/>
      <c r="F227" s="130"/>
      <c r="G227" s="130"/>
      <c r="H227" s="130"/>
      <c r="I227" s="130"/>
      <c r="J227" s="130"/>
      <c r="K227" s="130"/>
      <c r="L227" s="130"/>
      <c r="M227" s="130"/>
      <c r="N227" s="130"/>
      <c r="O227" s="130"/>
      <c r="P227" s="130"/>
      <c r="Q227" s="130"/>
      <c r="R227" s="130"/>
      <c r="S227" s="130"/>
    </row>
    <row r="228" spans="1:19" ht="15" x14ac:dyDescent="0.2">
      <c r="A228" s="214"/>
      <c r="B228" s="131" t="s">
        <v>273</v>
      </c>
      <c r="C228" s="130"/>
      <c r="D228" s="130"/>
      <c r="E228" s="130"/>
      <c r="F228" s="130"/>
      <c r="G228" s="130"/>
      <c r="H228" s="130"/>
      <c r="I228" s="130"/>
      <c r="J228" s="130"/>
      <c r="K228" s="130"/>
      <c r="L228" s="130"/>
      <c r="M228" s="130"/>
      <c r="N228" s="130"/>
      <c r="O228" s="130"/>
      <c r="P228" s="130"/>
      <c r="Q228" s="130"/>
      <c r="R228" s="130"/>
      <c r="S228" s="130"/>
    </row>
    <row r="229" spans="1:19" ht="15" x14ac:dyDescent="0.2">
      <c r="A229" s="214"/>
      <c r="B229" s="131" t="s">
        <v>274</v>
      </c>
      <c r="C229" s="130"/>
      <c r="D229" s="130"/>
      <c r="E229" s="130"/>
      <c r="F229" s="130"/>
      <c r="G229" s="130"/>
      <c r="H229" s="130"/>
      <c r="I229" s="130"/>
      <c r="J229" s="130"/>
      <c r="K229" s="130"/>
      <c r="L229" s="130"/>
      <c r="M229" s="130"/>
      <c r="N229" s="130"/>
      <c r="O229" s="130"/>
      <c r="P229" s="130"/>
      <c r="Q229" s="130"/>
      <c r="R229" s="130"/>
      <c r="S229" s="130"/>
    </row>
    <row r="230" spans="1:19" ht="15" x14ac:dyDescent="0.2">
      <c r="A230" s="214"/>
      <c r="B230" s="131" t="s">
        <v>275</v>
      </c>
      <c r="C230" s="130"/>
      <c r="D230" s="130"/>
      <c r="E230" s="130"/>
      <c r="F230" s="130"/>
      <c r="G230" s="130"/>
      <c r="H230" s="130"/>
      <c r="I230" s="130"/>
      <c r="J230" s="130"/>
      <c r="K230" s="130"/>
      <c r="L230" s="130"/>
      <c r="M230" s="130"/>
      <c r="N230" s="130"/>
      <c r="O230" s="130"/>
      <c r="P230" s="130"/>
      <c r="Q230" s="130"/>
      <c r="R230" s="130"/>
      <c r="S230" s="130"/>
    </row>
    <row r="231" spans="1:19" ht="15" x14ac:dyDescent="0.2">
      <c r="A231" s="214"/>
      <c r="B231" s="131" t="s">
        <v>276</v>
      </c>
      <c r="C231" s="130"/>
      <c r="D231" s="130"/>
      <c r="E231" s="130"/>
      <c r="F231" s="130"/>
      <c r="G231" s="130"/>
      <c r="H231" s="130"/>
      <c r="I231" s="130"/>
      <c r="J231" s="130"/>
      <c r="K231" s="130"/>
      <c r="L231" s="130"/>
      <c r="M231" s="130"/>
      <c r="N231" s="130"/>
      <c r="O231" s="130"/>
      <c r="P231" s="130"/>
      <c r="Q231" s="130"/>
      <c r="R231" s="130"/>
      <c r="S231" s="130"/>
    </row>
    <row r="232" spans="1:19" ht="15" x14ac:dyDescent="0.2">
      <c r="A232" s="214"/>
      <c r="B232" s="131" t="s">
        <v>277</v>
      </c>
      <c r="C232" s="130"/>
      <c r="D232" s="130"/>
      <c r="E232" s="130"/>
      <c r="F232" s="130"/>
      <c r="G232" s="130"/>
      <c r="H232" s="130"/>
      <c r="I232" s="130"/>
      <c r="J232" s="130"/>
      <c r="K232" s="130"/>
      <c r="L232" s="130"/>
      <c r="M232" s="130"/>
      <c r="N232" s="130"/>
      <c r="O232" s="130"/>
      <c r="P232" s="130"/>
      <c r="Q232" s="130"/>
      <c r="R232" s="130"/>
      <c r="S232" s="130"/>
    </row>
    <row r="233" spans="1:19" ht="15" x14ac:dyDescent="0.2">
      <c r="A233" s="214"/>
      <c r="B233" s="131" t="s">
        <v>278</v>
      </c>
      <c r="C233" s="130"/>
      <c r="D233" s="130"/>
      <c r="E233" s="130"/>
      <c r="F233" s="130"/>
      <c r="G233" s="130"/>
      <c r="H233" s="130"/>
      <c r="I233" s="130"/>
      <c r="J233" s="130"/>
      <c r="K233" s="130"/>
      <c r="L233" s="130"/>
      <c r="M233" s="130"/>
      <c r="N233" s="130"/>
      <c r="O233" s="130"/>
      <c r="P233" s="130"/>
      <c r="Q233" s="130"/>
      <c r="R233" s="130"/>
      <c r="S233" s="130"/>
    </row>
    <row r="234" spans="1:19" ht="15" x14ac:dyDescent="0.2">
      <c r="A234" s="214"/>
      <c r="B234" s="131" t="s">
        <v>279</v>
      </c>
      <c r="C234" s="130"/>
      <c r="D234" s="130"/>
      <c r="E234" s="130"/>
      <c r="F234" s="130"/>
      <c r="G234" s="130"/>
      <c r="H234" s="130"/>
      <c r="I234" s="130"/>
      <c r="J234" s="130"/>
      <c r="K234" s="130"/>
      <c r="L234" s="130"/>
      <c r="M234" s="130"/>
      <c r="N234" s="130"/>
      <c r="O234" s="130"/>
      <c r="P234" s="130"/>
      <c r="Q234" s="130"/>
      <c r="R234" s="130"/>
      <c r="S234" s="130"/>
    </row>
    <row r="235" spans="1:19" ht="15" x14ac:dyDescent="0.2">
      <c r="A235" s="214"/>
      <c r="B235" s="131" t="s">
        <v>280</v>
      </c>
      <c r="C235" s="130"/>
      <c r="D235" s="130"/>
      <c r="E235" s="130"/>
      <c r="F235" s="130"/>
      <c r="G235" s="130"/>
      <c r="H235" s="130"/>
      <c r="I235" s="130"/>
      <c r="J235" s="130"/>
      <c r="K235" s="130"/>
      <c r="L235" s="130"/>
      <c r="M235" s="130"/>
      <c r="N235" s="130"/>
      <c r="O235" s="130"/>
      <c r="P235" s="130"/>
      <c r="Q235" s="130"/>
      <c r="R235" s="130"/>
      <c r="S235" s="130"/>
    </row>
    <row r="236" spans="1:19" ht="15" x14ac:dyDescent="0.2">
      <c r="A236" s="214"/>
      <c r="B236" s="131" t="s">
        <v>631</v>
      </c>
      <c r="C236" s="130"/>
      <c r="D236" s="130"/>
      <c r="E236" s="130"/>
      <c r="F236" s="130"/>
      <c r="G236" s="130"/>
      <c r="H236" s="130"/>
      <c r="I236" s="130"/>
      <c r="J236" s="130"/>
      <c r="K236" s="130"/>
      <c r="L236" s="130"/>
      <c r="M236" s="130"/>
      <c r="N236" s="130"/>
      <c r="O236" s="130"/>
      <c r="P236" s="130"/>
      <c r="Q236" s="130"/>
      <c r="R236" s="130"/>
      <c r="S236" s="130"/>
    </row>
    <row r="237" spans="1:19" ht="15" x14ac:dyDescent="0.2">
      <c r="A237" s="214"/>
      <c r="B237" s="131" t="s">
        <v>593</v>
      </c>
      <c r="C237" s="130"/>
      <c r="D237" s="130"/>
      <c r="E237" s="130"/>
      <c r="F237" s="130"/>
      <c r="G237" s="130"/>
      <c r="H237" s="130"/>
      <c r="I237" s="130"/>
      <c r="J237" s="130"/>
      <c r="K237" s="130"/>
      <c r="L237" s="130"/>
      <c r="M237" s="130"/>
      <c r="N237" s="130"/>
      <c r="O237" s="130"/>
      <c r="P237" s="130"/>
      <c r="Q237" s="130"/>
      <c r="R237" s="130"/>
      <c r="S237" s="130"/>
    </row>
    <row r="238" spans="1:19" ht="15" x14ac:dyDescent="0.2">
      <c r="A238" s="214"/>
      <c r="B238" s="131" t="s">
        <v>632</v>
      </c>
      <c r="C238" s="130"/>
      <c r="D238" s="130"/>
      <c r="E238" s="130"/>
      <c r="F238" s="130"/>
      <c r="G238" s="130"/>
      <c r="H238" s="130"/>
      <c r="I238" s="130"/>
      <c r="J238" s="130"/>
      <c r="K238" s="130"/>
      <c r="L238" s="130"/>
      <c r="M238" s="130"/>
      <c r="N238" s="130"/>
      <c r="O238" s="130"/>
      <c r="P238" s="130"/>
      <c r="Q238" s="130"/>
      <c r="R238" s="130"/>
      <c r="S238" s="130"/>
    </row>
    <row r="239" spans="1:19" ht="15" x14ac:dyDescent="0.2">
      <c r="A239" s="214"/>
      <c r="B239" s="131" t="s">
        <v>645</v>
      </c>
      <c r="C239" s="130"/>
      <c r="D239" s="130"/>
      <c r="E239" s="130"/>
      <c r="F239" s="130"/>
      <c r="G239" s="130"/>
      <c r="H239" s="130"/>
      <c r="I239" s="130"/>
      <c r="J239" s="130"/>
      <c r="K239" s="130"/>
      <c r="L239" s="130"/>
      <c r="M239" s="130"/>
      <c r="N239" s="130"/>
      <c r="O239" s="130"/>
      <c r="P239" s="130"/>
      <c r="Q239" s="130"/>
      <c r="R239" s="130"/>
      <c r="S239" s="130"/>
    </row>
    <row r="240" spans="1:19" ht="15" x14ac:dyDescent="0.2">
      <c r="A240" s="214"/>
      <c r="B240" s="131" t="s">
        <v>646</v>
      </c>
      <c r="C240" s="130"/>
      <c r="D240" s="130"/>
      <c r="E240" s="130"/>
      <c r="F240" s="130"/>
      <c r="G240" s="130"/>
      <c r="H240" s="130"/>
      <c r="I240" s="130"/>
      <c r="J240" s="130"/>
      <c r="K240" s="130"/>
      <c r="L240" s="130"/>
      <c r="M240" s="130"/>
      <c r="N240" s="130"/>
      <c r="O240" s="130"/>
      <c r="P240" s="130"/>
      <c r="Q240" s="130"/>
      <c r="R240" s="130"/>
      <c r="S240" s="130"/>
    </row>
    <row r="241" spans="1:19" ht="15" x14ac:dyDescent="0.2">
      <c r="A241" s="214"/>
      <c r="B241" s="131" t="s">
        <v>602</v>
      </c>
      <c r="C241" s="130"/>
      <c r="D241" s="130"/>
      <c r="E241" s="130"/>
      <c r="F241" s="130"/>
      <c r="G241" s="130"/>
      <c r="H241" s="130"/>
      <c r="I241" s="130"/>
      <c r="J241" s="130"/>
      <c r="K241" s="130"/>
      <c r="L241" s="130"/>
      <c r="M241" s="130"/>
      <c r="N241" s="130"/>
      <c r="O241" s="130"/>
      <c r="P241" s="130"/>
      <c r="Q241" s="130"/>
      <c r="R241" s="130"/>
      <c r="S241" s="130"/>
    </row>
    <row r="242" spans="1:19" ht="15" x14ac:dyDescent="0.2">
      <c r="A242" s="214"/>
      <c r="B242" s="131" t="s">
        <v>633</v>
      </c>
      <c r="C242" s="130"/>
      <c r="D242" s="130"/>
      <c r="E242" s="130"/>
      <c r="F242" s="130"/>
      <c r="G242" s="130"/>
      <c r="H242" s="130"/>
      <c r="I242" s="130"/>
      <c r="J242" s="130"/>
      <c r="K242" s="130"/>
      <c r="L242" s="130"/>
      <c r="M242" s="130"/>
      <c r="N242" s="130"/>
      <c r="O242" s="130"/>
      <c r="P242" s="130"/>
      <c r="Q242" s="130"/>
      <c r="R242" s="130"/>
      <c r="S242" s="130"/>
    </row>
    <row r="243" spans="1:19" ht="15" x14ac:dyDescent="0.2">
      <c r="A243" s="214"/>
      <c r="B243" s="131" t="s">
        <v>634</v>
      </c>
      <c r="C243" s="130"/>
      <c r="D243" s="130"/>
      <c r="E243" s="130"/>
      <c r="F243" s="130"/>
      <c r="G243" s="130"/>
      <c r="H243" s="130"/>
      <c r="I243" s="130"/>
      <c r="J243" s="130"/>
      <c r="K243" s="130"/>
      <c r="L243" s="130"/>
      <c r="M243" s="130"/>
      <c r="N243" s="130"/>
      <c r="O243" s="130"/>
      <c r="P243" s="130"/>
      <c r="Q243" s="130"/>
      <c r="R243" s="130"/>
      <c r="S243" s="130"/>
    </row>
    <row r="244" spans="1:19" ht="15" x14ac:dyDescent="0.2">
      <c r="A244" s="214"/>
      <c r="B244" s="131" t="s">
        <v>647</v>
      </c>
      <c r="C244" s="130"/>
      <c r="D244" s="130"/>
      <c r="E244" s="130"/>
      <c r="F244" s="130"/>
      <c r="G244" s="130"/>
      <c r="H244" s="130"/>
      <c r="I244" s="130"/>
      <c r="J244" s="130"/>
      <c r="K244" s="130"/>
      <c r="L244" s="130"/>
      <c r="M244" s="130"/>
      <c r="N244" s="130"/>
      <c r="O244" s="130"/>
      <c r="P244" s="130"/>
      <c r="Q244" s="130"/>
      <c r="R244" s="130"/>
      <c r="S244" s="130"/>
    </row>
    <row r="245" spans="1:19" ht="15" x14ac:dyDescent="0.2">
      <c r="A245" s="214"/>
      <c r="B245" s="131" t="s">
        <v>648</v>
      </c>
      <c r="C245" s="130"/>
      <c r="D245" s="130"/>
      <c r="E245" s="130"/>
      <c r="F245" s="130"/>
      <c r="G245" s="130"/>
      <c r="H245" s="130"/>
      <c r="I245" s="130"/>
      <c r="J245" s="130"/>
      <c r="K245" s="130"/>
      <c r="L245" s="130"/>
      <c r="M245" s="130"/>
      <c r="N245" s="130"/>
      <c r="O245" s="130"/>
      <c r="P245" s="130"/>
      <c r="Q245" s="130"/>
      <c r="R245" s="130"/>
      <c r="S245" s="130"/>
    </row>
    <row r="246" spans="1:19" ht="15" x14ac:dyDescent="0.2">
      <c r="A246" s="214"/>
      <c r="B246" s="131" t="s">
        <v>281</v>
      </c>
      <c r="C246" s="130"/>
      <c r="D246" s="130"/>
      <c r="E246" s="130"/>
      <c r="F246" s="130"/>
      <c r="G246" s="130"/>
      <c r="H246" s="130"/>
      <c r="I246" s="130"/>
      <c r="J246" s="130"/>
      <c r="K246" s="130"/>
      <c r="L246" s="130"/>
      <c r="M246" s="130"/>
      <c r="N246" s="130"/>
      <c r="O246" s="130"/>
      <c r="P246" s="130"/>
      <c r="Q246" s="130"/>
      <c r="R246" s="130"/>
      <c r="S246" s="130"/>
    </row>
    <row r="247" spans="1:19" ht="16" x14ac:dyDescent="0.2">
      <c r="A247" s="214"/>
      <c r="B247" s="131" t="s">
        <v>282</v>
      </c>
      <c r="C247" s="5"/>
      <c r="D247" s="5"/>
      <c r="E247" s="5"/>
      <c r="F247" s="5"/>
      <c r="G247" s="5"/>
      <c r="H247" s="5"/>
      <c r="I247" s="5"/>
      <c r="J247" s="5"/>
      <c r="K247" s="5"/>
      <c r="L247" s="5"/>
      <c r="M247" s="5"/>
      <c r="N247" s="5"/>
      <c r="O247" s="5"/>
      <c r="P247" s="5"/>
      <c r="Q247" s="5"/>
      <c r="R247" s="5"/>
      <c r="S247" s="5"/>
    </row>
    <row r="248" spans="1:19" ht="16" x14ac:dyDescent="0.2">
      <c r="A248" s="214"/>
      <c r="B248" s="131" t="s">
        <v>367</v>
      </c>
      <c r="C248" s="5"/>
      <c r="D248" s="5"/>
      <c r="E248" s="5"/>
      <c r="F248" s="5"/>
      <c r="G248" s="5"/>
      <c r="H248" s="5"/>
      <c r="I248" s="5"/>
      <c r="J248" s="5"/>
      <c r="K248" s="5"/>
      <c r="L248" s="5"/>
      <c r="M248" s="5"/>
      <c r="N248" s="5"/>
      <c r="O248" s="5"/>
      <c r="P248" s="5"/>
      <c r="Q248" s="5"/>
      <c r="R248" s="5"/>
      <c r="S248" s="5"/>
    </row>
    <row r="249" spans="1:19" ht="16" x14ac:dyDescent="0.2">
      <c r="A249" s="214"/>
      <c r="B249" s="131" t="s">
        <v>368</v>
      </c>
      <c r="C249" s="5"/>
      <c r="D249" s="5"/>
      <c r="E249" s="5"/>
      <c r="F249" s="5"/>
      <c r="G249" s="5"/>
      <c r="H249" s="5"/>
      <c r="I249" s="5"/>
      <c r="J249" s="5"/>
      <c r="K249" s="5"/>
      <c r="L249" s="5"/>
      <c r="M249" s="5"/>
      <c r="N249" s="5"/>
      <c r="O249" s="5"/>
      <c r="P249" s="5"/>
      <c r="Q249" s="5"/>
      <c r="R249" s="5"/>
      <c r="S249" s="5"/>
    </row>
    <row r="250" spans="1:19" ht="16" x14ac:dyDescent="0.2">
      <c r="A250" s="214"/>
      <c r="B250" s="131" t="s">
        <v>369</v>
      </c>
      <c r="C250" s="5"/>
      <c r="D250" s="5"/>
      <c r="E250" s="5"/>
      <c r="F250" s="5"/>
      <c r="G250" s="5"/>
      <c r="H250" s="5"/>
      <c r="I250" s="5"/>
      <c r="J250" s="5"/>
      <c r="K250" s="5"/>
      <c r="L250" s="5"/>
      <c r="M250" s="5"/>
      <c r="N250" s="5"/>
      <c r="O250" s="5"/>
      <c r="P250" s="5"/>
      <c r="Q250" s="5"/>
      <c r="R250" s="5"/>
      <c r="S250" s="5"/>
    </row>
    <row r="251" spans="1:19" ht="16" x14ac:dyDescent="0.2">
      <c r="A251" s="214"/>
      <c r="B251" s="131" t="s">
        <v>370</v>
      </c>
      <c r="C251" s="5"/>
      <c r="D251" s="5"/>
      <c r="E251" s="5"/>
      <c r="F251" s="5"/>
      <c r="G251" s="5"/>
      <c r="H251" s="5"/>
      <c r="I251" s="5"/>
      <c r="J251" s="5"/>
      <c r="K251" s="5"/>
      <c r="L251" s="5"/>
      <c r="M251" s="5"/>
      <c r="N251" s="5"/>
      <c r="O251" s="5"/>
      <c r="P251" s="5"/>
      <c r="Q251" s="5"/>
      <c r="R251" s="5"/>
      <c r="S251" s="5"/>
    </row>
    <row r="252" spans="1:19" ht="16" x14ac:dyDescent="0.2">
      <c r="A252" s="214"/>
      <c r="B252" s="131" t="s">
        <v>371</v>
      </c>
      <c r="C252" s="5"/>
      <c r="D252" s="5"/>
      <c r="E252" s="5"/>
      <c r="F252" s="5"/>
      <c r="G252" s="5"/>
      <c r="H252" s="5"/>
      <c r="I252" s="5"/>
      <c r="J252" s="5"/>
      <c r="K252" s="5"/>
      <c r="L252" s="5"/>
      <c r="M252" s="5"/>
      <c r="N252" s="5"/>
      <c r="O252" s="5"/>
      <c r="P252" s="5"/>
      <c r="Q252" s="5"/>
      <c r="R252" s="5"/>
      <c r="S252" s="5"/>
    </row>
    <row r="253" spans="1:19" ht="16" x14ac:dyDescent="0.2">
      <c r="A253" s="214"/>
      <c r="B253" s="131" t="s">
        <v>372</v>
      </c>
      <c r="C253" s="5"/>
      <c r="D253" s="5"/>
      <c r="E253" s="5"/>
      <c r="F253" s="5"/>
      <c r="G253" s="5"/>
      <c r="H253" s="5"/>
      <c r="I253" s="5"/>
      <c r="J253" s="5"/>
      <c r="K253" s="5"/>
      <c r="L253" s="5"/>
      <c r="M253" s="5"/>
      <c r="N253" s="5"/>
      <c r="O253" s="5"/>
      <c r="P253" s="5"/>
      <c r="Q253" s="5"/>
      <c r="R253" s="5"/>
      <c r="S253" s="5"/>
    </row>
    <row r="254" spans="1:19" ht="16" x14ac:dyDescent="0.2">
      <c r="A254" s="214"/>
      <c r="B254" s="131" t="s">
        <v>373</v>
      </c>
      <c r="C254" s="5"/>
      <c r="D254" s="5"/>
      <c r="E254" s="5"/>
      <c r="F254" s="5"/>
      <c r="G254" s="5"/>
      <c r="H254" s="5"/>
      <c r="I254" s="5"/>
      <c r="J254" s="5"/>
      <c r="K254" s="5"/>
      <c r="L254" s="5"/>
      <c r="M254" s="5"/>
      <c r="N254" s="5"/>
      <c r="O254" s="5"/>
      <c r="P254" s="5"/>
      <c r="Q254" s="5"/>
      <c r="R254" s="5"/>
      <c r="S254" s="5"/>
    </row>
    <row r="255" spans="1:19" ht="16" x14ac:dyDescent="0.2">
      <c r="A255" s="214"/>
      <c r="B255" s="131" t="s">
        <v>374</v>
      </c>
      <c r="C255" s="5"/>
      <c r="D255" s="5"/>
      <c r="E255" s="5"/>
      <c r="F255" s="5"/>
      <c r="G255" s="5"/>
      <c r="H255" s="5"/>
      <c r="I255" s="5"/>
      <c r="J255" s="5"/>
      <c r="K255" s="5"/>
      <c r="L255" s="5"/>
      <c r="M255" s="5"/>
      <c r="N255" s="5"/>
      <c r="O255" s="5"/>
      <c r="P255" s="5"/>
      <c r="Q255" s="5"/>
      <c r="R255" s="5"/>
      <c r="S255" s="5"/>
    </row>
    <row r="256" spans="1:19" ht="16" x14ac:dyDescent="0.2">
      <c r="A256" s="214"/>
      <c r="B256" s="131" t="s">
        <v>375</v>
      </c>
      <c r="C256" s="5"/>
      <c r="D256" s="5"/>
      <c r="E256" s="5"/>
      <c r="F256" s="5"/>
      <c r="G256" s="5"/>
      <c r="H256" s="5"/>
      <c r="I256" s="5"/>
      <c r="J256" s="5"/>
      <c r="K256" s="5"/>
      <c r="L256" s="5"/>
      <c r="M256" s="5"/>
      <c r="N256" s="5"/>
      <c r="O256" s="5"/>
      <c r="P256" s="5"/>
      <c r="Q256" s="5"/>
      <c r="R256" s="5"/>
      <c r="S256" s="5"/>
    </row>
    <row r="257" spans="1:19" ht="16" x14ac:dyDescent="0.2">
      <c r="A257" s="214"/>
      <c r="B257" s="131" t="s">
        <v>376</v>
      </c>
      <c r="C257" s="5"/>
      <c r="D257" s="5"/>
      <c r="E257" s="5"/>
      <c r="F257" s="5"/>
      <c r="G257" s="5"/>
      <c r="H257" s="5"/>
      <c r="I257" s="5"/>
      <c r="J257" s="5"/>
      <c r="K257" s="5"/>
      <c r="L257" s="5"/>
      <c r="M257" s="5"/>
      <c r="N257" s="5"/>
      <c r="O257" s="5"/>
      <c r="P257" s="5"/>
      <c r="Q257" s="5"/>
      <c r="R257" s="5"/>
      <c r="S257" s="5"/>
    </row>
    <row r="258" spans="1:19" ht="16" x14ac:dyDescent="0.2">
      <c r="A258" s="214"/>
      <c r="B258" s="131" t="s">
        <v>377</v>
      </c>
      <c r="C258" s="5"/>
      <c r="D258" s="5"/>
      <c r="E258" s="5"/>
      <c r="F258" s="5"/>
      <c r="G258" s="5"/>
      <c r="H258" s="5"/>
      <c r="I258" s="5"/>
      <c r="J258" s="5"/>
      <c r="K258" s="5"/>
      <c r="L258" s="5"/>
      <c r="M258" s="5"/>
      <c r="N258" s="5"/>
      <c r="O258" s="5"/>
      <c r="P258" s="5"/>
      <c r="Q258" s="5"/>
      <c r="R258" s="5"/>
      <c r="S258" s="5"/>
    </row>
    <row r="259" spans="1:19" ht="16" x14ac:dyDescent="0.2">
      <c r="A259" s="214"/>
      <c r="B259" s="131" t="s">
        <v>378</v>
      </c>
      <c r="C259" s="5"/>
      <c r="D259" s="5"/>
      <c r="E259" s="5"/>
      <c r="F259" s="5"/>
      <c r="G259" s="5"/>
      <c r="H259" s="5"/>
      <c r="I259" s="5"/>
      <c r="J259" s="5"/>
      <c r="K259" s="5"/>
      <c r="L259" s="5"/>
      <c r="M259" s="5"/>
      <c r="N259" s="5"/>
      <c r="O259" s="5"/>
      <c r="P259" s="5"/>
      <c r="Q259" s="5"/>
      <c r="R259" s="5"/>
      <c r="S259" s="5"/>
    </row>
    <row r="260" spans="1:19" ht="16" x14ac:dyDescent="0.2">
      <c r="A260" s="214"/>
      <c r="B260" s="131" t="s">
        <v>380</v>
      </c>
      <c r="C260" s="5"/>
      <c r="D260" s="5"/>
      <c r="E260" s="5"/>
      <c r="F260" s="5"/>
      <c r="G260" s="5"/>
      <c r="H260" s="5"/>
      <c r="I260" s="5"/>
      <c r="J260" s="5"/>
      <c r="K260" s="5"/>
      <c r="L260" s="5"/>
      <c r="M260" s="5"/>
      <c r="N260" s="5"/>
      <c r="O260" s="5"/>
      <c r="P260" s="5"/>
      <c r="Q260" s="5"/>
      <c r="R260" s="5"/>
      <c r="S260" s="5"/>
    </row>
    <row r="261" spans="1:19" ht="16" x14ac:dyDescent="0.2">
      <c r="A261" s="214"/>
      <c r="B261" s="131" t="s">
        <v>379</v>
      </c>
      <c r="C261" s="5"/>
      <c r="D261" s="5"/>
      <c r="E261" s="5"/>
      <c r="F261" s="5"/>
      <c r="G261" s="5"/>
      <c r="H261" s="5"/>
      <c r="I261" s="5"/>
      <c r="J261" s="5"/>
      <c r="K261" s="5"/>
      <c r="L261" s="5"/>
      <c r="M261" s="5"/>
      <c r="N261" s="5"/>
      <c r="O261" s="5"/>
      <c r="P261" s="5"/>
      <c r="Q261" s="5"/>
      <c r="R261" s="5"/>
      <c r="S261" s="5"/>
    </row>
    <row r="262" spans="1:19" ht="16" x14ac:dyDescent="0.2">
      <c r="A262" s="214"/>
      <c r="B262" s="131" t="s">
        <v>381</v>
      </c>
      <c r="C262" s="5"/>
      <c r="D262" s="5"/>
      <c r="E262" s="5"/>
      <c r="F262" s="5"/>
      <c r="G262" s="5"/>
      <c r="H262" s="5"/>
      <c r="I262" s="5"/>
      <c r="J262" s="5"/>
      <c r="K262" s="5"/>
      <c r="L262" s="5"/>
      <c r="M262" s="5"/>
      <c r="N262" s="5"/>
      <c r="O262" s="5"/>
      <c r="P262" s="5"/>
      <c r="Q262" s="5"/>
      <c r="R262" s="5"/>
      <c r="S262" s="5"/>
    </row>
    <row r="263" spans="1:19" ht="16" x14ac:dyDescent="0.2">
      <c r="A263" s="214"/>
      <c r="B263" s="131" t="s">
        <v>382</v>
      </c>
      <c r="C263" s="5"/>
      <c r="D263" s="5"/>
      <c r="E263" s="5"/>
      <c r="F263" s="5"/>
      <c r="G263" s="5"/>
      <c r="H263" s="5"/>
      <c r="I263" s="5"/>
      <c r="J263" s="5"/>
      <c r="K263" s="5"/>
      <c r="L263" s="5"/>
      <c r="M263" s="5"/>
      <c r="N263" s="5"/>
      <c r="O263" s="5"/>
      <c r="P263" s="5"/>
      <c r="Q263" s="5"/>
      <c r="R263" s="5"/>
      <c r="S263" s="5"/>
    </row>
    <row r="264" spans="1:19" ht="16" x14ac:dyDescent="0.2">
      <c r="A264" s="214"/>
      <c r="B264" s="131" t="s">
        <v>383</v>
      </c>
      <c r="C264" s="5"/>
      <c r="D264" s="5"/>
      <c r="E264" s="5"/>
      <c r="F264" s="5"/>
      <c r="G264" s="5"/>
      <c r="H264" s="5"/>
      <c r="I264" s="5"/>
      <c r="J264" s="5"/>
      <c r="K264" s="5"/>
      <c r="L264" s="5"/>
      <c r="M264" s="5"/>
      <c r="N264" s="5"/>
      <c r="O264" s="5"/>
      <c r="P264" s="5"/>
      <c r="Q264" s="5"/>
      <c r="R264" s="5"/>
      <c r="S264" s="5"/>
    </row>
    <row r="265" spans="1:19" ht="16" x14ac:dyDescent="0.2">
      <c r="A265" s="214"/>
      <c r="B265" s="131" t="s">
        <v>384</v>
      </c>
      <c r="C265" s="5"/>
      <c r="D265" s="5"/>
      <c r="E265" s="5"/>
      <c r="F265" s="5"/>
      <c r="G265" s="5"/>
      <c r="H265" s="5"/>
      <c r="I265" s="5"/>
      <c r="J265" s="5"/>
      <c r="K265" s="5"/>
      <c r="L265" s="5"/>
      <c r="M265" s="5"/>
      <c r="N265" s="5"/>
      <c r="O265" s="5"/>
      <c r="P265" s="5"/>
      <c r="Q265" s="5"/>
      <c r="R265" s="5"/>
      <c r="S265" s="5"/>
    </row>
    <row r="266" spans="1:19" ht="16" x14ac:dyDescent="0.2">
      <c r="A266" s="214"/>
      <c r="B266" s="131" t="s">
        <v>385</v>
      </c>
      <c r="C266" s="5"/>
      <c r="D266" s="5"/>
      <c r="E266" s="5"/>
      <c r="F266" s="5"/>
      <c r="G266" s="5"/>
      <c r="H266" s="5"/>
      <c r="I266" s="5"/>
      <c r="J266" s="5"/>
      <c r="K266" s="5"/>
      <c r="L266" s="5"/>
      <c r="M266" s="5"/>
      <c r="N266" s="5"/>
      <c r="O266" s="5"/>
      <c r="P266" s="5"/>
      <c r="Q266" s="5"/>
      <c r="R266" s="5"/>
      <c r="S266" s="5"/>
    </row>
    <row r="267" spans="1:19" ht="16" x14ac:dyDescent="0.2">
      <c r="A267" s="214"/>
      <c r="B267" s="131" t="s">
        <v>386</v>
      </c>
      <c r="C267" s="5"/>
      <c r="D267" s="5"/>
      <c r="E267" s="5"/>
      <c r="F267" s="5"/>
      <c r="G267" s="5"/>
      <c r="H267" s="5"/>
      <c r="I267" s="5"/>
      <c r="J267" s="5"/>
      <c r="K267" s="5"/>
      <c r="L267" s="5"/>
      <c r="M267" s="5"/>
      <c r="N267" s="5"/>
      <c r="O267" s="5"/>
      <c r="P267" s="5"/>
      <c r="Q267" s="5"/>
      <c r="R267" s="5"/>
      <c r="S267" s="5"/>
    </row>
    <row r="268" spans="1:19" ht="16" x14ac:dyDescent="0.2">
      <c r="A268" s="214"/>
      <c r="B268" s="131" t="s">
        <v>387</v>
      </c>
      <c r="C268" s="5"/>
      <c r="D268" s="5"/>
      <c r="E268" s="5"/>
      <c r="F268" s="5"/>
      <c r="G268" s="5"/>
      <c r="H268" s="5"/>
      <c r="I268" s="5"/>
      <c r="J268" s="5"/>
      <c r="K268" s="5"/>
      <c r="L268" s="5"/>
      <c r="M268" s="5"/>
      <c r="N268" s="5"/>
      <c r="O268" s="5"/>
      <c r="P268" s="5"/>
      <c r="Q268" s="5"/>
      <c r="R268" s="5"/>
      <c r="S268" s="5"/>
    </row>
    <row r="269" spans="1:19" ht="16" x14ac:dyDescent="0.2">
      <c r="A269" s="214"/>
      <c r="B269" s="131" t="s">
        <v>388</v>
      </c>
      <c r="C269" s="5"/>
      <c r="D269" s="5"/>
      <c r="E269" s="5"/>
      <c r="F269" s="5"/>
      <c r="G269" s="5"/>
      <c r="H269" s="5"/>
      <c r="I269" s="5"/>
      <c r="J269" s="5"/>
      <c r="K269" s="5"/>
      <c r="L269" s="5"/>
      <c r="M269" s="5"/>
      <c r="N269" s="5"/>
      <c r="O269" s="5"/>
      <c r="P269" s="5"/>
      <c r="Q269" s="5"/>
      <c r="R269" s="5"/>
      <c r="S269" s="5"/>
    </row>
    <row r="270" spans="1:19" ht="16" x14ac:dyDescent="0.2">
      <c r="A270" s="214"/>
      <c r="B270" s="131" t="s">
        <v>389</v>
      </c>
      <c r="C270" s="5"/>
      <c r="D270" s="5"/>
      <c r="E270" s="5"/>
      <c r="F270" s="5"/>
      <c r="G270" s="5"/>
      <c r="H270" s="5"/>
      <c r="I270" s="5"/>
      <c r="J270" s="5"/>
      <c r="K270" s="5"/>
      <c r="L270" s="5"/>
      <c r="M270" s="5"/>
      <c r="N270" s="5"/>
      <c r="O270" s="5"/>
      <c r="P270" s="5"/>
      <c r="Q270" s="5"/>
      <c r="R270" s="5"/>
      <c r="S270" s="5"/>
    </row>
    <row r="271" spans="1:19" ht="16" x14ac:dyDescent="0.2">
      <c r="A271" s="214"/>
      <c r="B271" s="131" t="s">
        <v>390</v>
      </c>
      <c r="C271" s="5"/>
      <c r="D271" s="5"/>
      <c r="E271" s="5"/>
      <c r="F271" s="5"/>
      <c r="G271" s="5"/>
      <c r="H271" s="5"/>
      <c r="I271" s="5"/>
      <c r="J271" s="5"/>
      <c r="K271" s="5"/>
      <c r="L271" s="5"/>
      <c r="M271" s="5"/>
      <c r="N271" s="5"/>
      <c r="O271" s="5"/>
      <c r="P271" s="5"/>
      <c r="Q271" s="5"/>
      <c r="R271" s="5"/>
      <c r="S271" s="5"/>
    </row>
    <row r="272" spans="1:19" ht="16" x14ac:dyDescent="0.2">
      <c r="A272" s="214"/>
      <c r="B272" s="131" t="s">
        <v>391</v>
      </c>
      <c r="C272" s="5"/>
      <c r="D272" s="5"/>
      <c r="E272" s="5"/>
      <c r="F272" s="5"/>
      <c r="G272" s="5"/>
      <c r="H272" s="5"/>
      <c r="I272" s="5"/>
      <c r="J272" s="5"/>
      <c r="K272" s="5"/>
      <c r="L272" s="5"/>
      <c r="M272" s="5"/>
      <c r="N272" s="5"/>
      <c r="O272" s="5"/>
      <c r="P272" s="5"/>
      <c r="Q272" s="5"/>
      <c r="R272" s="5"/>
      <c r="S272" s="5"/>
    </row>
    <row r="273" spans="1:19" ht="16" x14ac:dyDescent="0.2">
      <c r="A273" s="214"/>
      <c r="B273" s="131" t="s">
        <v>392</v>
      </c>
      <c r="C273" s="5"/>
      <c r="D273" s="5"/>
      <c r="E273" s="5"/>
      <c r="F273" s="5"/>
      <c r="G273" s="5"/>
      <c r="H273" s="5"/>
      <c r="I273" s="5"/>
      <c r="J273" s="5"/>
      <c r="K273" s="5"/>
      <c r="L273" s="5"/>
      <c r="M273" s="5"/>
      <c r="N273" s="5"/>
      <c r="O273" s="5"/>
      <c r="P273" s="5"/>
      <c r="Q273" s="5"/>
      <c r="R273" s="5"/>
      <c r="S273" s="5"/>
    </row>
    <row r="274" spans="1:19" ht="16" x14ac:dyDescent="0.2">
      <c r="A274" s="214"/>
      <c r="B274" s="131" t="s">
        <v>393</v>
      </c>
      <c r="C274" s="5"/>
      <c r="D274" s="5"/>
      <c r="E274" s="5"/>
      <c r="F274" s="5"/>
      <c r="G274" s="5"/>
      <c r="H274" s="5"/>
      <c r="I274" s="5"/>
      <c r="J274" s="5"/>
      <c r="K274" s="5"/>
      <c r="L274" s="5"/>
      <c r="M274" s="5"/>
      <c r="N274" s="5"/>
      <c r="O274" s="5"/>
      <c r="P274" s="5"/>
      <c r="Q274" s="5"/>
      <c r="R274" s="5"/>
      <c r="S274" s="5"/>
    </row>
    <row r="275" spans="1:19" ht="16" x14ac:dyDescent="0.2">
      <c r="A275" s="214"/>
      <c r="B275" s="131" t="s">
        <v>394</v>
      </c>
      <c r="C275" s="5"/>
      <c r="D275" s="5"/>
      <c r="E275" s="5"/>
      <c r="F275" s="5"/>
      <c r="G275" s="5"/>
      <c r="H275" s="5"/>
      <c r="I275" s="5"/>
      <c r="J275" s="5"/>
      <c r="K275" s="5"/>
      <c r="L275" s="5"/>
      <c r="M275" s="5"/>
      <c r="N275" s="5"/>
      <c r="O275" s="5"/>
      <c r="P275" s="5"/>
      <c r="Q275" s="5"/>
      <c r="R275" s="5"/>
      <c r="S275" s="5"/>
    </row>
    <row r="276" spans="1:19" ht="16" x14ac:dyDescent="0.2">
      <c r="A276" s="214"/>
      <c r="B276" s="131" t="s">
        <v>395</v>
      </c>
      <c r="C276" s="5"/>
      <c r="D276" s="5"/>
      <c r="E276" s="5"/>
      <c r="F276" s="5"/>
      <c r="G276" s="5"/>
      <c r="H276" s="5"/>
      <c r="I276" s="5"/>
      <c r="J276" s="5"/>
      <c r="K276" s="5"/>
      <c r="L276" s="5"/>
      <c r="M276" s="5"/>
      <c r="N276" s="5"/>
      <c r="O276" s="5"/>
      <c r="P276" s="5"/>
      <c r="Q276" s="5"/>
      <c r="R276" s="5"/>
      <c r="S276" s="5"/>
    </row>
    <row r="277" spans="1:19" ht="16" x14ac:dyDescent="0.2">
      <c r="A277" s="214"/>
      <c r="B277" s="131" t="s">
        <v>396</v>
      </c>
      <c r="C277" s="5"/>
      <c r="D277" s="5"/>
      <c r="E277" s="5"/>
      <c r="F277" s="5"/>
      <c r="G277" s="5"/>
      <c r="H277" s="5"/>
      <c r="I277" s="5"/>
      <c r="J277" s="5"/>
      <c r="K277" s="5"/>
      <c r="L277" s="5"/>
      <c r="M277" s="5"/>
      <c r="N277" s="5"/>
      <c r="O277" s="5"/>
      <c r="P277" s="5"/>
      <c r="Q277" s="5"/>
      <c r="R277" s="5"/>
      <c r="S277" s="5"/>
    </row>
    <row r="278" spans="1:19" ht="16" x14ac:dyDescent="0.2">
      <c r="A278" s="214"/>
      <c r="B278" s="131" t="s">
        <v>397</v>
      </c>
      <c r="C278" s="5"/>
      <c r="D278" s="5"/>
      <c r="E278" s="5"/>
      <c r="F278" s="5"/>
      <c r="G278" s="5"/>
      <c r="H278" s="5"/>
      <c r="I278" s="5"/>
      <c r="J278" s="5"/>
      <c r="K278" s="5"/>
      <c r="L278" s="5"/>
      <c r="M278" s="5"/>
      <c r="N278" s="5"/>
      <c r="O278" s="5"/>
      <c r="P278" s="5"/>
      <c r="Q278" s="5"/>
      <c r="R278" s="5"/>
      <c r="S278" s="5"/>
    </row>
    <row r="279" spans="1:19" ht="16" x14ac:dyDescent="0.2">
      <c r="A279" s="214"/>
      <c r="B279" s="131" t="s">
        <v>398</v>
      </c>
      <c r="C279" s="5"/>
      <c r="D279" s="5"/>
      <c r="E279" s="5"/>
      <c r="F279" s="5"/>
      <c r="G279" s="5"/>
      <c r="H279" s="5"/>
      <c r="I279" s="5"/>
      <c r="J279" s="5"/>
      <c r="K279" s="5"/>
      <c r="L279" s="5"/>
      <c r="M279" s="5"/>
      <c r="N279" s="5"/>
      <c r="O279" s="5"/>
      <c r="P279" s="5"/>
      <c r="Q279" s="5"/>
      <c r="R279" s="5"/>
      <c r="S279" s="5"/>
    </row>
    <row r="280" spans="1:19" ht="16" x14ac:dyDescent="0.2">
      <c r="A280" s="214"/>
      <c r="B280" s="131" t="s">
        <v>399</v>
      </c>
      <c r="C280" s="5"/>
      <c r="D280" s="5"/>
      <c r="E280" s="5"/>
      <c r="F280" s="5"/>
      <c r="G280" s="5"/>
      <c r="H280" s="5"/>
      <c r="I280" s="5"/>
      <c r="J280" s="5"/>
      <c r="K280" s="5"/>
      <c r="L280" s="5"/>
      <c r="M280" s="5"/>
      <c r="N280" s="5"/>
      <c r="O280" s="5"/>
      <c r="P280" s="5"/>
      <c r="Q280" s="5"/>
      <c r="R280" s="5"/>
      <c r="S280" s="5"/>
    </row>
    <row r="281" spans="1:19" ht="16" x14ac:dyDescent="0.2">
      <c r="A281" s="214"/>
      <c r="B281" s="131" t="s">
        <v>400</v>
      </c>
      <c r="C281" s="5"/>
      <c r="D281" s="5"/>
      <c r="E281" s="5"/>
      <c r="F281" s="5"/>
      <c r="G281" s="5"/>
      <c r="H281" s="5"/>
      <c r="I281" s="5"/>
      <c r="J281" s="5"/>
      <c r="K281" s="5"/>
      <c r="L281" s="5"/>
      <c r="M281" s="5"/>
      <c r="N281" s="5"/>
      <c r="O281" s="5"/>
      <c r="P281" s="5"/>
      <c r="Q281" s="5"/>
      <c r="R281" s="5"/>
      <c r="S281" s="5"/>
    </row>
    <row r="282" spans="1:19" ht="16" x14ac:dyDescent="0.2">
      <c r="A282" s="214"/>
      <c r="B282" s="131" t="s">
        <v>401</v>
      </c>
      <c r="C282" s="5"/>
      <c r="D282" s="5"/>
      <c r="E282" s="5"/>
      <c r="F282" s="5"/>
      <c r="G282" s="5"/>
      <c r="H282" s="5"/>
      <c r="I282" s="5"/>
      <c r="J282" s="5"/>
      <c r="K282" s="5"/>
      <c r="L282" s="5"/>
      <c r="M282" s="5"/>
      <c r="N282" s="5"/>
      <c r="O282" s="5"/>
      <c r="P282" s="5"/>
      <c r="Q282" s="5"/>
      <c r="R282" s="5"/>
      <c r="S282" s="5"/>
    </row>
    <row r="283" spans="1:19" ht="16" x14ac:dyDescent="0.2">
      <c r="A283" s="214"/>
      <c r="B283" s="131" t="s">
        <v>402</v>
      </c>
      <c r="C283" s="5"/>
      <c r="D283" s="5"/>
      <c r="E283" s="5"/>
      <c r="F283" s="5"/>
      <c r="G283" s="5"/>
      <c r="H283" s="5"/>
      <c r="I283" s="5"/>
      <c r="J283" s="5"/>
      <c r="K283" s="5"/>
      <c r="L283" s="5"/>
      <c r="M283" s="5"/>
      <c r="N283" s="5"/>
      <c r="O283" s="5"/>
      <c r="P283" s="5"/>
      <c r="Q283" s="5"/>
      <c r="R283" s="5"/>
      <c r="S283" s="5"/>
    </row>
    <row r="284" spans="1:19" ht="16" x14ac:dyDescent="0.2">
      <c r="A284" s="214"/>
      <c r="B284" s="131" t="s">
        <v>403</v>
      </c>
      <c r="C284" s="5"/>
      <c r="D284" s="5"/>
      <c r="E284" s="5"/>
      <c r="F284" s="5"/>
      <c r="G284" s="5"/>
      <c r="H284" s="5"/>
      <c r="I284" s="5"/>
      <c r="J284" s="5"/>
      <c r="K284" s="5"/>
      <c r="L284" s="5"/>
      <c r="M284" s="5"/>
      <c r="N284" s="5"/>
      <c r="O284" s="5"/>
      <c r="P284" s="5"/>
      <c r="Q284" s="5"/>
      <c r="R284" s="5"/>
      <c r="S284" s="5"/>
    </row>
    <row r="285" spans="1:19" ht="16" x14ac:dyDescent="0.2">
      <c r="A285" s="214"/>
      <c r="B285" s="131" t="s">
        <v>404</v>
      </c>
      <c r="C285" s="5"/>
      <c r="D285" s="5"/>
      <c r="E285" s="5"/>
      <c r="F285" s="5"/>
      <c r="G285" s="5"/>
      <c r="H285" s="5"/>
      <c r="I285" s="5"/>
      <c r="J285" s="5"/>
      <c r="K285" s="5"/>
      <c r="L285" s="5"/>
      <c r="M285" s="5"/>
      <c r="N285" s="5"/>
      <c r="O285" s="5"/>
      <c r="P285" s="5"/>
      <c r="Q285" s="5"/>
      <c r="R285" s="5"/>
      <c r="S285" s="5"/>
    </row>
    <row r="286" spans="1:19" ht="16" x14ac:dyDescent="0.2">
      <c r="A286" s="214"/>
      <c r="B286" s="131" t="s">
        <v>405</v>
      </c>
      <c r="C286" s="5"/>
      <c r="D286" s="5"/>
      <c r="E286" s="5"/>
      <c r="F286" s="5"/>
      <c r="G286" s="5"/>
      <c r="H286" s="5"/>
      <c r="I286" s="5"/>
      <c r="J286" s="5"/>
      <c r="K286" s="5"/>
      <c r="L286" s="5"/>
      <c r="M286" s="5"/>
      <c r="N286" s="5"/>
      <c r="O286" s="5"/>
      <c r="P286" s="5"/>
      <c r="Q286" s="5"/>
      <c r="R286" s="5"/>
      <c r="S286" s="5"/>
    </row>
    <row r="287" spans="1:19" ht="16" x14ac:dyDescent="0.2">
      <c r="A287" s="214"/>
      <c r="B287" s="131" t="s">
        <v>406</v>
      </c>
      <c r="C287" s="5"/>
      <c r="D287" s="5"/>
      <c r="E287" s="5"/>
      <c r="F287" s="5"/>
      <c r="G287" s="5"/>
      <c r="H287" s="5"/>
      <c r="I287" s="5"/>
      <c r="J287" s="5"/>
      <c r="K287" s="5"/>
      <c r="L287" s="5"/>
      <c r="M287" s="5"/>
      <c r="N287" s="5"/>
      <c r="O287" s="5"/>
      <c r="P287" s="5"/>
      <c r="Q287" s="5"/>
      <c r="R287" s="5"/>
      <c r="S287" s="5"/>
    </row>
    <row r="288" spans="1:19" ht="16" x14ac:dyDescent="0.2">
      <c r="A288" s="214"/>
      <c r="B288" s="131" t="s">
        <v>407</v>
      </c>
      <c r="C288" s="5"/>
      <c r="D288" s="5"/>
      <c r="E288" s="5"/>
      <c r="F288" s="5"/>
      <c r="G288" s="5"/>
      <c r="H288" s="5"/>
      <c r="I288" s="5"/>
      <c r="J288" s="5"/>
      <c r="K288" s="5"/>
      <c r="L288" s="5"/>
      <c r="M288" s="5"/>
      <c r="N288" s="5"/>
      <c r="O288" s="5"/>
      <c r="P288" s="5"/>
      <c r="Q288" s="5"/>
      <c r="R288" s="5"/>
      <c r="S288" s="5"/>
    </row>
    <row r="289" spans="1:19" ht="16" x14ac:dyDescent="0.2">
      <c r="A289" s="214"/>
      <c r="B289" s="131" t="s">
        <v>408</v>
      </c>
      <c r="C289" s="5"/>
      <c r="D289" s="5"/>
      <c r="E289" s="5"/>
      <c r="F289" s="5"/>
      <c r="G289" s="5"/>
      <c r="H289" s="5"/>
      <c r="I289" s="5"/>
      <c r="J289" s="5"/>
      <c r="K289" s="5"/>
      <c r="L289" s="5"/>
      <c r="M289" s="5"/>
      <c r="N289" s="5"/>
      <c r="O289" s="5"/>
      <c r="P289" s="5"/>
      <c r="Q289" s="5"/>
      <c r="R289" s="5"/>
      <c r="S289" s="5"/>
    </row>
    <row r="290" spans="1:19" ht="16" x14ac:dyDescent="0.2">
      <c r="A290" s="214"/>
      <c r="B290" s="131" t="s">
        <v>409</v>
      </c>
      <c r="C290" s="5"/>
      <c r="D290" s="5"/>
      <c r="E290" s="5"/>
      <c r="F290" s="5"/>
      <c r="G290" s="5"/>
      <c r="H290" s="5"/>
      <c r="I290" s="5"/>
      <c r="J290" s="5"/>
      <c r="K290" s="5"/>
      <c r="L290" s="5"/>
      <c r="M290" s="5"/>
      <c r="N290" s="5"/>
      <c r="O290" s="5"/>
      <c r="P290" s="5"/>
      <c r="Q290" s="5"/>
      <c r="R290" s="5"/>
      <c r="S290" s="5"/>
    </row>
    <row r="291" spans="1:19" ht="16" x14ac:dyDescent="0.2">
      <c r="A291" s="214"/>
      <c r="B291" s="131" t="s">
        <v>410</v>
      </c>
      <c r="C291" s="5"/>
      <c r="D291" s="5"/>
      <c r="E291" s="5"/>
      <c r="F291" s="5"/>
      <c r="G291" s="5"/>
      <c r="H291" s="5"/>
      <c r="I291" s="5"/>
      <c r="J291" s="5"/>
      <c r="K291" s="5"/>
      <c r="L291" s="5"/>
      <c r="M291" s="5"/>
      <c r="N291" s="5"/>
      <c r="O291" s="5"/>
      <c r="P291" s="5"/>
      <c r="Q291" s="5"/>
      <c r="R291" s="5"/>
      <c r="S291" s="5"/>
    </row>
    <row r="292" spans="1:19" ht="16" x14ac:dyDescent="0.2">
      <c r="A292" s="214"/>
      <c r="B292" s="131" t="s">
        <v>411</v>
      </c>
      <c r="C292" s="5"/>
      <c r="D292" s="5"/>
      <c r="E292" s="5"/>
      <c r="F292" s="5"/>
      <c r="G292" s="5"/>
      <c r="H292" s="5"/>
      <c r="I292" s="5"/>
      <c r="J292" s="5"/>
      <c r="K292" s="5"/>
      <c r="L292" s="5"/>
      <c r="M292" s="5"/>
      <c r="N292" s="5"/>
      <c r="O292" s="5"/>
      <c r="P292" s="5"/>
      <c r="Q292" s="5"/>
      <c r="R292" s="5"/>
      <c r="S292" s="5"/>
    </row>
    <row r="293" spans="1:19" ht="16" x14ac:dyDescent="0.2">
      <c r="A293" s="214"/>
      <c r="B293" s="131" t="s">
        <v>412</v>
      </c>
      <c r="C293" s="5"/>
      <c r="D293" s="5"/>
      <c r="E293" s="5"/>
      <c r="F293" s="5"/>
      <c r="G293" s="5"/>
      <c r="H293" s="5"/>
      <c r="I293" s="5"/>
      <c r="J293" s="5"/>
      <c r="K293" s="5"/>
      <c r="L293" s="5"/>
      <c r="M293" s="5"/>
      <c r="N293" s="5"/>
      <c r="O293" s="5"/>
      <c r="P293" s="5"/>
      <c r="Q293" s="5"/>
      <c r="R293" s="5"/>
      <c r="S293" s="5"/>
    </row>
    <row r="294" spans="1:19" ht="16" x14ac:dyDescent="0.2">
      <c r="A294" s="214"/>
      <c r="B294" s="131" t="s">
        <v>413</v>
      </c>
      <c r="C294" s="5"/>
      <c r="D294" s="5"/>
      <c r="E294" s="5"/>
      <c r="F294" s="5"/>
      <c r="G294" s="5"/>
      <c r="H294" s="5"/>
      <c r="I294" s="5"/>
      <c r="J294" s="5"/>
      <c r="K294" s="5"/>
      <c r="L294" s="5"/>
      <c r="M294" s="5"/>
      <c r="N294" s="5"/>
      <c r="O294" s="5"/>
      <c r="P294" s="5"/>
      <c r="Q294" s="5"/>
      <c r="R294" s="5"/>
      <c r="S294" s="5"/>
    </row>
    <row r="295" spans="1:19" ht="16" x14ac:dyDescent="0.2">
      <c r="A295" s="214"/>
      <c r="B295" s="131" t="s">
        <v>414</v>
      </c>
      <c r="C295" s="5"/>
      <c r="D295" s="5"/>
      <c r="E295" s="5"/>
      <c r="F295" s="5"/>
      <c r="G295" s="5"/>
      <c r="H295" s="5"/>
      <c r="I295" s="5"/>
      <c r="J295" s="5"/>
      <c r="K295" s="5"/>
      <c r="L295" s="5"/>
      <c r="M295" s="5"/>
      <c r="N295" s="5"/>
      <c r="O295" s="5"/>
      <c r="P295" s="5"/>
      <c r="Q295" s="5"/>
      <c r="R295" s="5"/>
      <c r="S295" s="5"/>
    </row>
    <row r="296" spans="1:19" ht="16" x14ac:dyDescent="0.2">
      <c r="A296" s="214"/>
      <c r="B296" s="131" t="s">
        <v>415</v>
      </c>
      <c r="C296" s="5"/>
      <c r="D296" s="5"/>
      <c r="E296" s="5"/>
      <c r="F296" s="5"/>
      <c r="G296" s="5"/>
      <c r="H296" s="5"/>
      <c r="I296" s="5"/>
      <c r="J296" s="5"/>
      <c r="K296" s="5"/>
      <c r="L296" s="5"/>
      <c r="M296" s="5"/>
      <c r="N296" s="5"/>
      <c r="O296" s="5"/>
      <c r="P296" s="5"/>
      <c r="Q296" s="5"/>
      <c r="R296" s="5"/>
      <c r="S296" s="5"/>
    </row>
    <row r="297" spans="1:19" ht="16" x14ac:dyDescent="0.2">
      <c r="A297" s="214"/>
      <c r="B297" s="131" t="s">
        <v>416</v>
      </c>
      <c r="C297" s="5"/>
      <c r="D297" s="5"/>
      <c r="E297" s="5"/>
      <c r="F297" s="5"/>
      <c r="G297" s="5"/>
      <c r="H297" s="5"/>
      <c r="I297" s="5"/>
      <c r="J297" s="5"/>
      <c r="K297" s="5"/>
      <c r="L297" s="5"/>
      <c r="M297" s="5"/>
      <c r="N297" s="5"/>
      <c r="O297" s="5"/>
      <c r="P297" s="5"/>
      <c r="Q297" s="5"/>
      <c r="R297" s="5"/>
      <c r="S297" s="5"/>
    </row>
    <row r="298" spans="1:19" ht="16" x14ac:dyDescent="0.2">
      <c r="A298" s="214"/>
      <c r="B298" s="131" t="s">
        <v>417</v>
      </c>
      <c r="C298" s="5"/>
      <c r="D298" s="5"/>
      <c r="E298" s="5"/>
      <c r="F298" s="5"/>
      <c r="G298" s="5"/>
      <c r="H298" s="5"/>
      <c r="I298" s="5"/>
      <c r="J298" s="5"/>
      <c r="K298" s="5"/>
      <c r="L298" s="5"/>
      <c r="M298" s="5"/>
      <c r="N298" s="5"/>
      <c r="O298" s="5"/>
      <c r="P298" s="5"/>
      <c r="Q298" s="5"/>
      <c r="R298" s="5"/>
      <c r="S298" s="5"/>
    </row>
    <row r="299" spans="1:19" ht="16" x14ac:dyDescent="0.2">
      <c r="A299" s="214"/>
      <c r="B299" s="131" t="s">
        <v>418</v>
      </c>
      <c r="C299" s="5"/>
      <c r="D299" s="5"/>
      <c r="E299" s="5"/>
      <c r="F299" s="5"/>
      <c r="G299" s="5"/>
      <c r="H299" s="5"/>
      <c r="I299" s="5"/>
      <c r="J299" s="5"/>
      <c r="K299" s="5"/>
      <c r="L299" s="5"/>
      <c r="M299" s="5"/>
      <c r="N299" s="5"/>
      <c r="O299" s="5"/>
      <c r="P299" s="5"/>
      <c r="Q299" s="5"/>
      <c r="R299" s="5"/>
      <c r="S299" s="5"/>
    </row>
    <row r="300" spans="1:19" ht="16" x14ac:dyDescent="0.2">
      <c r="A300" s="214"/>
      <c r="B300" s="131" t="s">
        <v>419</v>
      </c>
      <c r="C300" s="5"/>
      <c r="D300" s="5"/>
      <c r="E300" s="5"/>
      <c r="F300" s="5"/>
      <c r="G300" s="5"/>
      <c r="H300" s="5"/>
      <c r="I300" s="5"/>
      <c r="J300" s="5"/>
      <c r="K300" s="5"/>
      <c r="L300" s="5"/>
      <c r="M300" s="5"/>
      <c r="N300" s="5"/>
      <c r="O300" s="5"/>
      <c r="P300" s="5"/>
      <c r="Q300" s="5"/>
      <c r="R300" s="5"/>
      <c r="S300" s="5"/>
    </row>
    <row r="301" spans="1:19" ht="16" x14ac:dyDescent="0.2">
      <c r="A301" s="214"/>
      <c r="B301" s="131" t="s">
        <v>420</v>
      </c>
      <c r="C301" s="5"/>
      <c r="D301" s="5"/>
      <c r="E301" s="5"/>
      <c r="F301" s="5"/>
      <c r="G301" s="5"/>
      <c r="H301" s="5"/>
      <c r="I301" s="5"/>
      <c r="J301" s="5"/>
      <c r="K301" s="5"/>
      <c r="L301" s="5"/>
      <c r="M301" s="5"/>
      <c r="N301" s="5"/>
      <c r="O301" s="5"/>
      <c r="P301" s="5"/>
      <c r="Q301" s="5"/>
      <c r="R301" s="5"/>
      <c r="S301" s="5"/>
    </row>
    <row r="302" spans="1:19" ht="16" x14ac:dyDescent="0.2">
      <c r="A302" s="214"/>
      <c r="B302" s="131" t="s">
        <v>421</v>
      </c>
      <c r="C302" s="5"/>
      <c r="D302" s="5"/>
      <c r="E302" s="5"/>
      <c r="F302" s="5"/>
      <c r="G302" s="5"/>
      <c r="H302" s="5"/>
      <c r="I302" s="5"/>
      <c r="J302" s="5"/>
      <c r="K302" s="5"/>
      <c r="L302" s="5"/>
      <c r="M302" s="5"/>
      <c r="N302" s="5"/>
      <c r="O302" s="5"/>
      <c r="P302" s="5"/>
      <c r="Q302" s="5"/>
      <c r="R302" s="5"/>
      <c r="S302" s="5"/>
    </row>
    <row r="303" spans="1:19" ht="16" x14ac:dyDescent="0.2">
      <c r="A303" s="214"/>
      <c r="B303" s="131" t="s">
        <v>422</v>
      </c>
      <c r="C303" s="5"/>
      <c r="D303" s="5"/>
      <c r="E303" s="5"/>
      <c r="F303" s="5"/>
      <c r="G303" s="5"/>
      <c r="H303" s="5"/>
      <c r="I303" s="5"/>
      <c r="J303" s="5"/>
      <c r="K303" s="5"/>
      <c r="L303" s="5"/>
      <c r="M303" s="5"/>
      <c r="N303" s="5"/>
      <c r="O303" s="5"/>
      <c r="P303" s="5"/>
      <c r="Q303" s="5"/>
      <c r="R303" s="5"/>
      <c r="S303" s="5"/>
    </row>
    <row r="304" spans="1:19" ht="16" x14ac:dyDescent="0.2">
      <c r="A304" s="214"/>
      <c r="B304" s="131" t="s">
        <v>423</v>
      </c>
      <c r="C304" s="5"/>
      <c r="D304" s="5"/>
      <c r="E304" s="5"/>
      <c r="F304" s="5"/>
      <c r="G304" s="5"/>
      <c r="H304" s="5"/>
      <c r="I304" s="5"/>
      <c r="J304" s="5"/>
      <c r="K304" s="5"/>
      <c r="L304" s="5"/>
      <c r="M304" s="5"/>
      <c r="N304" s="5"/>
      <c r="O304" s="5"/>
      <c r="P304" s="5"/>
      <c r="Q304" s="5"/>
      <c r="R304" s="5"/>
      <c r="S304" s="5"/>
    </row>
    <row r="305" spans="1:19" ht="16" x14ac:dyDescent="0.2">
      <c r="A305" s="214"/>
      <c r="B305" s="131" t="s">
        <v>424</v>
      </c>
      <c r="C305" s="5"/>
      <c r="D305" s="5"/>
      <c r="E305" s="5"/>
      <c r="F305" s="5"/>
      <c r="G305" s="5"/>
      <c r="H305" s="5"/>
      <c r="I305" s="5"/>
      <c r="J305" s="5"/>
      <c r="K305" s="5"/>
      <c r="L305" s="5"/>
      <c r="M305" s="5"/>
      <c r="N305" s="5"/>
      <c r="O305" s="5"/>
      <c r="P305" s="5"/>
      <c r="Q305" s="5"/>
      <c r="R305" s="5"/>
      <c r="S305" s="5"/>
    </row>
    <row r="306" spans="1:19" ht="16" x14ac:dyDescent="0.2">
      <c r="A306" s="214"/>
      <c r="B306" s="131" t="s">
        <v>283</v>
      </c>
      <c r="C306" s="5"/>
      <c r="D306" s="5"/>
      <c r="E306" s="5"/>
      <c r="F306" s="5"/>
      <c r="G306" s="5"/>
      <c r="H306" s="5"/>
      <c r="I306" s="5"/>
      <c r="J306" s="5"/>
      <c r="K306" s="5"/>
      <c r="L306" s="5"/>
      <c r="M306" s="5"/>
      <c r="N306" s="5"/>
      <c r="O306" s="5"/>
      <c r="P306" s="5"/>
      <c r="Q306" s="5"/>
      <c r="R306" s="5"/>
      <c r="S306" s="5"/>
    </row>
    <row r="307" spans="1:19" ht="16" x14ac:dyDescent="0.2">
      <c r="A307" s="214"/>
      <c r="B307" s="131" t="s">
        <v>425</v>
      </c>
      <c r="C307" s="5"/>
      <c r="D307" s="5"/>
      <c r="E307" s="5"/>
      <c r="F307" s="5"/>
      <c r="G307" s="5"/>
      <c r="H307" s="5"/>
      <c r="I307" s="5"/>
      <c r="J307" s="5"/>
      <c r="K307" s="5"/>
      <c r="L307" s="5"/>
      <c r="M307" s="5"/>
      <c r="N307" s="5"/>
      <c r="O307" s="5"/>
      <c r="P307" s="5"/>
      <c r="Q307" s="5"/>
      <c r="R307" s="5"/>
      <c r="S307" s="5"/>
    </row>
    <row r="308" spans="1:19" ht="16" x14ac:dyDescent="0.2">
      <c r="A308" s="214"/>
      <c r="B308" s="131" t="s">
        <v>426</v>
      </c>
      <c r="C308" s="5"/>
      <c r="D308" s="5"/>
      <c r="E308" s="5"/>
      <c r="F308" s="5"/>
      <c r="G308" s="5"/>
      <c r="H308" s="5"/>
      <c r="I308" s="5"/>
      <c r="J308" s="5"/>
      <c r="K308" s="5"/>
      <c r="L308" s="5"/>
      <c r="M308" s="5"/>
      <c r="N308" s="5"/>
      <c r="O308" s="5"/>
      <c r="P308" s="5"/>
      <c r="Q308" s="5"/>
      <c r="R308" s="5"/>
      <c r="S308" s="5"/>
    </row>
    <row r="309" spans="1:19" ht="16" x14ac:dyDescent="0.2">
      <c r="A309" s="214"/>
      <c r="B309" s="131" t="s">
        <v>427</v>
      </c>
      <c r="C309" s="5"/>
      <c r="D309" s="5"/>
      <c r="E309" s="5"/>
      <c r="F309" s="5"/>
      <c r="G309" s="5"/>
      <c r="H309" s="5"/>
      <c r="I309" s="5"/>
      <c r="J309" s="5"/>
      <c r="K309" s="5"/>
      <c r="L309" s="5"/>
      <c r="M309" s="5"/>
      <c r="N309" s="5"/>
      <c r="O309" s="5"/>
      <c r="P309" s="5"/>
      <c r="Q309" s="5"/>
      <c r="R309" s="5"/>
      <c r="S309" s="5"/>
    </row>
    <row r="310" spans="1:19" ht="16" x14ac:dyDescent="0.2">
      <c r="A310" s="214"/>
      <c r="B310" s="131" t="s">
        <v>428</v>
      </c>
      <c r="C310" s="5"/>
      <c r="D310" s="5"/>
      <c r="E310" s="5"/>
      <c r="F310" s="5"/>
      <c r="G310" s="5"/>
      <c r="H310" s="5"/>
      <c r="I310" s="5"/>
      <c r="J310" s="5"/>
      <c r="K310" s="5"/>
      <c r="L310" s="5"/>
      <c r="M310" s="5"/>
      <c r="N310" s="5"/>
      <c r="O310" s="5"/>
      <c r="P310" s="5"/>
      <c r="Q310" s="5"/>
      <c r="R310" s="5"/>
      <c r="S310" s="5"/>
    </row>
    <row r="311" spans="1:19" ht="16" x14ac:dyDescent="0.2">
      <c r="A311" s="214"/>
      <c r="B311" s="131" t="s">
        <v>429</v>
      </c>
      <c r="C311" s="5"/>
      <c r="D311" s="5"/>
      <c r="E311" s="5"/>
      <c r="F311" s="5"/>
      <c r="G311" s="5"/>
      <c r="H311" s="5"/>
      <c r="I311" s="5"/>
      <c r="J311" s="5"/>
      <c r="K311" s="5"/>
      <c r="L311" s="5"/>
      <c r="M311" s="5"/>
      <c r="N311" s="5"/>
      <c r="O311" s="5"/>
      <c r="P311" s="5"/>
      <c r="Q311" s="5"/>
      <c r="R311" s="5"/>
      <c r="S311" s="5"/>
    </row>
    <row r="312" spans="1:19" ht="16" x14ac:dyDescent="0.2">
      <c r="A312" s="214"/>
      <c r="B312" s="131" t="s">
        <v>430</v>
      </c>
      <c r="C312" s="5"/>
      <c r="D312" s="5"/>
      <c r="E312" s="5"/>
      <c r="F312" s="5"/>
      <c r="G312" s="5"/>
      <c r="H312" s="5"/>
      <c r="I312" s="5"/>
      <c r="J312" s="5"/>
      <c r="K312" s="5"/>
      <c r="L312" s="5"/>
      <c r="M312" s="5"/>
      <c r="N312" s="5"/>
      <c r="O312" s="5"/>
      <c r="P312" s="5"/>
      <c r="Q312" s="5"/>
      <c r="R312" s="5"/>
      <c r="S312" s="5"/>
    </row>
    <row r="313" spans="1:19" ht="16" x14ac:dyDescent="0.2">
      <c r="A313" s="214"/>
      <c r="B313" s="131" t="s">
        <v>431</v>
      </c>
      <c r="C313" s="5"/>
      <c r="D313" s="5"/>
      <c r="E313" s="5"/>
      <c r="F313" s="5"/>
      <c r="G313" s="5"/>
      <c r="H313" s="5"/>
      <c r="I313" s="5"/>
      <c r="J313" s="5"/>
      <c r="K313" s="5"/>
      <c r="L313" s="5"/>
      <c r="M313" s="5"/>
      <c r="N313" s="5"/>
      <c r="O313" s="5"/>
      <c r="P313" s="5"/>
      <c r="Q313" s="5"/>
      <c r="R313" s="5"/>
      <c r="S313" s="5"/>
    </row>
    <row r="314" spans="1:19" ht="16" x14ac:dyDescent="0.2">
      <c r="A314" s="214"/>
      <c r="B314" s="131" t="s">
        <v>432</v>
      </c>
      <c r="C314" s="5"/>
      <c r="D314" s="5"/>
      <c r="E314" s="5"/>
      <c r="F314" s="5"/>
      <c r="G314" s="5"/>
      <c r="H314" s="5"/>
      <c r="I314" s="5"/>
      <c r="J314" s="5"/>
      <c r="K314" s="5"/>
      <c r="L314" s="5"/>
      <c r="M314" s="5"/>
      <c r="N314" s="5"/>
      <c r="O314" s="5"/>
      <c r="P314" s="5"/>
      <c r="Q314" s="5"/>
      <c r="R314" s="5"/>
      <c r="S314" s="5"/>
    </row>
    <row r="315" spans="1:19" ht="16" x14ac:dyDescent="0.2">
      <c r="A315" s="214"/>
      <c r="B315" s="131" t="s">
        <v>433</v>
      </c>
      <c r="C315" s="5"/>
      <c r="D315" s="5"/>
      <c r="E315" s="5"/>
      <c r="F315" s="5"/>
      <c r="G315" s="5"/>
      <c r="H315" s="5"/>
      <c r="I315" s="5"/>
      <c r="J315" s="5"/>
      <c r="K315" s="5"/>
      <c r="L315" s="5"/>
      <c r="M315" s="5"/>
      <c r="N315" s="5"/>
      <c r="O315" s="5"/>
      <c r="P315" s="5"/>
      <c r="Q315" s="5"/>
      <c r="R315" s="5"/>
      <c r="S315" s="5"/>
    </row>
    <row r="316" spans="1:19" ht="16" x14ac:dyDescent="0.2">
      <c r="A316" s="214"/>
      <c r="B316" s="131" t="s">
        <v>434</v>
      </c>
      <c r="C316" s="5"/>
      <c r="D316" s="5"/>
      <c r="E316" s="5"/>
      <c r="F316" s="5"/>
      <c r="G316" s="5"/>
      <c r="H316" s="5"/>
      <c r="I316" s="5"/>
      <c r="J316" s="5"/>
      <c r="K316" s="5"/>
      <c r="L316" s="5"/>
      <c r="M316" s="5"/>
      <c r="N316" s="5"/>
      <c r="O316" s="5"/>
      <c r="P316" s="5"/>
      <c r="Q316" s="5"/>
      <c r="R316" s="5"/>
      <c r="S316" s="5"/>
    </row>
    <row r="317" spans="1:19" ht="16" x14ac:dyDescent="0.2">
      <c r="A317" s="214"/>
      <c r="B317" s="131" t="s">
        <v>435</v>
      </c>
      <c r="C317" s="5"/>
      <c r="D317" s="5"/>
      <c r="E317" s="5"/>
      <c r="F317" s="5"/>
      <c r="G317" s="5"/>
      <c r="H317" s="5"/>
      <c r="I317" s="5"/>
      <c r="J317" s="5"/>
      <c r="K317" s="5"/>
      <c r="L317" s="5"/>
      <c r="M317" s="5"/>
      <c r="N317" s="5"/>
      <c r="O317" s="5"/>
      <c r="P317" s="5"/>
      <c r="Q317" s="5"/>
      <c r="R317" s="5"/>
      <c r="S317" s="5"/>
    </row>
    <row r="318" spans="1:19" ht="16" x14ac:dyDescent="0.2">
      <c r="A318" s="214"/>
      <c r="B318" s="131" t="s">
        <v>436</v>
      </c>
      <c r="C318" s="5"/>
      <c r="D318" s="5"/>
      <c r="E318" s="5"/>
      <c r="F318" s="5"/>
      <c r="G318" s="5"/>
      <c r="H318" s="5"/>
      <c r="I318" s="5"/>
      <c r="J318" s="5"/>
      <c r="K318" s="5"/>
      <c r="L318" s="5"/>
      <c r="M318" s="5"/>
      <c r="N318" s="5"/>
      <c r="O318" s="5"/>
      <c r="P318" s="5"/>
      <c r="Q318" s="5"/>
      <c r="R318" s="5"/>
      <c r="S318" s="5"/>
    </row>
    <row r="319" spans="1:19" ht="16" x14ac:dyDescent="0.2">
      <c r="A319" s="214"/>
      <c r="B319" s="131" t="s">
        <v>437</v>
      </c>
      <c r="C319" s="5"/>
      <c r="D319" s="5"/>
      <c r="E319" s="5"/>
      <c r="F319" s="5"/>
      <c r="G319" s="5"/>
      <c r="H319" s="5"/>
      <c r="I319" s="5"/>
      <c r="J319" s="5"/>
      <c r="K319" s="5"/>
      <c r="L319" s="5"/>
      <c r="M319" s="5"/>
      <c r="N319" s="5"/>
      <c r="O319" s="5"/>
      <c r="P319" s="5"/>
      <c r="Q319" s="5"/>
      <c r="R319" s="5"/>
      <c r="S319" s="5"/>
    </row>
    <row r="320" spans="1:19" ht="16" x14ac:dyDescent="0.2">
      <c r="A320" s="214"/>
      <c r="B320" s="131" t="s">
        <v>438</v>
      </c>
      <c r="C320" s="5"/>
      <c r="D320" s="5"/>
      <c r="E320" s="5"/>
      <c r="F320" s="5"/>
      <c r="G320" s="5"/>
      <c r="H320" s="5"/>
      <c r="I320" s="5"/>
      <c r="J320" s="5"/>
      <c r="K320" s="5"/>
      <c r="L320" s="5"/>
      <c r="M320" s="5"/>
      <c r="N320" s="5"/>
      <c r="O320" s="5"/>
      <c r="P320" s="5"/>
      <c r="Q320" s="5"/>
      <c r="R320" s="5"/>
      <c r="S320" s="5"/>
    </row>
    <row r="321" spans="1:19" ht="16" x14ac:dyDescent="0.2">
      <c r="A321" s="214"/>
      <c r="B321" s="131" t="s">
        <v>439</v>
      </c>
      <c r="C321" s="5"/>
      <c r="D321" s="5"/>
      <c r="E321" s="5"/>
      <c r="F321" s="5"/>
      <c r="G321" s="5"/>
      <c r="H321" s="5"/>
      <c r="I321" s="5"/>
      <c r="J321" s="5"/>
      <c r="K321" s="5"/>
      <c r="L321" s="5"/>
      <c r="M321" s="5"/>
      <c r="N321" s="5"/>
      <c r="O321" s="5"/>
      <c r="P321" s="5"/>
      <c r="Q321" s="5"/>
      <c r="R321" s="5"/>
      <c r="S321" s="5"/>
    </row>
    <row r="322" spans="1:19" ht="16" x14ac:dyDescent="0.2">
      <c r="A322" s="214"/>
      <c r="B322" s="131" t="s">
        <v>440</v>
      </c>
      <c r="C322" s="5"/>
      <c r="D322" s="5"/>
      <c r="E322" s="5"/>
      <c r="F322" s="5"/>
      <c r="G322" s="5"/>
      <c r="H322" s="5"/>
      <c r="I322" s="5"/>
      <c r="J322" s="5"/>
      <c r="K322" s="5"/>
      <c r="L322" s="5"/>
      <c r="M322" s="5"/>
      <c r="N322" s="5"/>
      <c r="O322" s="5"/>
      <c r="P322" s="5"/>
      <c r="Q322" s="5"/>
      <c r="R322" s="5"/>
      <c r="S322" s="5"/>
    </row>
    <row r="323" spans="1:19" ht="16" x14ac:dyDescent="0.2">
      <c r="A323" s="214"/>
      <c r="B323" s="131" t="s">
        <v>441</v>
      </c>
      <c r="C323" s="5"/>
      <c r="D323" s="5"/>
      <c r="E323" s="5"/>
      <c r="F323" s="5"/>
      <c r="G323" s="5"/>
      <c r="H323" s="5"/>
      <c r="I323" s="5"/>
      <c r="J323" s="5"/>
      <c r="K323" s="5"/>
      <c r="L323" s="5"/>
      <c r="M323" s="5"/>
      <c r="N323" s="5"/>
      <c r="O323" s="5"/>
      <c r="P323" s="5"/>
      <c r="Q323" s="5"/>
      <c r="R323" s="5"/>
      <c r="S323" s="5"/>
    </row>
    <row r="324" spans="1:19" ht="16" x14ac:dyDescent="0.2">
      <c r="A324" s="214"/>
      <c r="B324" s="131" t="s">
        <v>442</v>
      </c>
      <c r="C324" s="5"/>
      <c r="D324" s="5"/>
      <c r="E324" s="5"/>
      <c r="F324" s="5"/>
      <c r="G324" s="5"/>
      <c r="H324" s="5"/>
      <c r="I324" s="5"/>
      <c r="J324" s="5"/>
      <c r="K324" s="5"/>
      <c r="L324" s="5"/>
      <c r="M324" s="5"/>
      <c r="N324" s="5"/>
      <c r="O324" s="5"/>
      <c r="P324" s="5"/>
      <c r="Q324" s="5"/>
      <c r="R324" s="5"/>
      <c r="S324" s="5"/>
    </row>
    <row r="325" spans="1:19" ht="16" x14ac:dyDescent="0.2">
      <c r="A325" s="214"/>
      <c r="B325" s="131" t="s">
        <v>443</v>
      </c>
      <c r="C325" s="5"/>
      <c r="D325" s="5"/>
      <c r="E325" s="5"/>
      <c r="F325" s="5"/>
      <c r="G325" s="5"/>
      <c r="H325" s="5"/>
      <c r="I325" s="5"/>
      <c r="J325" s="5"/>
      <c r="K325" s="5"/>
      <c r="L325" s="5"/>
      <c r="M325" s="5"/>
      <c r="N325" s="5"/>
      <c r="O325" s="5"/>
      <c r="P325" s="5"/>
      <c r="Q325" s="5"/>
      <c r="R325" s="5"/>
      <c r="S325" s="5"/>
    </row>
    <row r="326" spans="1:19" ht="16" x14ac:dyDescent="0.2">
      <c r="A326" s="214"/>
      <c r="B326" s="131" t="s">
        <v>444</v>
      </c>
      <c r="C326" s="5"/>
      <c r="D326" s="5"/>
      <c r="E326" s="5"/>
      <c r="F326" s="5"/>
      <c r="G326" s="5"/>
      <c r="H326" s="5"/>
      <c r="I326" s="5"/>
      <c r="J326" s="5"/>
      <c r="K326" s="5"/>
      <c r="L326" s="5"/>
      <c r="M326" s="5"/>
      <c r="N326" s="5"/>
      <c r="O326" s="5"/>
      <c r="P326" s="5"/>
      <c r="Q326" s="5"/>
      <c r="R326" s="5"/>
      <c r="S326" s="5"/>
    </row>
    <row r="327" spans="1:19" ht="16" x14ac:dyDescent="0.2">
      <c r="A327" s="214"/>
      <c r="B327" s="131" t="s">
        <v>445</v>
      </c>
      <c r="C327" s="5"/>
      <c r="D327" s="5"/>
      <c r="E327" s="5"/>
      <c r="F327" s="5"/>
      <c r="G327" s="5"/>
      <c r="H327" s="5"/>
      <c r="I327" s="5"/>
      <c r="J327" s="5"/>
      <c r="K327" s="5"/>
      <c r="L327" s="5"/>
      <c r="M327" s="5"/>
      <c r="N327" s="5"/>
      <c r="O327" s="5"/>
      <c r="P327" s="5"/>
      <c r="Q327" s="5"/>
      <c r="R327" s="5"/>
      <c r="S327" s="5"/>
    </row>
    <row r="328" spans="1:19" ht="16" x14ac:dyDescent="0.2">
      <c r="A328" s="214"/>
      <c r="B328" s="131" t="s">
        <v>446</v>
      </c>
      <c r="C328" s="5"/>
      <c r="D328" s="5"/>
      <c r="E328" s="5"/>
      <c r="F328" s="5"/>
      <c r="G328" s="5"/>
      <c r="H328" s="5"/>
      <c r="I328" s="5"/>
      <c r="J328" s="5"/>
      <c r="K328" s="5"/>
      <c r="L328" s="5"/>
      <c r="M328" s="5"/>
      <c r="N328" s="5"/>
      <c r="O328" s="5"/>
      <c r="P328" s="5"/>
      <c r="Q328" s="5"/>
      <c r="R328" s="5"/>
      <c r="S328" s="5"/>
    </row>
    <row r="329" spans="1:19" ht="16" x14ac:dyDescent="0.2">
      <c r="A329" s="214"/>
      <c r="B329" s="131" t="s">
        <v>447</v>
      </c>
      <c r="C329" s="5"/>
      <c r="D329" s="5"/>
      <c r="E329" s="5"/>
      <c r="F329" s="5"/>
      <c r="G329" s="5"/>
      <c r="H329" s="5"/>
      <c r="I329" s="5"/>
      <c r="J329" s="5"/>
      <c r="K329" s="5"/>
      <c r="L329" s="5"/>
      <c r="M329" s="5"/>
      <c r="N329" s="5"/>
      <c r="O329" s="5"/>
      <c r="P329" s="5"/>
      <c r="Q329" s="5"/>
      <c r="R329" s="5"/>
      <c r="S329" s="5"/>
    </row>
    <row r="330" spans="1:19" ht="16" x14ac:dyDescent="0.2">
      <c r="A330" s="214"/>
      <c r="B330" s="131" t="s">
        <v>448</v>
      </c>
      <c r="C330" s="5"/>
      <c r="D330" s="5"/>
      <c r="E330" s="5"/>
      <c r="F330" s="5"/>
      <c r="G330" s="5"/>
      <c r="H330" s="5"/>
      <c r="I330" s="5"/>
      <c r="J330" s="5"/>
      <c r="K330" s="5"/>
      <c r="L330" s="5"/>
      <c r="M330" s="5"/>
      <c r="N330" s="5"/>
      <c r="O330" s="5"/>
      <c r="P330" s="5"/>
      <c r="Q330" s="5"/>
      <c r="R330" s="5"/>
      <c r="S330" s="5"/>
    </row>
    <row r="331" spans="1:19" ht="16" x14ac:dyDescent="0.2">
      <c r="A331" s="214"/>
      <c r="B331" s="131" t="s">
        <v>449</v>
      </c>
      <c r="C331" s="5"/>
      <c r="D331" s="5"/>
      <c r="E331" s="5"/>
      <c r="F331" s="5"/>
      <c r="G331" s="5"/>
      <c r="H331" s="5"/>
      <c r="I331" s="5"/>
      <c r="J331" s="5"/>
      <c r="K331" s="5"/>
      <c r="L331" s="5"/>
      <c r="M331" s="5"/>
      <c r="N331" s="5"/>
      <c r="O331" s="5"/>
      <c r="P331" s="5"/>
      <c r="Q331" s="5"/>
      <c r="R331" s="5"/>
      <c r="S331" s="5"/>
    </row>
    <row r="332" spans="1:19" ht="16" x14ac:dyDescent="0.2">
      <c r="A332" s="214"/>
      <c r="B332" s="131" t="s">
        <v>450</v>
      </c>
      <c r="C332" s="5"/>
      <c r="D332" s="5"/>
      <c r="E332" s="5"/>
      <c r="F332" s="5"/>
      <c r="G332" s="5"/>
      <c r="H332" s="5"/>
      <c r="I332" s="5"/>
      <c r="J332" s="5"/>
      <c r="K332" s="5"/>
      <c r="L332" s="5"/>
      <c r="M332" s="5"/>
      <c r="N332" s="5"/>
      <c r="O332" s="5"/>
      <c r="P332" s="5"/>
      <c r="Q332" s="5"/>
      <c r="R332" s="5"/>
      <c r="S332" s="5"/>
    </row>
    <row r="333" spans="1:19" ht="16" x14ac:dyDescent="0.2">
      <c r="A333" s="214"/>
      <c r="B333" s="131" t="s">
        <v>451</v>
      </c>
      <c r="C333" s="5"/>
      <c r="D333" s="5"/>
      <c r="E333" s="5"/>
      <c r="F333" s="5"/>
      <c r="G333" s="5"/>
      <c r="H333" s="5"/>
      <c r="I333" s="5"/>
      <c r="J333" s="5"/>
      <c r="K333" s="5"/>
      <c r="L333" s="5"/>
      <c r="M333" s="5"/>
      <c r="N333" s="5"/>
      <c r="O333" s="5"/>
      <c r="P333" s="5"/>
      <c r="Q333" s="5"/>
      <c r="R333" s="5"/>
      <c r="S333" s="5"/>
    </row>
    <row r="334" spans="1:19" ht="16" x14ac:dyDescent="0.2">
      <c r="A334" s="214"/>
      <c r="B334" s="131" t="s">
        <v>452</v>
      </c>
      <c r="C334" s="5"/>
      <c r="D334" s="5"/>
      <c r="E334" s="5"/>
      <c r="F334" s="5"/>
      <c r="G334" s="5"/>
      <c r="H334" s="5"/>
      <c r="I334" s="5"/>
      <c r="J334" s="5"/>
      <c r="K334" s="5"/>
      <c r="L334" s="5"/>
      <c r="M334" s="5"/>
      <c r="N334" s="5"/>
      <c r="O334" s="5"/>
      <c r="P334" s="5"/>
      <c r="Q334" s="5"/>
      <c r="R334" s="5"/>
      <c r="S334" s="5"/>
    </row>
    <row r="335" spans="1:19" ht="16" x14ac:dyDescent="0.2">
      <c r="A335" s="214"/>
      <c r="B335" s="131" t="s">
        <v>453</v>
      </c>
      <c r="C335" s="5"/>
      <c r="D335" s="5"/>
      <c r="E335" s="5"/>
      <c r="F335" s="5"/>
      <c r="G335" s="5"/>
      <c r="H335" s="5"/>
      <c r="I335" s="5"/>
      <c r="J335" s="5"/>
      <c r="K335" s="5"/>
      <c r="L335" s="5"/>
      <c r="M335" s="5"/>
      <c r="N335" s="5"/>
      <c r="O335" s="5"/>
      <c r="P335" s="5"/>
      <c r="Q335" s="5"/>
      <c r="R335" s="5"/>
      <c r="S335" s="5"/>
    </row>
    <row r="336" spans="1:19" ht="16" x14ac:dyDescent="0.2">
      <c r="A336" s="214"/>
      <c r="B336" s="131" t="s">
        <v>454</v>
      </c>
      <c r="C336" s="5"/>
      <c r="D336" s="5"/>
      <c r="E336" s="5"/>
      <c r="F336" s="5"/>
      <c r="G336" s="5"/>
      <c r="H336" s="5"/>
      <c r="I336" s="5"/>
      <c r="J336" s="5"/>
      <c r="K336" s="5"/>
      <c r="L336" s="5"/>
      <c r="M336" s="5"/>
      <c r="N336" s="5"/>
      <c r="O336" s="5"/>
      <c r="P336" s="5"/>
      <c r="Q336" s="5"/>
      <c r="R336" s="5"/>
      <c r="S336" s="5"/>
    </row>
    <row r="337" spans="1:19" ht="16" x14ac:dyDescent="0.2">
      <c r="A337" s="214"/>
      <c r="B337" s="131" t="s">
        <v>455</v>
      </c>
      <c r="C337" s="5"/>
      <c r="D337" s="5"/>
      <c r="E337" s="5"/>
      <c r="F337" s="5"/>
      <c r="G337" s="5"/>
      <c r="H337" s="5"/>
      <c r="I337" s="5"/>
      <c r="J337" s="5"/>
      <c r="K337" s="5"/>
      <c r="L337" s="5"/>
      <c r="M337" s="5"/>
      <c r="N337" s="5"/>
      <c r="O337" s="5"/>
      <c r="P337" s="5"/>
      <c r="Q337" s="5"/>
      <c r="R337" s="5"/>
      <c r="S337" s="5"/>
    </row>
    <row r="338" spans="1:19" ht="16" x14ac:dyDescent="0.2">
      <c r="A338" s="214"/>
      <c r="B338" s="131" t="s">
        <v>456</v>
      </c>
      <c r="C338" s="5"/>
      <c r="D338" s="5"/>
      <c r="E338" s="5"/>
      <c r="F338" s="5"/>
      <c r="G338" s="5"/>
      <c r="H338" s="5"/>
      <c r="I338" s="5"/>
      <c r="J338" s="5"/>
      <c r="K338" s="5"/>
      <c r="L338" s="5"/>
      <c r="M338" s="5"/>
      <c r="N338" s="5"/>
      <c r="O338" s="5"/>
      <c r="P338" s="5"/>
      <c r="Q338" s="5"/>
      <c r="R338" s="5"/>
      <c r="S338" s="5"/>
    </row>
    <row r="339" spans="1:19" ht="16" x14ac:dyDescent="0.2">
      <c r="A339" s="214"/>
      <c r="B339" s="131" t="s">
        <v>457</v>
      </c>
      <c r="C339" s="5"/>
      <c r="D339" s="5"/>
      <c r="E339" s="5"/>
      <c r="F339" s="5"/>
      <c r="G339" s="5"/>
      <c r="H339" s="5"/>
      <c r="I339" s="5"/>
      <c r="J339" s="5"/>
      <c r="K339" s="5"/>
      <c r="L339" s="5"/>
      <c r="M339" s="5"/>
      <c r="N339" s="5"/>
      <c r="O339" s="5"/>
      <c r="P339" s="5"/>
      <c r="Q339" s="5"/>
      <c r="R339" s="5"/>
      <c r="S339" s="5"/>
    </row>
    <row r="340" spans="1:19" ht="16" x14ac:dyDescent="0.2">
      <c r="A340" s="214"/>
      <c r="B340" s="131" t="s">
        <v>458</v>
      </c>
      <c r="C340" s="5"/>
      <c r="D340" s="5"/>
      <c r="E340" s="5"/>
      <c r="F340" s="5"/>
      <c r="G340" s="5"/>
      <c r="H340" s="5"/>
      <c r="I340" s="5"/>
      <c r="J340" s="5"/>
      <c r="K340" s="5"/>
      <c r="L340" s="5"/>
      <c r="M340" s="5"/>
      <c r="N340" s="5"/>
      <c r="O340" s="5"/>
      <c r="P340" s="5"/>
      <c r="Q340" s="5"/>
      <c r="R340" s="5"/>
      <c r="S340" s="5"/>
    </row>
    <row r="341" spans="1:19" ht="16" x14ac:dyDescent="0.2">
      <c r="A341" s="214"/>
      <c r="B341" s="131" t="s">
        <v>459</v>
      </c>
      <c r="C341" s="5"/>
      <c r="D341" s="5"/>
      <c r="E341" s="5"/>
      <c r="F341" s="5"/>
      <c r="G341" s="5"/>
      <c r="H341" s="5"/>
      <c r="I341" s="5"/>
      <c r="J341" s="5"/>
      <c r="K341" s="5"/>
      <c r="L341" s="5"/>
      <c r="M341" s="5"/>
      <c r="N341" s="5"/>
      <c r="O341" s="5"/>
      <c r="P341" s="5"/>
      <c r="Q341" s="5"/>
      <c r="R341" s="5"/>
      <c r="S341" s="5"/>
    </row>
    <row r="342" spans="1:19" ht="16" x14ac:dyDescent="0.2">
      <c r="A342" s="214"/>
      <c r="B342" s="131" t="s">
        <v>284</v>
      </c>
      <c r="C342" s="5"/>
      <c r="D342" s="5"/>
      <c r="E342" s="5"/>
      <c r="F342" s="5"/>
      <c r="G342" s="5"/>
      <c r="H342" s="5"/>
      <c r="I342" s="5"/>
      <c r="J342" s="5"/>
      <c r="K342" s="5"/>
      <c r="L342" s="5"/>
      <c r="M342" s="5"/>
      <c r="N342" s="5"/>
      <c r="O342" s="5"/>
      <c r="P342" s="5"/>
      <c r="Q342" s="5"/>
      <c r="R342" s="5"/>
      <c r="S342" s="5"/>
    </row>
    <row r="343" spans="1:19" ht="16" x14ac:dyDescent="0.2">
      <c r="A343" s="214"/>
      <c r="B343" s="131" t="s">
        <v>460</v>
      </c>
      <c r="C343" s="5"/>
      <c r="D343" s="5"/>
      <c r="E343" s="5"/>
      <c r="F343" s="5"/>
      <c r="G343" s="5"/>
      <c r="H343" s="5"/>
      <c r="I343" s="5"/>
      <c r="J343" s="5"/>
      <c r="K343" s="5"/>
      <c r="L343" s="5"/>
      <c r="M343" s="5"/>
      <c r="N343" s="5"/>
      <c r="O343" s="5"/>
      <c r="P343" s="5"/>
      <c r="Q343" s="5"/>
      <c r="R343" s="5"/>
      <c r="S343" s="5"/>
    </row>
    <row r="344" spans="1:19" ht="16" x14ac:dyDescent="0.2">
      <c r="A344" s="214"/>
      <c r="B344" s="131" t="s">
        <v>461</v>
      </c>
      <c r="C344" s="5"/>
      <c r="D344" s="5"/>
      <c r="E344" s="5"/>
      <c r="F344" s="5"/>
      <c r="G344" s="5"/>
      <c r="H344" s="5"/>
      <c r="I344" s="5"/>
      <c r="J344" s="5"/>
      <c r="K344" s="5"/>
      <c r="L344" s="5"/>
      <c r="M344" s="5"/>
      <c r="N344" s="5"/>
      <c r="O344" s="5"/>
      <c r="P344" s="5"/>
      <c r="Q344" s="5"/>
      <c r="R344" s="5"/>
      <c r="S344" s="5"/>
    </row>
    <row r="345" spans="1:19" ht="16" x14ac:dyDescent="0.2">
      <c r="A345" s="214"/>
      <c r="B345" s="131" t="s">
        <v>462</v>
      </c>
      <c r="C345" s="5"/>
      <c r="D345" s="5"/>
      <c r="E345" s="5"/>
      <c r="F345" s="5"/>
      <c r="G345" s="5"/>
      <c r="H345" s="5"/>
      <c r="I345" s="5"/>
      <c r="J345" s="5"/>
      <c r="K345" s="5"/>
      <c r="L345" s="5"/>
      <c r="M345" s="5"/>
      <c r="N345" s="5"/>
      <c r="O345" s="5"/>
      <c r="P345" s="5"/>
      <c r="Q345" s="5"/>
      <c r="R345" s="5"/>
      <c r="S345" s="5"/>
    </row>
    <row r="346" spans="1:19" ht="16" x14ac:dyDescent="0.2">
      <c r="A346" s="214"/>
      <c r="B346" s="131" t="s">
        <v>463</v>
      </c>
      <c r="C346" s="5"/>
      <c r="D346" s="5"/>
      <c r="E346" s="5"/>
      <c r="F346" s="5"/>
      <c r="G346" s="5"/>
      <c r="H346" s="5"/>
      <c r="I346" s="5"/>
      <c r="J346" s="5"/>
      <c r="K346" s="5"/>
      <c r="L346" s="5"/>
      <c r="M346" s="5"/>
      <c r="N346" s="5"/>
      <c r="O346" s="5"/>
      <c r="P346" s="5"/>
      <c r="Q346" s="5"/>
      <c r="R346" s="5"/>
      <c r="S346" s="5"/>
    </row>
    <row r="347" spans="1:19" ht="16" x14ac:dyDescent="0.2">
      <c r="A347" s="214"/>
      <c r="B347" s="131" t="s">
        <v>464</v>
      </c>
      <c r="C347" s="5"/>
      <c r="D347" s="5"/>
      <c r="E347" s="5"/>
      <c r="F347" s="5"/>
      <c r="G347" s="5"/>
      <c r="H347" s="5"/>
      <c r="I347" s="5"/>
      <c r="J347" s="5"/>
      <c r="K347" s="5"/>
      <c r="L347" s="5"/>
      <c r="M347" s="5"/>
      <c r="N347" s="5"/>
      <c r="O347" s="5"/>
      <c r="P347" s="5"/>
      <c r="Q347" s="5"/>
      <c r="R347" s="5"/>
      <c r="S347" s="5"/>
    </row>
    <row r="348" spans="1:19" ht="16" x14ac:dyDescent="0.2">
      <c r="A348" s="214"/>
      <c r="B348" s="131" t="s">
        <v>465</v>
      </c>
      <c r="C348" s="5"/>
      <c r="D348" s="5"/>
      <c r="E348" s="5"/>
      <c r="F348" s="5"/>
      <c r="G348" s="5"/>
      <c r="H348" s="5"/>
      <c r="I348" s="5"/>
      <c r="J348" s="5"/>
      <c r="K348" s="5"/>
      <c r="L348" s="5"/>
      <c r="M348" s="5"/>
      <c r="N348" s="5"/>
      <c r="O348" s="5"/>
      <c r="P348" s="5"/>
      <c r="Q348" s="5"/>
      <c r="R348" s="5"/>
      <c r="S348" s="5"/>
    </row>
    <row r="349" spans="1:19" ht="16" x14ac:dyDescent="0.2">
      <c r="A349" s="214"/>
      <c r="B349" s="131" t="s">
        <v>466</v>
      </c>
      <c r="C349" s="5"/>
      <c r="D349" s="5"/>
      <c r="E349" s="5"/>
      <c r="F349" s="5"/>
      <c r="G349" s="5"/>
      <c r="H349" s="5"/>
      <c r="I349" s="5"/>
      <c r="J349" s="5"/>
      <c r="K349" s="5"/>
      <c r="L349" s="5"/>
      <c r="M349" s="5"/>
      <c r="N349" s="5"/>
      <c r="O349" s="5"/>
      <c r="P349" s="5"/>
      <c r="Q349" s="5"/>
      <c r="R349" s="5"/>
      <c r="S349" s="5"/>
    </row>
    <row r="350" spans="1:19" ht="16" x14ac:dyDescent="0.2">
      <c r="A350" s="214"/>
      <c r="B350" s="131" t="s">
        <v>467</v>
      </c>
      <c r="C350" s="5"/>
      <c r="D350" s="5"/>
      <c r="E350" s="5"/>
      <c r="F350" s="5"/>
      <c r="G350" s="5"/>
      <c r="H350" s="5"/>
      <c r="I350" s="5"/>
      <c r="J350" s="5"/>
      <c r="K350" s="5"/>
      <c r="L350" s="5"/>
      <c r="M350" s="5"/>
      <c r="N350" s="5"/>
      <c r="O350" s="5"/>
      <c r="P350" s="5"/>
      <c r="Q350" s="5"/>
      <c r="R350" s="5"/>
      <c r="S350" s="5"/>
    </row>
    <row r="351" spans="1:19" ht="16" x14ac:dyDescent="0.2">
      <c r="A351" s="214"/>
      <c r="B351" s="131" t="s">
        <v>285</v>
      </c>
      <c r="C351" s="5"/>
      <c r="D351" s="5"/>
      <c r="E351" s="5"/>
      <c r="F351" s="5"/>
      <c r="G351" s="5"/>
      <c r="H351" s="5"/>
      <c r="I351" s="5"/>
      <c r="J351" s="5"/>
      <c r="K351" s="5"/>
      <c r="L351" s="5"/>
      <c r="M351" s="5"/>
      <c r="N351" s="5"/>
      <c r="O351" s="5"/>
      <c r="P351" s="5"/>
      <c r="Q351" s="5"/>
      <c r="R351" s="5"/>
      <c r="S351" s="5"/>
    </row>
    <row r="352" spans="1:19" ht="16" x14ac:dyDescent="0.2">
      <c r="A352" s="214"/>
      <c r="B352" s="131" t="s">
        <v>468</v>
      </c>
      <c r="C352" s="5"/>
      <c r="D352" s="5"/>
      <c r="E352" s="5"/>
      <c r="F352" s="5"/>
      <c r="G352" s="5"/>
      <c r="H352" s="5"/>
      <c r="I352" s="5"/>
      <c r="J352" s="5"/>
      <c r="K352" s="5"/>
      <c r="L352" s="5"/>
      <c r="M352" s="5"/>
      <c r="N352" s="5"/>
      <c r="O352" s="5"/>
      <c r="P352" s="5"/>
      <c r="Q352" s="5"/>
      <c r="R352" s="5"/>
      <c r="S352" s="5"/>
    </row>
    <row r="353" spans="1:19" ht="16" x14ac:dyDescent="0.2">
      <c r="A353" s="214"/>
      <c r="B353" s="131" t="s">
        <v>469</v>
      </c>
      <c r="C353" s="5"/>
      <c r="D353" s="5"/>
      <c r="E353" s="5"/>
      <c r="F353" s="5"/>
      <c r="G353" s="5"/>
      <c r="H353" s="5"/>
      <c r="I353" s="5"/>
      <c r="J353" s="5"/>
      <c r="K353" s="5"/>
      <c r="L353" s="5"/>
      <c r="M353" s="5"/>
      <c r="N353" s="5"/>
      <c r="O353" s="5"/>
      <c r="P353" s="5"/>
      <c r="Q353" s="5"/>
      <c r="R353" s="5"/>
      <c r="S353" s="5"/>
    </row>
    <row r="354" spans="1:19" ht="16" x14ac:dyDescent="0.2">
      <c r="A354" s="214"/>
      <c r="B354" s="131" t="s">
        <v>470</v>
      </c>
      <c r="C354" s="5"/>
      <c r="D354" s="5"/>
      <c r="E354" s="5"/>
      <c r="F354" s="5"/>
      <c r="G354" s="5"/>
      <c r="H354" s="5"/>
      <c r="I354" s="5"/>
      <c r="J354" s="5"/>
      <c r="K354" s="5"/>
      <c r="L354" s="5"/>
      <c r="M354" s="5"/>
      <c r="N354" s="5"/>
      <c r="O354" s="5"/>
      <c r="P354" s="5"/>
      <c r="Q354" s="5"/>
      <c r="R354" s="5"/>
      <c r="S354" s="5"/>
    </row>
    <row r="355" spans="1:19" ht="16" x14ac:dyDescent="0.2">
      <c r="A355" s="214"/>
      <c r="B355" s="131" t="s">
        <v>471</v>
      </c>
      <c r="C355" s="5"/>
      <c r="D355" s="5"/>
      <c r="E355" s="5"/>
      <c r="F355" s="5"/>
      <c r="G355" s="5"/>
      <c r="H355" s="5"/>
      <c r="I355" s="5"/>
      <c r="J355" s="5"/>
      <c r="K355" s="5"/>
      <c r="L355" s="5"/>
      <c r="M355" s="5"/>
      <c r="N355" s="5"/>
      <c r="O355" s="5"/>
      <c r="P355" s="5"/>
      <c r="Q355" s="5"/>
      <c r="R355" s="5"/>
      <c r="S355" s="5"/>
    </row>
    <row r="356" spans="1:19" ht="16" x14ac:dyDescent="0.2">
      <c r="A356" s="214"/>
      <c r="B356" s="131" t="s">
        <v>472</v>
      </c>
      <c r="C356" s="5"/>
      <c r="D356" s="5"/>
      <c r="E356" s="5"/>
      <c r="F356" s="5"/>
      <c r="G356" s="5"/>
      <c r="H356" s="5"/>
      <c r="I356" s="5"/>
      <c r="J356" s="5"/>
      <c r="K356" s="5"/>
      <c r="L356" s="5"/>
      <c r="M356" s="5"/>
      <c r="N356" s="5"/>
      <c r="O356" s="5"/>
      <c r="P356" s="5"/>
      <c r="Q356" s="5"/>
      <c r="R356" s="5"/>
      <c r="S356" s="5"/>
    </row>
    <row r="357" spans="1:19" ht="16" x14ac:dyDescent="0.2">
      <c r="A357" s="214"/>
      <c r="B357" s="131" t="s">
        <v>473</v>
      </c>
      <c r="C357" s="5"/>
      <c r="D357" s="5"/>
      <c r="E357" s="5"/>
      <c r="F357" s="5"/>
      <c r="G357" s="5"/>
      <c r="H357" s="5"/>
      <c r="I357" s="5"/>
      <c r="J357" s="5"/>
      <c r="K357" s="5"/>
      <c r="L357" s="5"/>
      <c r="M357" s="5"/>
      <c r="N357" s="5"/>
      <c r="O357" s="5"/>
      <c r="P357" s="5"/>
      <c r="Q357" s="5"/>
      <c r="R357" s="5"/>
      <c r="S357" s="5"/>
    </row>
    <row r="358" spans="1:19" ht="16" x14ac:dyDescent="0.2">
      <c r="A358" s="214"/>
      <c r="B358" s="131" t="s">
        <v>474</v>
      </c>
      <c r="C358" s="5"/>
      <c r="D358" s="5"/>
      <c r="E358" s="5"/>
      <c r="F358" s="5"/>
      <c r="G358" s="5"/>
      <c r="H358" s="5"/>
      <c r="I358" s="5"/>
      <c r="J358" s="5"/>
      <c r="K358" s="5"/>
      <c r="L358" s="5"/>
      <c r="M358" s="5"/>
      <c r="N358" s="5"/>
      <c r="O358" s="5"/>
      <c r="P358" s="5"/>
      <c r="Q358" s="5"/>
      <c r="R358" s="5"/>
      <c r="S358" s="5"/>
    </row>
    <row r="359" spans="1:19" ht="16" x14ac:dyDescent="0.2">
      <c r="A359" s="214"/>
      <c r="B359" s="131" t="s">
        <v>475</v>
      </c>
      <c r="C359" s="5"/>
      <c r="D359" s="5"/>
      <c r="E359" s="5"/>
      <c r="F359" s="5"/>
      <c r="G359" s="5"/>
      <c r="H359" s="5"/>
      <c r="I359" s="5"/>
      <c r="J359" s="5"/>
      <c r="K359" s="5"/>
      <c r="L359" s="5"/>
      <c r="M359" s="5"/>
      <c r="N359" s="5"/>
      <c r="O359" s="5"/>
      <c r="P359" s="5"/>
      <c r="Q359" s="5"/>
      <c r="R359" s="5"/>
      <c r="S359" s="5"/>
    </row>
    <row r="360" spans="1:19" ht="16" x14ac:dyDescent="0.2">
      <c r="A360" s="214"/>
      <c r="B360" s="131" t="s">
        <v>476</v>
      </c>
      <c r="C360" s="5"/>
      <c r="D360" s="5"/>
      <c r="E360" s="5"/>
      <c r="F360" s="5"/>
      <c r="G360" s="5"/>
      <c r="H360" s="5"/>
      <c r="I360" s="5"/>
      <c r="J360" s="5"/>
      <c r="K360" s="5"/>
      <c r="L360" s="5"/>
      <c r="M360" s="5"/>
      <c r="N360" s="5"/>
      <c r="O360" s="5"/>
      <c r="P360" s="5"/>
      <c r="Q360" s="5"/>
      <c r="R360" s="5"/>
      <c r="S360" s="5"/>
    </row>
    <row r="361" spans="1:19" ht="16" x14ac:dyDescent="0.2">
      <c r="A361" s="214"/>
      <c r="B361" s="131" t="s">
        <v>477</v>
      </c>
      <c r="C361" s="5"/>
      <c r="D361" s="5"/>
      <c r="E361" s="5"/>
      <c r="F361" s="5"/>
      <c r="G361" s="5"/>
      <c r="H361" s="5"/>
      <c r="I361" s="5"/>
      <c r="J361" s="5"/>
      <c r="K361" s="5"/>
      <c r="L361" s="5"/>
      <c r="M361" s="5"/>
      <c r="N361" s="5"/>
      <c r="O361" s="5"/>
      <c r="P361" s="5"/>
      <c r="Q361" s="5"/>
      <c r="R361" s="5"/>
      <c r="S361" s="5"/>
    </row>
    <row r="362" spans="1:19" ht="16" x14ac:dyDescent="0.2">
      <c r="A362" s="214"/>
      <c r="B362" s="131" t="s">
        <v>478</v>
      </c>
      <c r="C362" s="5"/>
      <c r="D362" s="5"/>
      <c r="E362" s="5"/>
      <c r="F362" s="5"/>
      <c r="G362" s="5"/>
      <c r="H362" s="5"/>
      <c r="I362" s="5"/>
      <c r="J362" s="5"/>
      <c r="K362" s="5"/>
      <c r="L362" s="5"/>
      <c r="M362" s="5"/>
      <c r="N362" s="5"/>
      <c r="O362" s="5"/>
      <c r="P362" s="5"/>
      <c r="Q362" s="5"/>
      <c r="R362" s="5"/>
      <c r="S362" s="5"/>
    </row>
    <row r="363" spans="1:19" ht="16" x14ac:dyDescent="0.2">
      <c r="A363" s="214"/>
      <c r="B363" s="131" t="s">
        <v>479</v>
      </c>
      <c r="C363" s="5"/>
      <c r="D363" s="5"/>
      <c r="E363" s="5"/>
      <c r="F363" s="5"/>
      <c r="G363" s="5"/>
      <c r="H363" s="5"/>
      <c r="I363" s="5"/>
      <c r="J363" s="5"/>
      <c r="K363" s="5"/>
      <c r="L363" s="5"/>
      <c r="M363" s="5"/>
      <c r="N363" s="5"/>
      <c r="O363" s="5"/>
      <c r="P363" s="5"/>
      <c r="Q363" s="5"/>
      <c r="R363" s="5"/>
      <c r="S363" s="5"/>
    </row>
    <row r="364" spans="1:19" ht="16" x14ac:dyDescent="0.2">
      <c r="A364" s="214"/>
      <c r="B364" s="131" t="s">
        <v>480</v>
      </c>
      <c r="C364" s="5"/>
      <c r="D364" s="5"/>
      <c r="E364" s="5"/>
      <c r="F364" s="5"/>
      <c r="G364" s="5"/>
      <c r="H364" s="5"/>
      <c r="I364" s="5"/>
      <c r="J364" s="5"/>
      <c r="K364" s="5"/>
      <c r="L364" s="5"/>
      <c r="M364" s="5"/>
      <c r="N364" s="5"/>
      <c r="O364" s="5"/>
      <c r="P364" s="5"/>
      <c r="Q364" s="5"/>
      <c r="R364" s="5"/>
      <c r="S364" s="5"/>
    </row>
    <row r="365" spans="1:19" ht="16" x14ac:dyDescent="0.2">
      <c r="A365" s="214"/>
      <c r="B365" s="131" t="s">
        <v>481</v>
      </c>
      <c r="C365" s="5"/>
      <c r="D365" s="5"/>
      <c r="E365" s="5"/>
      <c r="F365" s="5"/>
      <c r="G365" s="5"/>
      <c r="H365" s="5"/>
      <c r="I365" s="5"/>
      <c r="J365" s="5"/>
      <c r="K365" s="5"/>
      <c r="L365" s="5"/>
      <c r="M365" s="5"/>
      <c r="N365" s="5"/>
      <c r="O365" s="5"/>
      <c r="P365" s="5"/>
      <c r="Q365" s="5"/>
      <c r="R365" s="5"/>
      <c r="S365" s="5"/>
    </row>
    <row r="366" spans="1:19" ht="16" x14ac:dyDescent="0.2">
      <c r="A366" s="214"/>
      <c r="B366" s="131" t="s">
        <v>482</v>
      </c>
      <c r="C366" s="5"/>
      <c r="D366" s="5"/>
      <c r="E366" s="5"/>
      <c r="F366" s="5"/>
      <c r="G366" s="5"/>
      <c r="H366" s="5"/>
      <c r="I366" s="5"/>
      <c r="J366" s="5"/>
      <c r="K366" s="5"/>
      <c r="L366" s="5"/>
      <c r="M366" s="5"/>
      <c r="N366" s="5"/>
      <c r="O366" s="5"/>
      <c r="P366" s="5"/>
      <c r="Q366" s="5"/>
      <c r="R366" s="5"/>
      <c r="S366" s="5"/>
    </row>
    <row r="367" spans="1:19" ht="16" x14ac:dyDescent="0.2">
      <c r="A367" s="214"/>
      <c r="B367" s="131" t="s">
        <v>483</v>
      </c>
      <c r="C367" s="5"/>
      <c r="D367" s="5"/>
      <c r="E367" s="5"/>
      <c r="F367" s="5"/>
      <c r="G367" s="5"/>
      <c r="H367" s="5"/>
      <c r="I367" s="5"/>
      <c r="J367" s="5"/>
      <c r="K367" s="5"/>
      <c r="L367" s="5"/>
      <c r="M367" s="5"/>
      <c r="N367" s="5"/>
      <c r="O367" s="5"/>
      <c r="P367" s="5"/>
      <c r="Q367" s="5"/>
      <c r="R367" s="5"/>
      <c r="S367" s="5"/>
    </row>
    <row r="368" spans="1:19" ht="16" x14ac:dyDescent="0.2">
      <c r="A368" s="214"/>
      <c r="B368" s="131" t="s">
        <v>484</v>
      </c>
      <c r="C368" s="5"/>
      <c r="D368" s="5"/>
      <c r="E368" s="5"/>
      <c r="F368" s="5"/>
      <c r="G368" s="5"/>
      <c r="H368" s="5"/>
      <c r="I368" s="5"/>
      <c r="J368" s="5"/>
      <c r="K368" s="5"/>
      <c r="L368" s="5"/>
      <c r="M368" s="5"/>
      <c r="N368" s="5"/>
      <c r="O368" s="5"/>
      <c r="P368" s="5"/>
      <c r="Q368" s="5"/>
      <c r="R368" s="5"/>
      <c r="S368" s="5"/>
    </row>
    <row r="369" spans="1:19" ht="16" x14ac:dyDescent="0.2">
      <c r="A369" s="214"/>
      <c r="B369" s="131" t="s">
        <v>485</v>
      </c>
      <c r="C369" s="5"/>
      <c r="D369" s="5"/>
      <c r="E369" s="5"/>
      <c r="F369" s="5"/>
      <c r="G369" s="5"/>
      <c r="H369" s="5"/>
      <c r="I369" s="5"/>
      <c r="J369" s="5"/>
      <c r="K369" s="5"/>
      <c r="L369" s="5"/>
      <c r="M369" s="5"/>
      <c r="N369" s="5"/>
      <c r="O369" s="5"/>
      <c r="P369" s="5"/>
      <c r="Q369" s="5"/>
      <c r="R369" s="5"/>
      <c r="S369" s="5"/>
    </row>
    <row r="370" spans="1:19" ht="16" x14ac:dyDescent="0.2">
      <c r="A370" s="214"/>
      <c r="B370" s="131" t="s">
        <v>486</v>
      </c>
      <c r="C370" s="5"/>
      <c r="D370" s="5"/>
      <c r="E370" s="5"/>
      <c r="F370" s="5"/>
      <c r="G370" s="5"/>
      <c r="H370" s="5"/>
      <c r="I370" s="5"/>
      <c r="J370" s="5"/>
      <c r="K370" s="5"/>
      <c r="L370" s="5"/>
      <c r="M370" s="5"/>
      <c r="N370" s="5"/>
      <c r="O370" s="5"/>
      <c r="P370" s="5"/>
      <c r="Q370" s="5"/>
      <c r="R370" s="5"/>
      <c r="S370" s="5"/>
    </row>
    <row r="371" spans="1:19" ht="16" x14ac:dyDescent="0.2">
      <c r="A371" s="214"/>
      <c r="B371" s="131" t="s">
        <v>487</v>
      </c>
      <c r="C371" s="5"/>
      <c r="D371" s="5"/>
      <c r="E371" s="5"/>
      <c r="F371" s="5"/>
      <c r="G371" s="5"/>
      <c r="H371" s="5"/>
      <c r="I371" s="5"/>
      <c r="J371" s="5"/>
      <c r="K371" s="5"/>
      <c r="L371" s="5"/>
      <c r="M371" s="5"/>
      <c r="N371" s="5"/>
      <c r="O371" s="5"/>
      <c r="P371" s="5"/>
      <c r="Q371" s="5"/>
      <c r="R371" s="5"/>
      <c r="S371" s="5"/>
    </row>
    <row r="372" spans="1:19" ht="16" x14ac:dyDescent="0.2">
      <c r="A372" s="214"/>
      <c r="B372" s="131" t="s">
        <v>488</v>
      </c>
      <c r="C372" s="5"/>
      <c r="D372" s="5"/>
      <c r="E372" s="5"/>
      <c r="F372" s="5"/>
      <c r="G372" s="5"/>
      <c r="H372" s="5"/>
      <c r="I372" s="5"/>
      <c r="J372" s="5"/>
      <c r="K372" s="5"/>
      <c r="L372" s="5"/>
      <c r="M372" s="5"/>
      <c r="N372" s="5"/>
      <c r="O372" s="5"/>
      <c r="P372" s="5"/>
      <c r="Q372" s="5"/>
      <c r="R372" s="5"/>
      <c r="S372" s="5"/>
    </row>
    <row r="373" spans="1:19" ht="16" x14ac:dyDescent="0.2">
      <c r="A373" s="214"/>
      <c r="B373" s="131" t="s">
        <v>489</v>
      </c>
      <c r="C373" s="5"/>
      <c r="D373" s="5"/>
      <c r="E373" s="5"/>
      <c r="F373" s="5"/>
      <c r="G373" s="5"/>
      <c r="H373" s="5"/>
      <c r="I373" s="5"/>
      <c r="J373" s="5"/>
      <c r="K373" s="5"/>
      <c r="L373" s="5"/>
      <c r="M373" s="5"/>
      <c r="N373" s="5"/>
      <c r="O373" s="5"/>
      <c r="P373" s="5"/>
      <c r="Q373" s="5"/>
      <c r="R373" s="5"/>
      <c r="S373" s="5"/>
    </row>
    <row r="374" spans="1:19" ht="16" x14ac:dyDescent="0.2">
      <c r="A374" s="214"/>
      <c r="B374" s="131" t="s">
        <v>490</v>
      </c>
      <c r="C374" s="5"/>
      <c r="D374" s="5"/>
      <c r="E374" s="5"/>
      <c r="F374" s="5"/>
      <c r="G374" s="5"/>
      <c r="H374" s="5"/>
      <c r="I374" s="5"/>
      <c r="J374" s="5"/>
      <c r="K374" s="5"/>
      <c r="L374" s="5"/>
      <c r="M374" s="5"/>
      <c r="N374" s="5"/>
      <c r="O374" s="5"/>
      <c r="P374" s="5"/>
      <c r="Q374" s="5"/>
      <c r="R374" s="5"/>
      <c r="S374" s="5"/>
    </row>
    <row r="375" spans="1:19" ht="16" x14ac:dyDescent="0.2">
      <c r="A375" s="214"/>
      <c r="B375" s="131" t="s">
        <v>491</v>
      </c>
      <c r="C375" s="5"/>
      <c r="D375" s="5"/>
      <c r="E375" s="5"/>
      <c r="F375" s="5"/>
      <c r="G375" s="5"/>
      <c r="H375" s="5"/>
      <c r="I375" s="5"/>
      <c r="J375" s="5"/>
      <c r="K375" s="5"/>
      <c r="L375" s="5"/>
      <c r="M375" s="5"/>
      <c r="N375" s="5"/>
      <c r="O375" s="5"/>
      <c r="P375" s="5"/>
      <c r="Q375" s="5"/>
      <c r="R375" s="5"/>
      <c r="S375" s="5"/>
    </row>
    <row r="376" spans="1:19" ht="16" x14ac:dyDescent="0.2">
      <c r="A376" s="214"/>
      <c r="B376" s="131" t="s">
        <v>492</v>
      </c>
      <c r="C376" s="5"/>
      <c r="D376" s="5"/>
      <c r="E376" s="5"/>
      <c r="F376" s="5"/>
      <c r="G376" s="5"/>
      <c r="H376" s="5"/>
      <c r="I376" s="5"/>
      <c r="J376" s="5"/>
      <c r="K376" s="5"/>
      <c r="L376" s="5"/>
      <c r="M376" s="5"/>
      <c r="N376" s="5"/>
      <c r="O376" s="5"/>
      <c r="P376" s="5"/>
      <c r="Q376" s="5"/>
      <c r="R376" s="5"/>
      <c r="S376" s="5"/>
    </row>
    <row r="377" spans="1:19" ht="16" x14ac:dyDescent="0.2">
      <c r="A377" s="214"/>
      <c r="B377" s="131" t="s">
        <v>493</v>
      </c>
      <c r="C377" s="5"/>
      <c r="D377" s="5"/>
      <c r="E377" s="5"/>
      <c r="F377" s="5"/>
      <c r="G377" s="5"/>
      <c r="H377" s="5"/>
      <c r="I377" s="5"/>
      <c r="J377" s="5"/>
      <c r="K377" s="5"/>
      <c r="L377" s="5"/>
      <c r="M377" s="5"/>
      <c r="N377" s="5"/>
      <c r="O377" s="5"/>
      <c r="P377" s="5"/>
      <c r="Q377" s="5"/>
      <c r="R377" s="5"/>
      <c r="S377" s="5"/>
    </row>
    <row r="378" spans="1:19" ht="16" x14ac:dyDescent="0.2">
      <c r="A378" s="214"/>
      <c r="B378" s="131" t="s">
        <v>494</v>
      </c>
      <c r="C378" s="5"/>
      <c r="D378" s="5"/>
      <c r="E378" s="5"/>
      <c r="F378" s="5"/>
      <c r="G378" s="5"/>
      <c r="H378" s="5"/>
      <c r="I378" s="5"/>
      <c r="J378" s="5"/>
      <c r="K378" s="5"/>
      <c r="L378" s="5"/>
      <c r="M378" s="5"/>
      <c r="N378" s="5"/>
      <c r="O378" s="5"/>
      <c r="P378" s="5"/>
      <c r="Q378" s="5"/>
      <c r="R378" s="5"/>
      <c r="S378" s="5"/>
    </row>
    <row r="379" spans="1:19" ht="16" x14ac:dyDescent="0.2">
      <c r="A379" s="214"/>
      <c r="B379" s="131" t="s">
        <v>495</v>
      </c>
      <c r="C379" s="5"/>
      <c r="D379" s="5"/>
      <c r="E379" s="5"/>
      <c r="F379" s="5"/>
      <c r="G379" s="5"/>
      <c r="H379" s="5"/>
      <c r="I379" s="5"/>
      <c r="J379" s="5"/>
      <c r="K379" s="5"/>
      <c r="L379" s="5"/>
      <c r="M379" s="5"/>
      <c r="N379" s="5"/>
      <c r="O379" s="5"/>
      <c r="P379" s="5"/>
      <c r="Q379" s="5"/>
      <c r="R379" s="5"/>
      <c r="S379" s="5"/>
    </row>
    <row r="380" spans="1:19" ht="16" x14ac:dyDescent="0.2">
      <c r="A380" s="214"/>
      <c r="B380" s="131" t="s">
        <v>496</v>
      </c>
      <c r="C380" s="5"/>
      <c r="D380" s="5"/>
      <c r="E380" s="5"/>
      <c r="F380" s="5"/>
      <c r="G380" s="5"/>
      <c r="H380" s="5"/>
      <c r="I380" s="5"/>
      <c r="J380" s="5"/>
      <c r="K380" s="5"/>
      <c r="L380" s="5"/>
      <c r="M380" s="5"/>
      <c r="N380" s="5"/>
      <c r="O380" s="5"/>
      <c r="P380" s="5"/>
      <c r="Q380" s="5"/>
      <c r="R380" s="5"/>
      <c r="S380" s="5"/>
    </row>
    <row r="381" spans="1:19" ht="16" x14ac:dyDescent="0.2">
      <c r="A381" s="214"/>
      <c r="B381" s="131" t="s">
        <v>497</v>
      </c>
      <c r="C381" s="5"/>
      <c r="D381" s="5"/>
      <c r="E381" s="5"/>
      <c r="F381" s="5"/>
      <c r="G381" s="5"/>
      <c r="H381" s="5"/>
      <c r="I381" s="5"/>
      <c r="J381" s="5"/>
      <c r="K381" s="5"/>
      <c r="L381" s="5"/>
      <c r="M381" s="5"/>
      <c r="N381" s="5"/>
      <c r="O381" s="5"/>
      <c r="P381" s="5"/>
      <c r="Q381" s="5"/>
      <c r="R381" s="5"/>
      <c r="S381" s="5"/>
    </row>
    <row r="382" spans="1:19" ht="16" x14ac:dyDescent="0.2">
      <c r="A382" s="214"/>
      <c r="B382" s="131" t="s">
        <v>498</v>
      </c>
      <c r="C382" s="5"/>
      <c r="D382" s="5"/>
      <c r="E382" s="5"/>
      <c r="F382" s="5"/>
      <c r="G382" s="5"/>
      <c r="H382" s="5"/>
      <c r="I382" s="5"/>
      <c r="J382" s="5"/>
      <c r="K382" s="5"/>
      <c r="L382" s="5"/>
      <c r="M382" s="5"/>
      <c r="N382" s="5"/>
      <c r="O382" s="5"/>
      <c r="P382" s="5"/>
      <c r="Q382" s="5"/>
      <c r="R382" s="5"/>
      <c r="S382" s="5"/>
    </row>
    <row r="383" spans="1:19" ht="16" x14ac:dyDescent="0.2">
      <c r="A383" s="214"/>
      <c r="B383" s="131" t="s">
        <v>499</v>
      </c>
      <c r="C383" s="5"/>
      <c r="D383" s="5"/>
      <c r="E383" s="5"/>
      <c r="F383" s="5"/>
      <c r="G383" s="5"/>
      <c r="H383" s="5"/>
      <c r="I383" s="5"/>
      <c r="J383" s="5"/>
      <c r="K383" s="5"/>
      <c r="L383" s="5"/>
      <c r="M383" s="5"/>
      <c r="N383" s="5"/>
      <c r="O383" s="5"/>
      <c r="P383" s="5"/>
      <c r="Q383" s="5"/>
      <c r="R383" s="5"/>
      <c r="S383" s="5"/>
    </row>
    <row r="384" spans="1:19" ht="16" x14ac:dyDescent="0.2">
      <c r="A384" s="214"/>
      <c r="B384" s="131" t="s">
        <v>500</v>
      </c>
      <c r="C384" s="5"/>
      <c r="D384" s="5"/>
      <c r="E384" s="5"/>
      <c r="F384" s="5"/>
      <c r="G384" s="5"/>
      <c r="H384" s="5"/>
      <c r="I384" s="5"/>
      <c r="J384" s="5"/>
      <c r="K384" s="5"/>
      <c r="L384" s="5"/>
      <c r="M384" s="5"/>
      <c r="N384" s="5"/>
      <c r="O384" s="5"/>
      <c r="P384" s="5"/>
      <c r="Q384" s="5"/>
      <c r="R384" s="5"/>
      <c r="S384" s="5"/>
    </row>
    <row r="385" spans="1:19" ht="16" x14ac:dyDescent="0.2">
      <c r="A385" s="214"/>
      <c r="B385" s="131" t="s">
        <v>501</v>
      </c>
      <c r="C385" s="5"/>
      <c r="D385" s="5"/>
      <c r="E385" s="5"/>
      <c r="F385" s="5"/>
      <c r="G385" s="5"/>
      <c r="H385" s="5"/>
      <c r="I385" s="5"/>
      <c r="J385" s="5"/>
      <c r="K385" s="5"/>
      <c r="L385" s="5"/>
      <c r="M385" s="5"/>
      <c r="N385" s="5"/>
      <c r="O385" s="5"/>
      <c r="P385" s="5"/>
      <c r="Q385" s="5"/>
      <c r="R385" s="5"/>
      <c r="S385" s="5"/>
    </row>
    <row r="386" spans="1:19" ht="16" x14ac:dyDescent="0.2">
      <c r="A386" s="214"/>
      <c r="B386" s="131" t="s">
        <v>502</v>
      </c>
      <c r="C386" s="5"/>
      <c r="D386" s="5"/>
      <c r="E386" s="5"/>
      <c r="F386" s="5"/>
      <c r="G386" s="5"/>
      <c r="H386" s="5"/>
      <c r="I386" s="5"/>
      <c r="J386" s="5"/>
      <c r="K386" s="5"/>
      <c r="L386" s="5"/>
      <c r="M386" s="5"/>
      <c r="N386" s="5"/>
      <c r="O386" s="5"/>
      <c r="P386" s="5"/>
      <c r="Q386" s="5"/>
      <c r="R386" s="5"/>
      <c r="S386" s="5"/>
    </row>
    <row r="387" spans="1:19" ht="16" x14ac:dyDescent="0.2">
      <c r="A387" s="214"/>
      <c r="B387" s="131" t="s">
        <v>503</v>
      </c>
      <c r="C387" s="5"/>
      <c r="D387" s="5"/>
      <c r="E387" s="5"/>
      <c r="F387" s="5"/>
      <c r="G387" s="5"/>
      <c r="H387" s="5"/>
      <c r="I387" s="5"/>
      <c r="J387" s="5"/>
      <c r="K387" s="5"/>
      <c r="L387" s="5"/>
      <c r="M387" s="5"/>
      <c r="N387" s="5"/>
      <c r="O387" s="5"/>
      <c r="P387" s="5"/>
      <c r="Q387" s="5"/>
      <c r="R387" s="5"/>
      <c r="S387" s="5"/>
    </row>
    <row r="388" spans="1:19" ht="16" x14ac:dyDescent="0.2">
      <c r="A388" s="214"/>
      <c r="B388" s="131" t="s">
        <v>504</v>
      </c>
      <c r="C388" s="5"/>
      <c r="D388" s="5"/>
      <c r="E388" s="5"/>
      <c r="F388" s="5"/>
      <c r="G388" s="5"/>
      <c r="H388" s="5"/>
      <c r="I388" s="5"/>
      <c r="J388" s="5"/>
      <c r="K388" s="5"/>
      <c r="L388" s="5"/>
      <c r="M388" s="5"/>
      <c r="N388" s="5"/>
      <c r="O388" s="5"/>
      <c r="P388" s="5"/>
      <c r="Q388" s="5"/>
      <c r="R388" s="5"/>
      <c r="S388" s="5"/>
    </row>
    <row r="389" spans="1:19" ht="16" x14ac:dyDescent="0.2">
      <c r="A389" s="214"/>
      <c r="B389" s="131" t="s">
        <v>505</v>
      </c>
      <c r="C389" s="5"/>
      <c r="D389" s="5"/>
      <c r="E389" s="5"/>
      <c r="F389" s="5"/>
      <c r="G389" s="5"/>
      <c r="H389" s="5"/>
      <c r="I389" s="5"/>
      <c r="J389" s="5"/>
      <c r="K389" s="5"/>
      <c r="L389" s="5"/>
      <c r="M389" s="5"/>
      <c r="N389" s="5"/>
      <c r="O389" s="5"/>
      <c r="P389" s="5"/>
      <c r="Q389" s="5"/>
      <c r="R389" s="5"/>
      <c r="S389" s="5"/>
    </row>
    <row r="390" spans="1:19" ht="16" x14ac:dyDescent="0.2">
      <c r="A390" s="214"/>
      <c r="B390" s="131" t="s">
        <v>506</v>
      </c>
      <c r="C390" s="5"/>
      <c r="D390" s="5"/>
      <c r="E390" s="5"/>
      <c r="F390" s="5"/>
      <c r="G390" s="5"/>
      <c r="H390" s="5"/>
      <c r="I390" s="5"/>
      <c r="J390" s="5"/>
      <c r="K390" s="5"/>
      <c r="L390" s="5"/>
      <c r="M390" s="5"/>
      <c r="N390" s="5"/>
      <c r="O390" s="5"/>
      <c r="P390" s="5"/>
      <c r="Q390" s="5"/>
      <c r="R390" s="5"/>
      <c r="S390" s="5"/>
    </row>
    <row r="391" spans="1:19" ht="16" x14ac:dyDescent="0.2">
      <c r="A391" s="214"/>
      <c r="B391" s="131" t="s">
        <v>507</v>
      </c>
      <c r="C391" s="5"/>
      <c r="D391" s="5"/>
      <c r="E391" s="5"/>
      <c r="F391" s="5"/>
      <c r="G391" s="5"/>
      <c r="H391" s="5"/>
      <c r="I391" s="5"/>
      <c r="J391" s="5"/>
      <c r="K391" s="5"/>
      <c r="L391" s="5"/>
      <c r="M391" s="5"/>
      <c r="N391" s="5"/>
      <c r="O391" s="5"/>
      <c r="P391" s="5"/>
      <c r="Q391" s="5"/>
      <c r="R391" s="5"/>
      <c r="S391" s="5"/>
    </row>
    <row r="392" spans="1:19" ht="16" x14ac:dyDescent="0.2">
      <c r="A392" s="214"/>
      <c r="B392" s="131" t="s">
        <v>508</v>
      </c>
      <c r="C392" s="5"/>
      <c r="D392" s="5"/>
      <c r="E392" s="5"/>
      <c r="F392" s="5"/>
      <c r="G392" s="5"/>
      <c r="H392" s="5"/>
      <c r="I392" s="5"/>
      <c r="J392" s="5"/>
      <c r="K392" s="5"/>
      <c r="L392" s="5"/>
      <c r="M392" s="5"/>
      <c r="N392" s="5"/>
      <c r="O392" s="5"/>
      <c r="P392" s="5"/>
      <c r="Q392" s="5"/>
      <c r="R392" s="5"/>
      <c r="S392" s="5"/>
    </row>
    <row r="393" spans="1:19" ht="16" x14ac:dyDescent="0.2">
      <c r="A393" s="214"/>
      <c r="B393" s="131" t="s">
        <v>509</v>
      </c>
      <c r="C393" s="5"/>
      <c r="D393" s="5"/>
      <c r="E393" s="5"/>
      <c r="F393" s="5"/>
      <c r="G393" s="5"/>
      <c r="H393" s="5"/>
      <c r="I393" s="5"/>
      <c r="J393" s="5"/>
      <c r="K393" s="5"/>
      <c r="L393" s="5"/>
      <c r="M393" s="5"/>
      <c r="N393" s="5"/>
      <c r="O393" s="5"/>
      <c r="P393" s="5"/>
      <c r="Q393" s="5"/>
      <c r="R393" s="5"/>
      <c r="S393" s="5"/>
    </row>
    <row r="394" spans="1:19" ht="16" x14ac:dyDescent="0.2">
      <c r="A394" s="214"/>
      <c r="B394" s="131" t="s">
        <v>510</v>
      </c>
      <c r="C394" s="5"/>
      <c r="D394" s="5"/>
      <c r="E394" s="5"/>
      <c r="F394" s="5"/>
      <c r="G394" s="5"/>
      <c r="H394" s="5"/>
      <c r="I394" s="5"/>
      <c r="J394" s="5"/>
      <c r="K394" s="5"/>
      <c r="L394" s="5"/>
      <c r="M394" s="5"/>
      <c r="N394" s="5"/>
      <c r="O394" s="5"/>
      <c r="P394" s="5"/>
      <c r="Q394" s="5"/>
      <c r="R394" s="5"/>
      <c r="S394" s="5"/>
    </row>
    <row r="395" spans="1:19" ht="16" x14ac:dyDescent="0.2">
      <c r="A395" s="214"/>
      <c r="B395" s="131" t="s">
        <v>511</v>
      </c>
      <c r="C395" s="5"/>
      <c r="D395" s="5"/>
      <c r="E395" s="5"/>
      <c r="F395" s="5"/>
      <c r="G395" s="5"/>
      <c r="H395" s="5"/>
      <c r="I395" s="5"/>
      <c r="J395" s="5"/>
      <c r="K395" s="5"/>
      <c r="L395" s="5"/>
      <c r="M395" s="5"/>
      <c r="N395" s="5"/>
      <c r="O395" s="5"/>
      <c r="P395" s="5"/>
      <c r="Q395" s="5"/>
      <c r="R395" s="5"/>
      <c r="S395" s="5"/>
    </row>
    <row r="396" spans="1:19" ht="16" x14ac:dyDescent="0.2">
      <c r="A396" s="214"/>
      <c r="B396" s="131" t="s">
        <v>512</v>
      </c>
      <c r="C396" s="5"/>
      <c r="D396" s="5"/>
      <c r="E396" s="5"/>
      <c r="F396" s="5"/>
      <c r="G396" s="5"/>
      <c r="H396" s="5"/>
      <c r="I396" s="5"/>
      <c r="J396" s="5"/>
      <c r="K396" s="5"/>
      <c r="L396" s="5"/>
      <c r="M396" s="5"/>
      <c r="N396" s="5"/>
      <c r="O396" s="5"/>
      <c r="P396" s="5"/>
      <c r="Q396" s="5"/>
      <c r="R396" s="5"/>
      <c r="S396" s="5"/>
    </row>
    <row r="397" spans="1:19" ht="16" x14ac:dyDescent="0.2">
      <c r="A397" s="214"/>
      <c r="B397" s="131" t="s">
        <v>513</v>
      </c>
      <c r="C397" s="5"/>
      <c r="D397" s="5"/>
      <c r="E397" s="5"/>
      <c r="F397" s="5"/>
      <c r="G397" s="5"/>
      <c r="H397" s="5"/>
      <c r="I397" s="5"/>
      <c r="J397" s="5"/>
      <c r="K397" s="5"/>
      <c r="L397" s="5"/>
      <c r="M397" s="5"/>
      <c r="N397" s="5"/>
      <c r="O397" s="5"/>
      <c r="P397" s="5"/>
      <c r="Q397" s="5"/>
      <c r="R397" s="5"/>
      <c r="S397" s="5"/>
    </row>
    <row r="398" spans="1:19" ht="16" x14ac:dyDescent="0.2">
      <c r="A398" s="214"/>
      <c r="B398" s="131" t="s">
        <v>514</v>
      </c>
      <c r="C398" s="5"/>
      <c r="D398" s="5"/>
      <c r="E398" s="5"/>
      <c r="F398" s="5"/>
      <c r="G398" s="5"/>
      <c r="H398" s="5"/>
      <c r="I398" s="5"/>
      <c r="J398" s="5"/>
      <c r="K398" s="5"/>
      <c r="L398" s="5"/>
      <c r="M398" s="5"/>
      <c r="N398" s="5"/>
      <c r="O398" s="5"/>
      <c r="P398" s="5"/>
      <c r="Q398" s="5"/>
      <c r="R398" s="5"/>
      <c r="S398" s="5"/>
    </row>
    <row r="399" spans="1:19" ht="16" x14ac:dyDescent="0.2">
      <c r="A399" s="214"/>
      <c r="B399" s="131" t="s">
        <v>515</v>
      </c>
      <c r="C399" s="5"/>
      <c r="D399" s="5"/>
      <c r="E399" s="5"/>
      <c r="F399" s="5"/>
      <c r="G399" s="5"/>
      <c r="H399" s="5"/>
      <c r="I399" s="5"/>
      <c r="J399" s="5"/>
      <c r="K399" s="5"/>
      <c r="L399" s="5"/>
      <c r="M399" s="5"/>
      <c r="N399" s="5"/>
      <c r="O399" s="5"/>
      <c r="P399" s="5"/>
      <c r="Q399" s="5"/>
      <c r="R399" s="5"/>
      <c r="S399" s="5"/>
    </row>
    <row r="400" spans="1:19" ht="16" x14ac:dyDescent="0.2">
      <c r="A400" s="214"/>
      <c r="B400" s="131" t="s">
        <v>516</v>
      </c>
      <c r="C400" s="5"/>
      <c r="D400" s="5"/>
      <c r="E400" s="5"/>
      <c r="F400" s="5"/>
      <c r="G400" s="5"/>
      <c r="H400" s="5"/>
      <c r="I400" s="5"/>
      <c r="J400" s="5"/>
      <c r="K400" s="5"/>
      <c r="L400" s="5"/>
      <c r="M400" s="5"/>
      <c r="N400" s="5"/>
      <c r="O400" s="5"/>
      <c r="P400" s="5"/>
      <c r="Q400" s="5"/>
      <c r="R400" s="5"/>
      <c r="S400" s="5"/>
    </row>
    <row r="401" spans="1:19" ht="16" x14ac:dyDescent="0.2">
      <c r="A401" s="214"/>
      <c r="B401" s="131" t="s">
        <v>517</v>
      </c>
      <c r="C401" s="5"/>
      <c r="D401" s="5"/>
      <c r="E401" s="5"/>
      <c r="F401" s="5"/>
      <c r="G401" s="5"/>
      <c r="H401" s="5"/>
      <c r="I401" s="5"/>
      <c r="J401" s="5"/>
      <c r="K401" s="5"/>
      <c r="L401" s="5"/>
      <c r="M401" s="5"/>
      <c r="N401" s="5"/>
      <c r="O401" s="5"/>
      <c r="P401" s="5"/>
      <c r="Q401" s="5"/>
      <c r="R401" s="5"/>
      <c r="S401" s="5"/>
    </row>
    <row r="402" spans="1:19" ht="16" x14ac:dyDescent="0.2">
      <c r="A402" s="214"/>
      <c r="B402" s="131" t="s">
        <v>518</v>
      </c>
      <c r="C402" s="5"/>
      <c r="D402" s="5"/>
      <c r="E402" s="5"/>
      <c r="F402" s="5"/>
      <c r="G402" s="5"/>
      <c r="H402" s="5"/>
      <c r="I402" s="5"/>
      <c r="J402" s="5"/>
      <c r="K402" s="5"/>
      <c r="L402" s="5"/>
      <c r="M402" s="5"/>
      <c r="N402" s="5"/>
      <c r="O402" s="5"/>
      <c r="P402" s="5"/>
      <c r="Q402" s="5"/>
      <c r="R402" s="5"/>
      <c r="S402" s="5"/>
    </row>
    <row r="403" spans="1:19" ht="16" x14ac:dyDescent="0.2">
      <c r="A403" s="214"/>
      <c r="B403" s="131" t="s">
        <v>519</v>
      </c>
      <c r="C403" s="5"/>
      <c r="D403" s="5"/>
      <c r="E403" s="5"/>
      <c r="F403" s="5"/>
      <c r="G403" s="5"/>
      <c r="H403" s="5"/>
      <c r="I403" s="5"/>
      <c r="J403" s="5"/>
      <c r="K403" s="5"/>
      <c r="L403" s="5"/>
      <c r="M403" s="5"/>
      <c r="N403" s="5"/>
      <c r="O403" s="5"/>
      <c r="P403" s="5"/>
      <c r="Q403" s="5"/>
      <c r="R403" s="5"/>
      <c r="S403" s="5"/>
    </row>
    <row r="404" spans="1:19" ht="16" x14ac:dyDescent="0.2">
      <c r="A404" s="214"/>
      <c r="B404" s="131" t="s">
        <v>520</v>
      </c>
      <c r="C404" s="5"/>
      <c r="D404" s="5"/>
      <c r="E404" s="5"/>
      <c r="F404" s="5"/>
      <c r="G404" s="5"/>
      <c r="H404" s="5"/>
      <c r="I404" s="5"/>
      <c r="J404" s="5"/>
      <c r="K404" s="5"/>
      <c r="L404" s="5"/>
      <c r="M404" s="5"/>
      <c r="N404" s="5"/>
      <c r="O404" s="5"/>
      <c r="P404" s="5"/>
      <c r="Q404" s="5"/>
      <c r="R404" s="5"/>
      <c r="S404" s="5"/>
    </row>
    <row r="405" spans="1:19" ht="16" x14ac:dyDescent="0.2">
      <c r="A405" s="214"/>
      <c r="B405" s="131" t="s">
        <v>286</v>
      </c>
      <c r="C405" s="5"/>
      <c r="D405" s="5"/>
      <c r="E405" s="5"/>
      <c r="F405" s="5"/>
      <c r="G405" s="5"/>
      <c r="H405" s="5"/>
      <c r="I405" s="5"/>
      <c r="J405" s="5"/>
      <c r="K405" s="5"/>
      <c r="L405" s="5"/>
      <c r="M405" s="5"/>
      <c r="N405" s="5"/>
      <c r="O405" s="5"/>
      <c r="P405" s="5"/>
      <c r="Q405" s="5"/>
      <c r="R405" s="5"/>
      <c r="S405" s="5"/>
    </row>
    <row r="406" spans="1:19" ht="16" x14ac:dyDescent="0.2">
      <c r="A406" s="214"/>
      <c r="B406" s="131" t="s">
        <v>521</v>
      </c>
      <c r="C406" s="5"/>
      <c r="D406" s="5"/>
      <c r="E406" s="5"/>
      <c r="F406" s="5"/>
      <c r="G406" s="5"/>
      <c r="H406" s="5"/>
      <c r="I406" s="5"/>
      <c r="J406" s="5"/>
      <c r="K406" s="5"/>
      <c r="L406" s="5"/>
      <c r="M406" s="5"/>
      <c r="N406" s="5"/>
      <c r="O406" s="5"/>
      <c r="P406" s="5"/>
      <c r="Q406" s="5"/>
      <c r="R406" s="5"/>
      <c r="S406" s="5"/>
    </row>
    <row r="407" spans="1:19" ht="16" x14ac:dyDescent="0.2">
      <c r="A407" s="214"/>
      <c r="B407" s="131" t="s">
        <v>522</v>
      </c>
      <c r="C407" s="5"/>
      <c r="D407" s="5"/>
      <c r="E407" s="5"/>
      <c r="F407" s="5"/>
      <c r="G407" s="5"/>
      <c r="H407" s="5"/>
      <c r="I407" s="5"/>
      <c r="J407" s="5"/>
      <c r="K407" s="5"/>
      <c r="L407" s="5"/>
      <c r="M407" s="5"/>
      <c r="N407" s="5"/>
      <c r="O407" s="5"/>
      <c r="P407" s="5"/>
      <c r="Q407" s="5"/>
      <c r="R407" s="5"/>
      <c r="S407" s="5"/>
    </row>
    <row r="408" spans="1:19" ht="16" x14ac:dyDescent="0.2">
      <c r="A408" s="214"/>
      <c r="B408" s="131" t="s">
        <v>523</v>
      </c>
      <c r="C408" s="5"/>
      <c r="D408" s="5"/>
      <c r="E408" s="5"/>
      <c r="F408" s="5"/>
      <c r="G408" s="5"/>
      <c r="H408" s="5"/>
      <c r="I408" s="5"/>
      <c r="J408" s="5"/>
      <c r="K408" s="5"/>
      <c r="L408" s="5"/>
      <c r="M408" s="5"/>
      <c r="N408" s="5"/>
      <c r="O408" s="5"/>
      <c r="P408" s="5"/>
      <c r="Q408" s="5"/>
      <c r="R408" s="5"/>
      <c r="S408" s="5"/>
    </row>
    <row r="409" spans="1:19" ht="16" x14ac:dyDescent="0.2">
      <c r="A409" s="214"/>
      <c r="B409" s="131" t="s">
        <v>524</v>
      </c>
      <c r="C409" s="5"/>
      <c r="D409" s="5"/>
      <c r="E409" s="5"/>
      <c r="F409" s="5"/>
      <c r="G409" s="5"/>
      <c r="H409" s="5"/>
      <c r="I409" s="5"/>
      <c r="J409" s="5"/>
      <c r="K409" s="5"/>
      <c r="L409" s="5"/>
      <c r="M409" s="5"/>
      <c r="N409" s="5"/>
      <c r="O409" s="5"/>
      <c r="P409" s="5"/>
      <c r="Q409" s="5"/>
      <c r="R409" s="5"/>
      <c r="S409" s="5"/>
    </row>
    <row r="410" spans="1:19" ht="16" x14ac:dyDescent="0.2">
      <c r="A410" s="214"/>
      <c r="B410" s="131" t="s">
        <v>525</v>
      </c>
      <c r="C410" s="5"/>
      <c r="D410" s="5"/>
      <c r="E410" s="5"/>
      <c r="F410" s="5"/>
      <c r="G410" s="5"/>
      <c r="H410" s="5"/>
      <c r="I410" s="5"/>
      <c r="J410" s="5"/>
      <c r="K410" s="5"/>
      <c r="L410" s="5"/>
      <c r="M410" s="5"/>
      <c r="N410" s="5"/>
      <c r="O410" s="5"/>
      <c r="P410" s="5"/>
      <c r="Q410" s="5"/>
      <c r="R410" s="5"/>
      <c r="S410" s="5"/>
    </row>
    <row r="411" spans="1:19" ht="16" x14ac:dyDescent="0.2">
      <c r="A411" s="214"/>
      <c r="B411" s="131" t="s">
        <v>526</v>
      </c>
      <c r="C411" s="5"/>
      <c r="D411" s="5"/>
      <c r="E411" s="5"/>
      <c r="F411" s="5"/>
      <c r="G411" s="5"/>
      <c r="H411" s="5"/>
      <c r="I411" s="5"/>
      <c r="J411" s="5"/>
      <c r="K411" s="5"/>
      <c r="L411" s="5"/>
      <c r="M411" s="5"/>
      <c r="N411" s="5"/>
      <c r="O411" s="5"/>
      <c r="P411" s="5"/>
      <c r="Q411" s="5"/>
      <c r="R411" s="5"/>
      <c r="S411" s="5"/>
    </row>
    <row r="412" spans="1:19" ht="16" x14ac:dyDescent="0.2">
      <c r="A412" s="214"/>
      <c r="B412" s="131" t="s">
        <v>527</v>
      </c>
      <c r="C412" s="5"/>
      <c r="D412" s="5"/>
      <c r="E412" s="5"/>
      <c r="F412" s="5"/>
      <c r="G412" s="5"/>
      <c r="H412" s="5"/>
      <c r="I412" s="5"/>
      <c r="J412" s="5"/>
      <c r="K412" s="5"/>
      <c r="L412" s="5"/>
      <c r="M412" s="5"/>
      <c r="N412" s="5"/>
      <c r="O412" s="5"/>
      <c r="P412" s="5"/>
      <c r="Q412" s="5"/>
      <c r="R412" s="5"/>
      <c r="S412" s="5"/>
    </row>
    <row r="413" spans="1:19" ht="16" x14ac:dyDescent="0.2">
      <c r="A413" s="214"/>
      <c r="B413" s="131" t="s">
        <v>528</v>
      </c>
      <c r="C413" s="5"/>
      <c r="D413" s="5"/>
      <c r="E413" s="5"/>
      <c r="F413" s="5"/>
      <c r="G413" s="5"/>
      <c r="H413" s="5"/>
      <c r="I413" s="5"/>
      <c r="J413" s="5"/>
      <c r="K413" s="5"/>
      <c r="L413" s="5"/>
      <c r="M413" s="5"/>
      <c r="N413" s="5"/>
      <c r="O413" s="5"/>
      <c r="P413" s="5"/>
      <c r="Q413" s="5"/>
      <c r="R413" s="5"/>
      <c r="S413" s="5"/>
    </row>
    <row r="414" spans="1:19" ht="16" x14ac:dyDescent="0.2">
      <c r="A414" s="214"/>
      <c r="B414" s="131" t="s">
        <v>529</v>
      </c>
      <c r="C414" s="5"/>
      <c r="D414" s="5"/>
      <c r="E414" s="5"/>
      <c r="F414" s="5"/>
      <c r="G414" s="5"/>
      <c r="H414" s="5"/>
      <c r="I414" s="5"/>
      <c r="J414" s="5"/>
      <c r="K414" s="5"/>
      <c r="L414" s="5"/>
      <c r="M414" s="5"/>
      <c r="N414" s="5"/>
      <c r="O414" s="5"/>
      <c r="P414" s="5"/>
      <c r="Q414" s="5"/>
      <c r="R414" s="5"/>
      <c r="S414" s="5"/>
    </row>
    <row r="415" spans="1:19" ht="16" x14ac:dyDescent="0.2">
      <c r="A415" s="214"/>
      <c r="B415" s="131" t="s">
        <v>530</v>
      </c>
      <c r="C415" s="5"/>
      <c r="D415" s="5"/>
      <c r="E415" s="5"/>
      <c r="F415" s="5"/>
      <c r="G415" s="5"/>
      <c r="H415" s="5"/>
      <c r="I415" s="5"/>
      <c r="J415" s="5"/>
      <c r="K415" s="5"/>
      <c r="L415" s="5"/>
      <c r="M415" s="5"/>
      <c r="N415" s="5"/>
      <c r="O415" s="5"/>
      <c r="P415" s="5"/>
      <c r="Q415" s="5"/>
      <c r="R415" s="5"/>
      <c r="S415" s="5"/>
    </row>
    <row r="416" spans="1:19" ht="16" x14ac:dyDescent="0.2">
      <c r="A416" s="214"/>
      <c r="B416" s="131" t="s">
        <v>531</v>
      </c>
      <c r="C416" s="5"/>
      <c r="D416" s="5"/>
      <c r="E416" s="5"/>
      <c r="F416" s="5"/>
      <c r="G416" s="5"/>
      <c r="H416" s="5"/>
      <c r="I416" s="5"/>
      <c r="J416" s="5"/>
      <c r="K416" s="5"/>
      <c r="L416" s="5"/>
      <c r="M416" s="5"/>
      <c r="N416" s="5"/>
      <c r="O416" s="5"/>
      <c r="P416" s="5"/>
      <c r="Q416" s="5"/>
      <c r="R416" s="5"/>
      <c r="S416" s="5"/>
    </row>
    <row r="417" spans="1:19" ht="16" x14ac:dyDescent="0.2">
      <c r="A417" s="214"/>
      <c r="B417" s="131" t="s">
        <v>532</v>
      </c>
      <c r="C417" s="5"/>
      <c r="D417" s="5"/>
      <c r="E417" s="5"/>
      <c r="F417" s="5"/>
      <c r="G417" s="5"/>
      <c r="H417" s="5"/>
      <c r="I417" s="5"/>
      <c r="J417" s="5"/>
      <c r="K417" s="5"/>
      <c r="L417" s="5"/>
      <c r="M417" s="5"/>
      <c r="N417" s="5"/>
      <c r="O417" s="5"/>
      <c r="P417" s="5"/>
      <c r="Q417" s="5"/>
      <c r="R417" s="5"/>
      <c r="S417" s="5"/>
    </row>
    <row r="418" spans="1:19" ht="16" x14ac:dyDescent="0.2">
      <c r="A418" s="214"/>
      <c r="B418" s="131" t="s">
        <v>533</v>
      </c>
      <c r="C418" s="5"/>
      <c r="D418" s="5"/>
      <c r="E418" s="5"/>
      <c r="F418" s="5"/>
      <c r="G418" s="5"/>
      <c r="H418" s="5"/>
      <c r="I418" s="5"/>
      <c r="J418" s="5"/>
      <c r="K418" s="5"/>
      <c r="L418" s="5"/>
      <c r="M418" s="5"/>
      <c r="N418" s="5"/>
      <c r="O418" s="5"/>
      <c r="P418" s="5"/>
      <c r="Q418" s="5"/>
      <c r="R418" s="5"/>
      <c r="S418" s="5"/>
    </row>
    <row r="419" spans="1:19" ht="16" x14ac:dyDescent="0.2">
      <c r="A419" s="214"/>
      <c r="B419" s="131" t="s">
        <v>534</v>
      </c>
      <c r="C419" s="5"/>
      <c r="D419" s="5"/>
      <c r="E419" s="5"/>
      <c r="F419" s="5"/>
      <c r="G419" s="5"/>
      <c r="H419" s="5"/>
      <c r="I419" s="5"/>
      <c r="J419" s="5"/>
      <c r="K419" s="5"/>
      <c r="L419" s="5"/>
      <c r="M419" s="5"/>
      <c r="N419" s="5"/>
      <c r="O419" s="5"/>
      <c r="P419" s="5"/>
      <c r="Q419" s="5"/>
      <c r="R419" s="5"/>
      <c r="S419" s="5"/>
    </row>
    <row r="420" spans="1:19" ht="16" x14ac:dyDescent="0.2">
      <c r="A420" s="214"/>
      <c r="B420" s="131" t="s">
        <v>287</v>
      </c>
      <c r="C420" s="5"/>
      <c r="D420" s="5"/>
      <c r="E420" s="5"/>
      <c r="F420" s="5"/>
      <c r="G420" s="5"/>
      <c r="H420" s="5"/>
      <c r="I420" s="5"/>
      <c r="J420" s="5"/>
      <c r="K420" s="5"/>
      <c r="L420" s="5"/>
      <c r="M420" s="5"/>
      <c r="N420" s="5"/>
      <c r="O420" s="5"/>
      <c r="P420" s="5"/>
      <c r="Q420" s="5"/>
      <c r="R420" s="5"/>
      <c r="S420" s="5"/>
    </row>
    <row r="421" spans="1:19" ht="16" x14ac:dyDescent="0.2">
      <c r="A421" s="214"/>
      <c r="B421" s="131" t="s">
        <v>535</v>
      </c>
      <c r="C421" s="5"/>
      <c r="D421" s="5"/>
      <c r="E421" s="5"/>
      <c r="F421" s="5"/>
      <c r="G421" s="5"/>
      <c r="H421" s="5"/>
      <c r="I421" s="5"/>
      <c r="J421" s="5"/>
      <c r="K421" s="5"/>
      <c r="L421" s="5"/>
      <c r="M421" s="5"/>
      <c r="N421" s="5"/>
      <c r="O421" s="5"/>
      <c r="P421" s="5"/>
      <c r="Q421" s="5"/>
      <c r="R421" s="5"/>
      <c r="S421" s="5"/>
    </row>
    <row r="422" spans="1:19" ht="16" x14ac:dyDescent="0.2">
      <c r="A422" s="214"/>
      <c r="B422" s="131" t="s">
        <v>536</v>
      </c>
      <c r="C422" s="5"/>
      <c r="D422" s="5"/>
      <c r="E422" s="5"/>
      <c r="F422" s="5"/>
      <c r="G422" s="5"/>
      <c r="H422" s="5"/>
      <c r="I422" s="5"/>
      <c r="J422" s="5"/>
      <c r="K422" s="5"/>
      <c r="L422" s="5"/>
      <c r="M422" s="5"/>
      <c r="N422" s="5"/>
      <c r="O422" s="5"/>
      <c r="P422" s="5"/>
      <c r="Q422" s="5"/>
      <c r="R422" s="5"/>
      <c r="S422" s="5"/>
    </row>
    <row r="423" spans="1:19" ht="16" x14ac:dyDescent="0.2">
      <c r="A423" s="214"/>
      <c r="B423" s="131" t="s">
        <v>537</v>
      </c>
      <c r="C423" s="5"/>
      <c r="D423" s="5"/>
      <c r="E423" s="5"/>
      <c r="F423" s="5"/>
      <c r="G423" s="5"/>
      <c r="H423" s="5"/>
      <c r="I423" s="5"/>
      <c r="J423" s="5"/>
      <c r="K423" s="5"/>
      <c r="L423" s="5"/>
      <c r="M423" s="5"/>
      <c r="N423" s="5"/>
      <c r="O423" s="5"/>
      <c r="P423" s="5"/>
      <c r="Q423" s="5"/>
      <c r="R423" s="5"/>
      <c r="S423" s="5"/>
    </row>
    <row r="424" spans="1:19" ht="16" x14ac:dyDescent="0.2">
      <c r="A424" s="214"/>
      <c r="B424" s="131" t="s">
        <v>538</v>
      </c>
      <c r="C424" s="5"/>
      <c r="D424" s="5"/>
      <c r="E424" s="5"/>
      <c r="F424" s="5"/>
      <c r="G424" s="5"/>
      <c r="H424" s="5"/>
      <c r="I424" s="5"/>
      <c r="J424" s="5"/>
      <c r="K424" s="5"/>
      <c r="L424" s="5"/>
      <c r="M424" s="5"/>
      <c r="N424" s="5"/>
      <c r="O424" s="5"/>
      <c r="P424" s="5"/>
      <c r="Q424" s="5"/>
      <c r="R424" s="5"/>
      <c r="S424" s="5"/>
    </row>
    <row r="425" spans="1:19" ht="16" x14ac:dyDescent="0.2">
      <c r="A425" s="214"/>
      <c r="B425" s="131" t="s">
        <v>539</v>
      </c>
      <c r="C425" s="5"/>
      <c r="D425" s="5"/>
      <c r="E425" s="5"/>
      <c r="F425" s="5"/>
      <c r="G425" s="5"/>
      <c r="H425" s="5"/>
      <c r="I425" s="5"/>
      <c r="J425" s="5"/>
      <c r="K425" s="5"/>
      <c r="L425" s="5"/>
      <c r="M425" s="5"/>
      <c r="N425" s="5"/>
      <c r="O425" s="5"/>
      <c r="P425" s="5"/>
      <c r="Q425" s="5"/>
      <c r="R425" s="5"/>
      <c r="S425" s="5"/>
    </row>
    <row r="426" spans="1:19" ht="16" x14ac:dyDescent="0.2">
      <c r="A426" s="214"/>
      <c r="B426" s="131" t="s">
        <v>288</v>
      </c>
      <c r="C426" s="5"/>
      <c r="D426" s="5"/>
      <c r="E426" s="5"/>
      <c r="F426" s="5"/>
      <c r="G426" s="5"/>
      <c r="H426" s="5"/>
      <c r="I426" s="5"/>
      <c r="J426" s="5"/>
      <c r="K426" s="5"/>
      <c r="L426" s="5"/>
      <c r="M426" s="5"/>
      <c r="N426" s="5"/>
      <c r="O426" s="5"/>
      <c r="P426" s="5"/>
      <c r="Q426" s="5"/>
      <c r="R426" s="5"/>
      <c r="S426" s="5"/>
    </row>
    <row r="427" spans="1:19" ht="16" x14ac:dyDescent="0.2">
      <c r="A427" s="214"/>
      <c r="B427" s="131" t="s">
        <v>540</v>
      </c>
      <c r="C427" s="5"/>
      <c r="D427" s="5"/>
      <c r="E427" s="5"/>
      <c r="F427" s="5"/>
      <c r="G427" s="5"/>
      <c r="H427" s="5"/>
      <c r="I427" s="5"/>
      <c r="J427" s="5"/>
      <c r="K427" s="5"/>
      <c r="L427" s="5"/>
      <c r="M427" s="5"/>
      <c r="N427" s="5"/>
      <c r="O427" s="5"/>
      <c r="P427" s="5"/>
      <c r="Q427" s="5"/>
      <c r="R427" s="5"/>
      <c r="S427" s="5"/>
    </row>
    <row r="428" spans="1:19" ht="16" x14ac:dyDescent="0.2">
      <c r="A428" s="214"/>
      <c r="B428" s="131" t="s">
        <v>541</v>
      </c>
      <c r="C428" s="5"/>
      <c r="D428" s="5"/>
      <c r="E428" s="5"/>
      <c r="F428" s="5"/>
      <c r="G428" s="5"/>
      <c r="H428" s="5"/>
      <c r="I428" s="5"/>
      <c r="J428" s="5"/>
      <c r="K428" s="5"/>
      <c r="L428" s="5"/>
      <c r="M428" s="5"/>
      <c r="N428" s="5"/>
      <c r="O428" s="5"/>
      <c r="P428" s="5"/>
      <c r="Q428" s="5"/>
      <c r="R428" s="5"/>
      <c r="S428" s="5"/>
    </row>
    <row r="429" spans="1:19" ht="16" x14ac:dyDescent="0.2">
      <c r="A429" s="214"/>
      <c r="B429" s="131" t="s">
        <v>542</v>
      </c>
      <c r="C429" s="5"/>
      <c r="D429" s="5"/>
      <c r="E429" s="5"/>
      <c r="F429" s="5"/>
      <c r="G429" s="5"/>
      <c r="H429" s="5"/>
      <c r="I429" s="5"/>
      <c r="J429" s="5"/>
      <c r="K429" s="5"/>
      <c r="L429" s="5"/>
      <c r="M429" s="5"/>
      <c r="N429" s="5"/>
      <c r="O429" s="5"/>
      <c r="P429" s="5"/>
      <c r="Q429" s="5"/>
      <c r="R429" s="5"/>
      <c r="S429" s="5"/>
    </row>
    <row r="430" spans="1:19" ht="16" x14ac:dyDescent="0.2">
      <c r="A430" s="214"/>
      <c r="B430" s="131" t="s">
        <v>543</v>
      </c>
      <c r="C430" s="5"/>
      <c r="D430" s="5"/>
      <c r="E430" s="5"/>
      <c r="F430" s="5"/>
      <c r="G430" s="5"/>
      <c r="H430" s="5"/>
      <c r="I430" s="5"/>
      <c r="J430" s="5"/>
      <c r="K430" s="5"/>
      <c r="L430" s="5"/>
      <c r="M430" s="5"/>
      <c r="N430" s="5"/>
      <c r="O430" s="5"/>
      <c r="P430" s="5"/>
      <c r="Q430" s="5"/>
      <c r="R430" s="5"/>
      <c r="S430" s="5"/>
    </row>
    <row r="431" spans="1:19" ht="16" x14ac:dyDescent="0.2">
      <c r="A431" s="214"/>
      <c r="B431" s="131" t="s">
        <v>544</v>
      </c>
      <c r="C431" s="5"/>
      <c r="D431" s="5"/>
      <c r="E431" s="5"/>
      <c r="F431" s="5"/>
      <c r="G431" s="5"/>
      <c r="H431" s="5"/>
      <c r="I431" s="5"/>
      <c r="J431" s="5"/>
      <c r="K431" s="5"/>
      <c r="L431" s="5"/>
      <c r="M431" s="5"/>
      <c r="N431" s="5"/>
      <c r="O431" s="5"/>
      <c r="P431" s="5"/>
      <c r="Q431" s="5"/>
      <c r="R431" s="5"/>
      <c r="S431" s="5"/>
    </row>
    <row r="432" spans="1:19" ht="16" x14ac:dyDescent="0.2">
      <c r="A432" s="214"/>
      <c r="B432" s="131" t="s">
        <v>545</v>
      </c>
      <c r="C432" s="5"/>
      <c r="D432" s="5"/>
      <c r="E432" s="5"/>
      <c r="F432" s="5"/>
      <c r="G432" s="5"/>
      <c r="H432" s="5"/>
      <c r="I432" s="5"/>
      <c r="J432" s="5"/>
      <c r="K432" s="5"/>
      <c r="L432" s="5"/>
      <c r="M432" s="5"/>
      <c r="N432" s="5"/>
      <c r="O432" s="5"/>
      <c r="P432" s="5"/>
      <c r="Q432" s="5"/>
      <c r="R432" s="5"/>
      <c r="S432" s="5"/>
    </row>
    <row r="433" spans="1:19" ht="16" x14ac:dyDescent="0.2">
      <c r="A433" s="214"/>
      <c r="B433" s="131" t="s">
        <v>546</v>
      </c>
      <c r="C433" s="5"/>
      <c r="D433" s="5"/>
      <c r="E433" s="5"/>
      <c r="F433" s="5"/>
      <c r="G433" s="5"/>
      <c r="H433" s="5"/>
      <c r="I433" s="5"/>
      <c r="J433" s="5"/>
      <c r="K433" s="5"/>
      <c r="L433" s="5"/>
      <c r="M433" s="5"/>
      <c r="N433" s="5"/>
      <c r="O433" s="5"/>
      <c r="P433" s="5"/>
      <c r="Q433" s="5"/>
      <c r="R433" s="5"/>
      <c r="S433" s="5"/>
    </row>
    <row r="434" spans="1:19" ht="16" x14ac:dyDescent="0.2">
      <c r="A434" s="214"/>
      <c r="B434" s="131" t="s">
        <v>547</v>
      </c>
      <c r="C434" s="5"/>
      <c r="D434" s="5"/>
      <c r="E434" s="5"/>
      <c r="F434" s="5"/>
      <c r="G434" s="5"/>
      <c r="H434" s="5"/>
      <c r="I434" s="5"/>
      <c r="J434" s="5"/>
      <c r="K434" s="5"/>
      <c r="L434" s="5"/>
      <c r="M434" s="5"/>
      <c r="N434" s="5"/>
      <c r="O434" s="5"/>
      <c r="P434" s="5"/>
      <c r="Q434" s="5"/>
      <c r="R434" s="5"/>
      <c r="S434" s="5"/>
    </row>
    <row r="435" spans="1:19" ht="16" x14ac:dyDescent="0.2">
      <c r="A435" s="214"/>
      <c r="B435" s="131" t="s">
        <v>548</v>
      </c>
      <c r="C435" s="5"/>
      <c r="D435" s="5"/>
      <c r="E435" s="5"/>
      <c r="F435" s="5"/>
      <c r="G435" s="5"/>
      <c r="H435" s="5"/>
      <c r="I435" s="5"/>
      <c r="J435" s="5"/>
      <c r="K435" s="5"/>
      <c r="L435" s="5"/>
      <c r="M435" s="5"/>
      <c r="N435" s="5"/>
      <c r="O435" s="5"/>
      <c r="P435" s="5"/>
      <c r="Q435" s="5"/>
      <c r="R435" s="5"/>
      <c r="S435" s="5"/>
    </row>
    <row r="436" spans="1:19" ht="16" x14ac:dyDescent="0.2">
      <c r="A436" s="214"/>
      <c r="B436" s="131" t="s">
        <v>611</v>
      </c>
      <c r="C436" s="5"/>
      <c r="D436" s="5"/>
      <c r="E436" s="5"/>
      <c r="F436" s="5"/>
      <c r="G436" s="5"/>
      <c r="H436" s="5"/>
      <c r="I436" s="5"/>
      <c r="J436" s="5"/>
      <c r="K436" s="5"/>
      <c r="L436" s="5"/>
      <c r="M436" s="5"/>
      <c r="N436" s="5"/>
      <c r="O436" s="5"/>
      <c r="P436" s="5"/>
      <c r="Q436" s="5"/>
      <c r="R436" s="5"/>
      <c r="S436" s="5"/>
    </row>
    <row r="437" spans="1:19" ht="16" x14ac:dyDescent="0.2">
      <c r="A437" s="214"/>
      <c r="B437" s="131" t="s">
        <v>612</v>
      </c>
      <c r="C437" s="5"/>
      <c r="D437" s="5"/>
      <c r="E437" s="5"/>
      <c r="F437" s="5"/>
      <c r="G437" s="5"/>
      <c r="H437" s="5"/>
      <c r="I437" s="5"/>
      <c r="J437" s="5"/>
      <c r="K437" s="5"/>
      <c r="L437" s="5"/>
      <c r="M437" s="5"/>
      <c r="N437" s="5"/>
      <c r="O437" s="5"/>
      <c r="P437" s="5"/>
      <c r="Q437" s="5"/>
      <c r="R437" s="5"/>
      <c r="S437" s="5"/>
    </row>
    <row r="438" spans="1:19" ht="16" x14ac:dyDescent="0.2">
      <c r="A438" s="214"/>
      <c r="B438" s="131" t="s">
        <v>613</v>
      </c>
      <c r="C438" s="5"/>
      <c r="D438" s="5"/>
      <c r="E438" s="5"/>
      <c r="F438" s="5"/>
      <c r="G438" s="5"/>
      <c r="H438" s="5"/>
      <c r="I438" s="5"/>
      <c r="J438" s="5"/>
      <c r="K438" s="5"/>
      <c r="L438" s="5"/>
      <c r="M438" s="5"/>
      <c r="N438" s="5"/>
      <c r="O438" s="5"/>
      <c r="P438" s="5"/>
      <c r="Q438" s="5"/>
      <c r="R438" s="5"/>
      <c r="S438" s="5"/>
    </row>
    <row r="439" spans="1:19" ht="16" x14ac:dyDescent="0.2">
      <c r="A439" s="214"/>
      <c r="B439" s="131" t="s">
        <v>614</v>
      </c>
      <c r="C439" s="5"/>
      <c r="D439" s="5"/>
      <c r="E439" s="5"/>
      <c r="F439" s="5"/>
      <c r="G439" s="5"/>
      <c r="H439" s="5"/>
      <c r="I439" s="5"/>
      <c r="J439" s="5"/>
      <c r="K439" s="5"/>
      <c r="L439" s="5"/>
      <c r="M439" s="5"/>
      <c r="N439" s="5"/>
      <c r="O439" s="5"/>
      <c r="P439" s="5"/>
      <c r="Q439" s="5"/>
      <c r="R439" s="5"/>
      <c r="S439" s="5"/>
    </row>
    <row r="440" spans="1:19" ht="16" x14ac:dyDescent="0.2">
      <c r="A440" s="214"/>
      <c r="B440" s="131" t="s">
        <v>615</v>
      </c>
      <c r="C440" s="5"/>
      <c r="D440" s="5"/>
      <c r="E440" s="5"/>
      <c r="F440" s="5"/>
      <c r="G440" s="5"/>
      <c r="H440" s="5"/>
      <c r="I440" s="5"/>
      <c r="J440" s="5"/>
      <c r="K440" s="5"/>
      <c r="L440" s="5"/>
      <c r="M440" s="5"/>
      <c r="N440" s="5"/>
      <c r="O440" s="5"/>
      <c r="P440" s="5"/>
      <c r="Q440" s="5"/>
      <c r="R440" s="5"/>
      <c r="S440" s="5"/>
    </row>
    <row r="441" spans="1:19" ht="16" x14ac:dyDescent="0.2">
      <c r="A441" s="214"/>
      <c r="B441" s="131" t="s">
        <v>616</v>
      </c>
      <c r="C441" s="5"/>
      <c r="D441" s="5"/>
      <c r="E441" s="5"/>
      <c r="F441" s="5"/>
      <c r="G441" s="5"/>
      <c r="H441" s="5"/>
      <c r="I441" s="5"/>
      <c r="J441" s="5"/>
      <c r="K441" s="5"/>
      <c r="L441" s="5"/>
      <c r="M441" s="5"/>
      <c r="N441" s="5"/>
      <c r="O441" s="5"/>
      <c r="P441" s="5"/>
      <c r="Q441" s="5"/>
      <c r="R441" s="5"/>
      <c r="S441" s="5"/>
    </row>
    <row r="442" spans="1:19" ht="16" x14ac:dyDescent="0.2">
      <c r="A442" s="214"/>
      <c r="B442" s="131" t="s">
        <v>617</v>
      </c>
      <c r="C442" s="5"/>
      <c r="D442" s="5"/>
      <c r="E442" s="5"/>
      <c r="F442" s="5"/>
      <c r="G442" s="5"/>
      <c r="H442" s="5"/>
      <c r="I442" s="5"/>
      <c r="J442" s="5"/>
      <c r="K442" s="5"/>
      <c r="L442" s="5"/>
      <c r="M442" s="5"/>
      <c r="N442" s="5"/>
      <c r="O442" s="5"/>
      <c r="P442" s="5"/>
      <c r="Q442" s="5"/>
      <c r="R442" s="5"/>
      <c r="S442" s="5"/>
    </row>
    <row r="443" spans="1:19" ht="16" x14ac:dyDescent="0.2">
      <c r="A443" s="214"/>
      <c r="B443" s="131" t="s">
        <v>618</v>
      </c>
      <c r="C443" s="5"/>
      <c r="D443" s="5"/>
      <c r="E443" s="5"/>
      <c r="F443" s="5"/>
      <c r="G443" s="5"/>
      <c r="H443" s="5"/>
      <c r="I443" s="5"/>
      <c r="J443" s="5"/>
      <c r="K443" s="5"/>
      <c r="L443" s="5"/>
      <c r="M443" s="5"/>
      <c r="N443" s="5"/>
      <c r="O443" s="5"/>
      <c r="P443" s="5"/>
      <c r="Q443" s="5"/>
      <c r="R443" s="5"/>
      <c r="S443" s="5"/>
    </row>
    <row r="444" spans="1:19" ht="16" x14ac:dyDescent="0.2">
      <c r="A444" s="214"/>
      <c r="B444" s="131" t="s">
        <v>289</v>
      </c>
      <c r="C444" s="5"/>
      <c r="D444" s="5"/>
      <c r="E444" s="5"/>
      <c r="F444" s="5"/>
      <c r="G444" s="5"/>
      <c r="H444" s="5"/>
      <c r="I444" s="5"/>
      <c r="J444" s="5"/>
      <c r="K444" s="5"/>
      <c r="L444" s="5"/>
      <c r="M444" s="5"/>
      <c r="N444" s="5"/>
      <c r="O444" s="5"/>
      <c r="P444" s="5"/>
      <c r="Q444" s="5"/>
      <c r="R444" s="5"/>
      <c r="S444" s="5"/>
    </row>
    <row r="445" spans="1:19" ht="16" x14ac:dyDescent="0.2">
      <c r="A445" s="214"/>
      <c r="B445" s="131" t="s">
        <v>549</v>
      </c>
      <c r="C445" s="5"/>
      <c r="D445" s="5"/>
      <c r="E445" s="5"/>
      <c r="F445" s="5"/>
      <c r="G445" s="5"/>
      <c r="H445" s="5"/>
      <c r="I445" s="5"/>
      <c r="J445" s="5"/>
      <c r="K445" s="5"/>
      <c r="L445" s="5"/>
      <c r="M445" s="5"/>
      <c r="N445" s="5"/>
      <c r="O445" s="5"/>
      <c r="P445" s="5"/>
      <c r="Q445" s="5"/>
      <c r="R445" s="5"/>
      <c r="S445" s="5"/>
    </row>
    <row r="446" spans="1:19" ht="16" x14ac:dyDescent="0.2">
      <c r="A446" s="214"/>
      <c r="B446" s="131" t="s">
        <v>550</v>
      </c>
      <c r="C446" s="5"/>
      <c r="D446" s="5"/>
      <c r="E446" s="5"/>
      <c r="F446" s="5"/>
      <c r="G446" s="5"/>
      <c r="H446" s="5"/>
      <c r="I446" s="5"/>
      <c r="J446" s="5"/>
      <c r="K446" s="5"/>
      <c r="L446" s="5"/>
      <c r="M446" s="5"/>
      <c r="N446" s="5"/>
      <c r="O446" s="5"/>
      <c r="P446" s="5"/>
      <c r="Q446" s="5"/>
      <c r="R446" s="5"/>
      <c r="S446" s="5"/>
    </row>
    <row r="447" spans="1:19" ht="16" x14ac:dyDescent="0.2">
      <c r="A447" s="214"/>
      <c r="B447" s="131" t="s">
        <v>551</v>
      </c>
      <c r="C447" s="5"/>
      <c r="D447" s="5"/>
      <c r="E447" s="5"/>
      <c r="F447" s="5"/>
      <c r="G447" s="5"/>
      <c r="H447" s="5"/>
      <c r="I447" s="5"/>
      <c r="J447" s="5"/>
      <c r="K447" s="5"/>
      <c r="L447" s="5"/>
      <c r="M447" s="5"/>
      <c r="N447" s="5"/>
      <c r="O447" s="5"/>
      <c r="P447" s="5"/>
      <c r="Q447" s="5"/>
      <c r="R447" s="5"/>
      <c r="S447" s="5"/>
    </row>
    <row r="448" spans="1:19" ht="16" x14ac:dyDescent="0.2">
      <c r="A448" s="214"/>
      <c r="B448" s="131" t="s">
        <v>552</v>
      </c>
      <c r="C448" s="5"/>
      <c r="D448" s="5"/>
      <c r="E448" s="5"/>
      <c r="F448" s="5"/>
      <c r="G448" s="5"/>
      <c r="H448" s="5"/>
      <c r="I448" s="5"/>
      <c r="J448" s="5"/>
      <c r="K448" s="5"/>
      <c r="L448" s="5"/>
      <c r="M448" s="5"/>
      <c r="N448" s="5"/>
      <c r="O448" s="5"/>
      <c r="P448" s="5"/>
      <c r="Q448" s="5"/>
      <c r="R448" s="5"/>
      <c r="S448" s="5"/>
    </row>
    <row r="449" spans="1:19" ht="16" x14ac:dyDescent="0.2">
      <c r="A449" s="214"/>
      <c r="B449" s="131" t="s">
        <v>553</v>
      </c>
      <c r="C449" s="5"/>
      <c r="D449" s="5"/>
      <c r="E449" s="5"/>
      <c r="F449" s="5"/>
      <c r="G449" s="5"/>
      <c r="H449" s="5"/>
      <c r="I449" s="5"/>
      <c r="J449" s="5"/>
      <c r="K449" s="5"/>
      <c r="L449" s="5"/>
      <c r="M449" s="5"/>
      <c r="N449" s="5"/>
      <c r="O449" s="5"/>
      <c r="P449" s="5"/>
      <c r="Q449" s="5"/>
      <c r="R449" s="5"/>
      <c r="S449" s="5"/>
    </row>
    <row r="450" spans="1:19" ht="16" x14ac:dyDescent="0.2">
      <c r="A450" s="214"/>
      <c r="B450" s="131" t="s">
        <v>554</v>
      </c>
      <c r="C450" s="5"/>
      <c r="D450" s="5"/>
      <c r="E450" s="5"/>
      <c r="F450" s="5"/>
      <c r="G450" s="5"/>
      <c r="H450" s="5"/>
      <c r="I450" s="5"/>
      <c r="J450" s="5"/>
      <c r="K450" s="5"/>
      <c r="L450" s="5"/>
      <c r="M450" s="5"/>
      <c r="N450" s="5"/>
      <c r="O450" s="5"/>
      <c r="P450" s="5"/>
      <c r="Q450" s="5"/>
      <c r="R450" s="5"/>
      <c r="S450" s="5"/>
    </row>
    <row r="451" spans="1:19" ht="16" x14ac:dyDescent="0.2">
      <c r="A451" s="214"/>
      <c r="B451" s="131" t="s">
        <v>555</v>
      </c>
      <c r="C451" s="5"/>
      <c r="D451" s="5"/>
      <c r="E451" s="5"/>
      <c r="F451" s="5"/>
      <c r="G451" s="5"/>
      <c r="H451" s="5"/>
      <c r="I451" s="5"/>
      <c r="J451" s="5"/>
      <c r="K451" s="5"/>
      <c r="L451" s="5"/>
      <c r="M451" s="5"/>
      <c r="N451" s="5"/>
      <c r="O451" s="5"/>
      <c r="P451" s="5"/>
      <c r="Q451" s="5"/>
      <c r="R451" s="5"/>
      <c r="S451" s="5"/>
    </row>
    <row r="452" spans="1:19" ht="16" x14ac:dyDescent="0.2">
      <c r="A452" s="214"/>
      <c r="B452" s="131" t="s">
        <v>556</v>
      </c>
      <c r="C452" s="5"/>
      <c r="D452" s="5"/>
      <c r="E452" s="5"/>
      <c r="F452" s="5"/>
      <c r="G452" s="5"/>
      <c r="H452" s="5"/>
      <c r="I452" s="5"/>
      <c r="J452" s="5"/>
      <c r="K452" s="5"/>
      <c r="L452" s="5"/>
      <c r="M452" s="5"/>
      <c r="N452" s="5"/>
      <c r="O452" s="5"/>
      <c r="P452" s="5"/>
      <c r="Q452" s="5"/>
      <c r="R452" s="5"/>
      <c r="S452" s="5"/>
    </row>
    <row r="453" spans="1:19" ht="16" x14ac:dyDescent="0.2">
      <c r="A453" s="214"/>
      <c r="B453" s="131" t="s">
        <v>557</v>
      </c>
      <c r="C453" s="5"/>
      <c r="D453" s="5"/>
      <c r="E453" s="5"/>
      <c r="F453" s="5"/>
      <c r="G453" s="5"/>
      <c r="H453" s="5"/>
      <c r="I453" s="5"/>
      <c r="J453" s="5"/>
      <c r="K453" s="5"/>
      <c r="L453" s="5"/>
      <c r="M453" s="5"/>
      <c r="N453" s="5"/>
      <c r="O453" s="5"/>
      <c r="P453" s="5"/>
      <c r="Q453" s="5"/>
      <c r="R453" s="5"/>
      <c r="S453" s="5"/>
    </row>
    <row r="454" spans="1:19" ht="16" x14ac:dyDescent="0.2">
      <c r="A454" s="214"/>
      <c r="B454" s="131" t="s">
        <v>558</v>
      </c>
      <c r="C454" s="5"/>
      <c r="D454" s="5"/>
      <c r="E454" s="5"/>
      <c r="F454" s="5"/>
      <c r="G454" s="5"/>
      <c r="H454" s="5"/>
      <c r="I454" s="5"/>
      <c r="J454" s="5"/>
      <c r="K454" s="5"/>
      <c r="L454" s="5"/>
      <c r="M454" s="5"/>
      <c r="N454" s="5"/>
      <c r="O454" s="5"/>
      <c r="P454" s="5"/>
      <c r="Q454" s="5"/>
      <c r="R454" s="5"/>
      <c r="S454" s="5"/>
    </row>
    <row r="455" spans="1:19" ht="16" x14ac:dyDescent="0.2">
      <c r="A455" s="214"/>
      <c r="B455" s="131" t="s">
        <v>559</v>
      </c>
      <c r="C455" s="5"/>
      <c r="D455" s="5"/>
      <c r="E455" s="5"/>
      <c r="F455" s="5"/>
      <c r="G455" s="5"/>
      <c r="H455" s="5"/>
      <c r="I455" s="5"/>
      <c r="J455" s="5"/>
      <c r="K455" s="5"/>
      <c r="L455" s="5"/>
      <c r="M455" s="5"/>
      <c r="N455" s="5"/>
      <c r="O455" s="5"/>
      <c r="P455" s="5"/>
      <c r="Q455" s="5"/>
      <c r="R455" s="5"/>
      <c r="S455" s="5"/>
    </row>
    <row r="456" spans="1:19" ht="16" x14ac:dyDescent="0.2">
      <c r="A456" s="214"/>
      <c r="B456" s="131" t="s">
        <v>560</v>
      </c>
      <c r="C456" s="5"/>
      <c r="D456" s="5"/>
      <c r="E456" s="5"/>
      <c r="F456" s="5"/>
      <c r="G456" s="5"/>
      <c r="H456" s="5"/>
      <c r="I456" s="5"/>
      <c r="J456" s="5"/>
      <c r="K456" s="5"/>
      <c r="L456" s="5"/>
      <c r="M456" s="5"/>
      <c r="N456" s="5"/>
      <c r="O456" s="5"/>
      <c r="P456" s="5"/>
      <c r="Q456" s="5"/>
      <c r="R456" s="5"/>
      <c r="S456" s="5"/>
    </row>
    <row r="457" spans="1:19" ht="16" x14ac:dyDescent="0.2">
      <c r="A457" s="214"/>
      <c r="B457" s="131" t="s">
        <v>561</v>
      </c>
      <c r="C457" s="5"/>
      <c r="D457" s="5"/>
      <c r="E457" s="5"/>
      <c r="F457" s="5"/>
      <c r="G457" s="5"/>
      <c r="H457" s="5"/>
      <c r="I457" s="5"/>
      <c r="J457" s="5"/>
      <c r="K457" s="5"/>
      <c r="L457" s="5"/>
      <c r="M457" s="5"/>
      <c r="N457" s="5"/>
      <c r="O457" s="5"/>
      <c r="P457" s="5"/>
      <c r="Q457" s="5"/>
      <c r="R457" s="5"/>
      <c r="S457" s="5"/>
    </row>
    <row r="458" spans="1:19" ht="16" x14ac:dyDescent="0.2">
      <c r="A458" s="214"/>
      <c r="B458" s="131" t="s">
        <v>562</v>
      </c>
      <c r="C458" s="5"/>
      <c r="D458" s="5"/>
      <c r="E458" s="5"/>
      <c r="F458" s="5"/>
      <c r="G458" s="5"/>
      <c r="H458" s="5"/>
      <c r="I458" s="5"/>
      <c r="J458" s="5"/>
      <c r="K458" s="5"/>
      <c r="L458" s="5"/>
      <c r="M458" s="5"/>
      <c r="N458" s="5"/>
      <c r="O458" s="5"/>
      <c r="P458" s="5"/>
      <c r="Q458" s="5"/>
      <c r="R458" s="5"/>
      <c r="S458" s="5"/>
    </row>
    <row r="459" spans="1:19" ht="16" x14ac:dyDescent="0.2">
      <c r="A459" s="214"/>
      <c r="B459" s="131" t="s">
        <v>290</v>
      </c>
      <c r="C459" s="5"/>
      <c r="D459" s="5"/>
      <c r="E459" s="5"/>
      <c r="F459" s="5"/>
      <c r="G459" s="5"/>
      <c r="H459" s="5"/>
      <c r="I459" s="5"/>
      <c r="J459" s="5"/>
      <c r="K459" s="5"/>
      <c r="L459" s="5"/>
      <c r="M459" s="5"/>
      <c r="N459" s="5"/>
      <c r="O459" s="5"/>
      <c r="P459" s="5"/>
      <c r="Q459" s="5"/>
      <c r="R459" s="5"/>
      <c r="S459" s="5"/>
    </row>
    <row r="460" spans="1:19" ht="16" x14ac:dyDescent="0.2">
      <c r="A460" s="5"/>
      <c r="B460" s="131" t="s">
        <v>563</v>
      </c>
      <c r="C460" s="5"/>
      <c r="D460" s="5"/>
      <c r="E460" s="5"/>
      <c r="F460" s="5"/>
      <c r="G460" s="5"/>
      <c r="H460" s="5"/>
      <c r="I460" s="5"/>
      <c r="J460" s="5"/>
      <c r="K460" s="5"/>
      <c r="L460" s="5"/>
      <c r="M460" s="5"/>
      <c r="N460" s="5"/>
      <c r="O460" s="5"/>
      <c r="P460" s="5"/>
      <c r="Q460" s="5"/>
      <c r="R460" s="5"/>
      <c r="S460" s="5"/>
    </row>
    <row r="461" spans="1:19" ht="16" x14ac:dyDescent="0.2">
      <c r="A461" s="5"/>
      <c r="B461" s="118" t="s">
        <v>564</v>
      </c>
      <c r="C461" s="5"/>
      <c r="D461" s="5"/>
      <c r="E461" s="5"/>
      <c r="F461" s="5"/>
      <c r="G461" s="5"/>
      <c r="H461" s="5"/>
      <c r="I461" s="5"/>
      <c r="J461" s="5"/>
      <c r="K461" s="5"/>
      <c r="L461" s="5"/>
      <c r="M461" s="5"/>
      <c r="N461" s="5"/>
      <c r="O461" s="5"/>
      <c r="P461" s="5"/>
      <c r="Q461" s="5"/>
      <c r="R461" s="5"/>
      <c r="S461" s="5"/>
    </row>
    <row r="462" spans="1:19" ht="16" x14ac:dyDescent="0.2">
      <c r="A462" s="5"/>
      <c r="B462" s="118" t="s">
        <v>565</v>
      </c>
      <c r="C462" s="5"/>
      <c r="D462" s="5"/>
      <c r="E462" s="5"/>
      <c r="F462" s="5"/>
      <c r="G462" s="5"/>
      <c r="H462" s="5"/>
      <c r="I462" s="5"/>
      <c r="J462" s="5"/>
      <c r="K462" s="5"/>
      <c r="L462" s="5"/>
      <c r="M462" s="5"/>
      <c r="N462" s="5"/>
      <c r="O462" s="5"/>
      <c r="P462" s="5"/>
      <c r="Q462" s="5"/>
      <c r="R462" s="5"/>
      <c r="S462" s="5"/>
    </row>
    <row r="463" spans="1:19" ht="16" x14ac:dyDescent="0.2">
      <c r="A463" s="5"/>
      <c r="B463" s="118" t="s">
        <v>566</v>
      </c>
      <c r="C463" s="5"/>
      <c r="D463" s="5"/>
      <c r="E463" s="5"/>
      <c r="F463" s="5"/>
      <c r="G463" s="5"/>
      <c r="H463" s="5"/>
      <c r="I463" s="5"/>
      <c r="J463" s="5"/>
      <c r="K463" s="5"/>
      <c r="L463" s="5"/>
      <c r="M463" s="5"/>
      <c r="N463" s="5"/>
      <c r="O463" s="5"/>
      <c r="P463" s="5"/>
      <c r="Q463" s="5"/>
      <c r="R463" s="5"/>
      <c r="S463" s="5"/>
    </row>
    <row r="464" spans="1:19" ht="16" x14ac:dyDescent="0.2">
      <c r="A464" s="5"/>
      <c r="B464" s="118" t="s">
        <v>567</v>
      </c>
      <c r="C464" s="5"/>
      <c r="D464" s="5"/>
      <c r="E464" s="5"/>
      <c r="F464" s="5"/>
      <c r="G464" s="5"/>
      <c r="H464" s="5"/>
      <c r="I464" s="5"/>
      <c r="J464" s="5"/>
      <c r="K464" s="5"/>
      <c r="L464" s="5"/>
      <c r="M464" s="5"/>
      <c r="N464" s="5"/>
      <c r="O464" s="5"/>
      <c r="P464" s="5"/>
      <c r="Q464" s="5"/>
      <c r="R464" s="5"/>
      <c r="S464" s="5"/>
    </row>
    <row r="465" spans="1:19" ht="16" x14ac:dyDescent="0.2">
      <c r="A465" s="5"/>
      <c r="B465" s="118" t="s">
        <v>568</v>
      </c>
      <c r="C465" s="5"/>
      <c r="D465" s="5"/>
      <c r="E465" s="5"/>
      <c r="F465" s="5"/>
      <c r="G465" s="5"/>
      <c r="H465" s="5"/>
      <c r="I465" s="5"/>
      <c r="J465" s="5"/>
      <c r="K465" s="5"/>
      <c r="L465" s="5"/>
      <c r="M465" s="5"/>
      <c r="N465" s="5"/>
      <c r="O465" s="5"/>
      <c r="P465" s="5"/>
      <c r="Q465" s="5"/>
      <c r="R465" s="5"/>
      <c r="S465" s="5"/>
    </row>
    <row r="466" spans="1:19" ht="16" x14ac:dyDescent="0.2">
      <c r="A466" s="5"/>
      <c r="B466" s="118" t="s">
        <v>569</v>
      </c>
      <c r="C466" s="5"/>
      <c r="D466" s="5"/>
      <c r="E466" s="5"/>
      <c r="F466" s="5"/>
      <c r="G466" s="5"/>
      <c r="H466" s="5"/>
      <c r="I466" s="5"/>
      <c r="J466" s="5"/>
      <c r="K466" s="5"/>
      <c r="L466" s="5"/>
      <c r="M466" s="5"/>
      <c r="N466" s="5"/>
      <c r="O466" s="5"/>
      <c r="P466" s="5"/>
      <c r="Q466" s="5"/>
      <c r="R466" s="5"/>
      <c r="S466" s="5"/>
    </row>
    <row r="467" spans="1:19" ht="16" x14ac:dyDescent="0.2">
      <c r="A467" s="5"/>
      <c r="B467" s="118" t="s">
        <v>570</v>
      </c>
      <c r="C467" s="5"/>
      <c r="D467" s="5"/>
      <c r="E467" s="5"/>
      <c r="F467" s="5"/>
      <c r="G467" s="5"/>
      <c r="H467" s="5"/>
      <c r="I467" s="5"/>
      <c r="J467" s="5"/>
      <c r="K467" s="5"/>
      <c r="L467" s="5"/>
      <c r="M467" s="5"/>
      <c r="N467" s="5"/>
      <c r="O467" s="5"/>
      <c r="P467" s="5"/>
      <c r="Q467" s="5"/>
      <c r="R467" s="5"/>
      <c r="S467" s="5"/>
    </row>
    <row r="468" spans="1:19" ht="16" x14ac:dyDescent="0.2">
      <c r="A468" s="5"/>
      <c r="B468" s="118" t="s">
        <v>571</v>
      </c>
      <c r="C468" s="5"/>
      <c r="D468" s="5"/>
      <c r="E468" s="5"/>
      <c r="F468" s="5"/>
      <c r="G468" s="5"/>
      <c r="H468" s="5"/>
      <c r="I468" s="5"/>
      <c r="J468" s="5"/>
      <c r="K468" s="5"/>
      <c r="L468" s="5"/>
      <c r="M468" s="5"/>
      <c r="N468" s="5"/>
      <c r="O468" s="5"/>
      <c r="P468" s="5"/>
      <c r="Q468" s="5"/>
      <c r="R468" s="5"/>
      <c r="S468" s="5"/>
    </row>
    <row r="469" spans="1:19" ht="16" x14ac:dyDescent="0.2">
      <c r="A469" s="5"/>
      <c r="B469" s="118" t="s">
        <v>572</v>
      </c>
      <c r="C469" s="5"/>
      <c r="D469" s="5"/>
      <c r="E469" s="5"/>
      <c r="F469" s="5"/>
      <c r="G469" s="5"/>
      <c r="H469" s="5"/>
      <c r="I469" s="5"/>
      <c r="J469" s="5"/>
      <c r="K469" s="5"/>
      <c r="L469" s="5"/>
      <c r="M469" s="5"/>
      <c r="N469" s="5"/>
      <c r="O469" s="5"/>
      <c r="P469" s="5"/>
      <c r="Q469" s="5"/>
      <c r="R469" s="5"/>
      <c r="S469" s="5"/>
    </row>
    <row r="470" spans="1:19" ht="16" x14ac:dyDescent="0.2">
      <c r="A470" s="5"/>
      <c r="B470" s="118" t="s">
        <v>573</v>
      </c>
      <c r="C470" s="5"/>
      <c r="D470" s="5"/>
      <c r="E470" s="5"/>
      <c r="F470" s="5"/>
      <c r="G470" s="5"/>
      <c r="H470" s="5"/>
      <c r="I470" s="5"/>
      <c r="J470" s="5"/>
      <c r="K470" s="5"/>
      <c r="L470" s="5"/>
      <c r="M470" s="5"/>
      <c r="N470" s="5"/>
      <c r="O470" s="5"/>
      <c r="P470" s="5"/>
      <c r="Q470" s="5"/>
      <c r="R470" s="5"/>
      <c r="S470" s="5"/>
    </row>
    <row r="471" spans="1:19" ht="16" x14ac:dyDescent="0.2">
      <c r="A471" s="5"/>
      <c r="B471" s="118" t="s">
        <v>574</v>
      </c>
      <c r="C471" s="5"/>
      <c r="D471" s="5"/>
      <c r="E471" s="5"/>
      <c r="F471" s="5"/>
      <c r="G471" s="5"/>
      <c r="H471" s="5"/>
      <c r="I471" s="5"/>
      <c r="J471" s="5"/>
      <c r="K471" s="5"/>
      <c r="L471" s="5"/>
      <c r="M471" s="5"/>
      <c r="N471" s="5"/>
      <c r="O471" s="5"/>
      <c r="P471" s="5"/>
      <c r="Q471" s="5"/>
      <c r="R471" s="5"/>
      <c r="S471" s="5"/>
    </row>
    <row r="472" spans="1:19" ht="16" x14ac:dyDescent="0.2">
      <c r="A472" s="5"/>
      <c r="B472" s="118" t="s">
        <v>575</v>
      </c>
      <c r="C472" s="5"/>
      <c r="D472" s="5"/>
      <c r="E472" s="5"/>
      <c r="F472" s="5"/>
      <c r="G472" s="5"/>
      <c r="H472" s="5"/>
      <c r="I472" s="5"/>
      <c r="J472" s="5"/>
      <c r="K472" s="5"/>
      <c r="L472" s="5"/>
      <c r="M472" s="5"/>
      <c r="N472" s="5"/>
      <c r="O472" s="5"/>
      <c r="P472" s="5"/>
      <c r="Q472" s="5"/>
      <c r="R472" s="5"/>
      <c r="S472" s="5"/>
    </row>
    <row r="473" spans="1:19" ht="16" x14ac:dyDescent="0.2">
      <c r="A473" s="5"/>
      <c r="B473" s="118" t="s">
        <v>576</v>
      </c>
      <c r="C473" s="5"/>
      <c r="D473" s="5"/>
      <c r="E473" s="5"/>
      <c r="F473" s="5"/>
      <c r="G473" s="5"/>
      <c r="H473" s="5"/>
      <c r="I473" s="5"/>
      <c r="J473" s="5"/>
      <c r="K473" s="5"/>
      <c r="L473" s="5"/>
      <c r="M473" s="5"/>
      <c r="N473" s="5"/>
      <c r="O473" s="5"/>
      <c r="P473" s="5"/>
      <c r="Q473" s="5"/>
      <c r="R473" s="5"/>
      <c r="S473" s="5"/>
    </row>
    <row r="474" spans="1:19" ht="16" x14ac:dyDescent="0.2">
      <c r="A474" s="5"/>
      <c r="B474" s="118" t="s">
        <v>577</v>
      </c>
      <c r="C474" s="5"/>
      <c r="D474" s="5"/>
      <c r="E474" s="5"/>
      <c r="F474" s="5"/>
      <c r="G474" s="5"/>
      <c r="H474" s="5"/>
      <c r="I474" s="5"/>
      <c r="J474" s="5"/>
      <c r="K474" s="5"/>
      <c r="L474" s="5"/>
      <c r="M474" s="5"/>
      <c r="N474" s="5"/>
      <c r="O474" s="5"/>
      <c r="P474" s="5"/>
      <c r="Q474" s="5"/>
      <c r="R474" s="5"/>
      <c r="S474" s="5"/>
    </row>
    <row r="475" spans="1:19" ht="16" x14ac:dyDescent="0.2">
      <c r="A475" s="5"/>
      <c r="B475" s="118" t="s">
        <v>578</v>
      </c>
      <c r="C475" s="5"/>
      <c r="D475" s="5"/>
      <c r="E475" s="5"/>
      <c r="F475" s="5"/>
      <c r="G475" s="5"/>
      <c r="H475" s="5"/>
      <c r="I475" s="5"/>
      <c r="J475" s="5"/>
      <c r="K475" s="5"/>
      <c r="L475" s="5"/>
      <c r="M475" s="5"/>
      <c r="N475" s="5"/>
      <c r="O475" s="5"/>
      <c r="P475" s="5"/>
      <c r="Q475" s="5"/>
      <c r="R475" s="5"/>
      <c r="S475" s="5"/>
    </row>
    <row r="476" spans="1:19" ht="16" x14ac:dyDescent="0.2">
      <c r="A476" s="5"/>
      <c r="B476" s="118" t="s">
        <v>579</v>
      </c>
      <c r="C476" s="5"/>
      <c r="D476" s="5"/>
      <c r="E476" s="5"/>
      <c r="F476" s="5"/>
      <c r="G476" s="5"/>
      <c r="H476" s="5"/>
      <c r="I476" s="5"/>
      <c r="J476" s="5"/>
      <c r="K476" s="5"/>
      <c r="L476" s="5"/>
      <c r="M476" s="5"/>
      <c r="N476" s="5"/>
      <c r="O476" s="5"/>
      <c r="P476" s="5"/>
      <c r="Q476" s="5"/>
      <c r="R476" s="5"/>
      <c r="S476" s="5"/>
    </row>
    <row r="477" spans="1:19" ht="16" x14ac:dyDescent="0.2">
      <c r="A477" s="5"/>
      <c r="B477" s="118" t="s">
        <v>580</v>
      </c>
      <c r="C477" s="5"/>
      <c r="D477" s="5"/>
      <c r="E477" s="5"/>
      <c r="F477" s="5"/>
      <c r="G477" s="5"/>
      <c r="H477" s="5"/>
      <c r="I477" s="5"/>
      <c r="J477" s="5"/>
      <c r="K477" s="5"/>
      <c r="L477" s="5"/>
      <c r="M477" s="5"/>
      <c r="N477" s="5"/>
      <c r="O477" s="5"/>
      <c r="P477" s="5"/>
      <c r="Q477" s="5"/>
      <c r="R477" s="5"/>
      <c r="S477" s="5"/>
    </row>
    <row r="478" spans="1:19" ht="16" x14ac:dyDescent="0.2">
      <c r="A478" s="5"/>
      <c r="B478" s="118" t="s">
        <v>581</v>
      </c>
      <c r="C478" s="5"/>
      <c r="D478" s="5"/>
      <c r="E478" s="5"/>
      <c r="F478" s="5"/>
      <c r="G478" s="5"/>
      <c r="H478" s="5"/>
      <c r="I478" s="5"/>
      <c r="J478" s="5"/>
      <c r="K478" s="5"/>
      <c r="L478" s="5"/>
      <c r="M478" s="5"/>
      <c r="N478" s="5"/>
      <c r="O478" s="5"/>
      <c r="P478" s="5"/>
      <c r="Q478" s="5"/>
      <c r="R478" s="5"/>
      <c r="S478" s="5"/>
    </row>
    <row r="479" spans="1:19" ht="16" x14ac:dyDescent="0.2">
      <c r="A479" s="5"/>
      <c r="B479" s="118" t="s">
        <v>582</v>
      </c>
      <c r="C479" s="5"/>
      <c r="D479" s="5"/>
      <c r="E479" s="5"/>
      <c r="F479" s="5"/>
      <c r="G479" s="5"/>
      <c r="H479" s="5"/>
      <c r="I479" s="5"/>
      <c r="J479" s="5"/>
      <c r="K479" s="5"/>
      <c r="L479" s="5"/>
      <c r="M479" s="5"/>
      <c r="N479" s="5"/>
      <c r="O479" s="5"/>
      <c r="P479" s="5"/>
      <c r="Q479" s="5"/>
      <c r="R479" s="5"/>
      <c r="S479" s="5"/>
    </row>
    <row r="480" spans="1:19" ht="16" x14ac:dyDescent="0.2">
      <c r="A480" s="5"/>
      <c r="B480" s="118" t="s">
        <v>583</v>
      </c>
      <c r="C480" s="5"/>
      <c r="D480" s="5"/>
      <c r="E480" s="5"/>
      <c r="F480" s="5"/>
      <c r="G480" s="5"/>
      <c r="H480" s="5"/>
      <c r="I480" s="5"/>
      <c r="J480" s="5"/>
      <c r="K480" s="5"/>
      <c r="L480" s="5"/>
      <c r="M480" s="5"/>
      <c r="N480" s="5"/>
      <c r="O480" s="5"/>
      <c r="P480" s="5"/>
      <c r="Q480" s="5"/>
      <c r="R480" s="5"/>
      <c r="S480" s="5"/>
    </row>
    <row r="481" spans="1:19" ht="16" x14ac:dyDescent="0.2">
      <c r="A481" s="5"/>
      <c r="B481" s="118" t="s">
        <v>584</v>
      </c>
      <c r="C481" s="5"/>
      <c r="D481" s="5"/>
      <c r="E481" s="5"/>
      <c r="F481" s="5"/>
      <c r="G481" s="5"/>
      <c r="H481" s="5"/>
      <c r="I481" s="5"/>
      <c r="J481" s="5"/>
      <c r="K481" s="5"/>
      <c r="L481" s="5"/>
      <c r="M481" s="5"/>
      <c r="N481" s="5"/>
      <c r="O481" s="5"/>
      <c r="P481" s="5"/>
      <c r="Q481" s="5"/>
      <c r="R481" s="5"/>
      <c r="S481" s="5"/>
    </row>
    <row r="482" spans="1:19" ht="16" x14ac:dyDescent="0.2">
      <c r="A482" s="5"/>
      <c r="B482" s="118" t="s">
        <v>585</v>
      </c>
      <c r="C482" s="5"/>
      <c r="D482" s="5"/>
      <c r="E482" s="5"/>
      <c r="F482" s="5"/>
      <c r="G482" s="5"/>
      <c r="H482" s="5"/>
      <c r="I482" s="5"/>
      <c r="J482" s="5"/>
      <c r="K482" s="5"/>
      <c r="L482" s="5"/>
      <c r="M482" s="5"/>
      <c r="N482" s="5"/>
      <c r="O482" s="5"/>
      <c r="P482" s="5"/>
      <c r="Q482" s="5"/>
      <c r="R482" s="5"/>
      <c r="S482" s="5"/>
    </row>
    <row r="483" spans="1:19" ht="16" x14ac:dyDescent="0.2">
      <c r="A483" s="5"/>
      <c r="B483" s="118" t="s">
        <v>586</v>
      </c>
      <c r="C483" s="5"/>
      <c r="D483" s="5"/>
      <c r="E483" s="5"/>
      <c r="F483" s="5"/>
      <c r="G483" s="5"/>
      <c r="H483" s="5"/>
      <c r="I483" s="5"/>
      <c r="J483" s="5"/>
      <c r="K483" s="5"/>
      <c r="L483" s="5"/>
      <c r="M483" s="5"/>
      <c r="N483" s="5"/>
      <c r="O483" s="5"/>
      <c r="P483" s="5"/>
      <c r="Q483" s="5"/>
      <c r="R483" s="5"/>
      <c r="S483" s="5"/>
    </row>
    <row r="484" spans="1:19" ht="16" x14ac:dyDescent="0.2">
      <c r="A484" s="5"/>
      <c r="B484" s="118" t="s">
        <v>587</v>
      </c>
      <c r="C484" s="5"/>
      <c r="D484" s="5"/>
      <c r="E484" s="5"/>
      <c r="F484" s="5"/>
      <c r="G484" s="5"/>
      <c r="H484" s="5"/>
      <c r="I484" s="5"/>
      <c r="J484" s="5"/>
      <c r="K484" s="5"/>
      <c r="L484" s="5"/>
      <c r="M484" s="5"/>
      <c r="N484" s="5"/>
      <c r="O484" s="5"/>
      <c r="P484" s="5"/>
      <c r="Q484" s="5"/>
      <c r="R484" s="5"/>
      <c r="S484" s="5"/>
    </row>
    <row r="485" spans="1:19" ht="16" x14ac:dyDescent="0.2">
      <c r="A485" s="5"/>
      <c r="B485" s="118" t="s">
        <v>588</v>
      </c>
      <c r="C485" s="5"/>
      <c r="D485" s="5"/>
      <c r="E485" s="5"/>
      <c r="F485" s="5"/>
      <c r="G485" s="5"/>
      <c r="H485" s="5"/>
      <c r="I485" s="5"/>
      <c r="J485" s="5"/>
      <c r="K485" s="5"/>
      <c r="L485" s="5"/>
      <c r="M485" s="5"/>
      <c r="N485" s="5"/>
      <c r="O485" s="5"/>
      <c r="P485" s="5"/>
      <c r="Q485" s="5"/>
      <c r="R485" s="5"/>
      <c r="S485" s="5"/>
    </row>
    <row r="486" spans="1:19" ht="16" x14ac:dyDescent="0.2">
      <c r="A486" s="5"/>
      <c r="B486" s="118" t="s">
        <v>589</v>
      </c>
      <c r="C486" s="5"/>
      <c r="D486" s="5"/>
      <c r="E486" s="5"/>
      <c r="F486" s="5"/>
      <c r="G486" s="5"/>
      <c r="H486" s="5"/>
      <c r="I486" s="5"/>
      <c r="J486" s="5"/>
      <c r="K486" s="5"/>
      <c r="L486" s="5"/>
      <c r="M486" s="5"/>
      <c r="N486" s="5"/>
      <c r="O486" s="5"/>
      <c r="P486" s="5"/>
      <c r="Q486" s="5"/>
      <c r="R486" s="5"/>
      <c r="S486" s="5"/>
    </row>
    <row r="487" spans="1:19" ht="16" x14ac:dyDescent="0.2">
      <c r="A487" s="5"/>
      <c r="B487" s="34"/>
      <c r="C487" s="5"/>
      <c r="D487" s="5"/>
      <c r="E487" s="5"/>
      <c r="F487" s="5"/>
      <c r="G487" s="5"/>
      <c r="H487" s="5"/>
      <c r="I487" s="5"/>
      <c r="J487" s="5"/>
      <c r="K487" s="5"/>
      <c r="L487" s="5"/>
      <c r="M487" s="5"/>
      <c r="N487" s="5"/>
      <c r="O487" s="5"/>
      <c r="P487" s="5"/>
      <c r="Q487" s="5"/>
      <c r="R487" s="5"/>
      <c r="S487" s="5"/>
    </row>
    <row r="488" spans="1:19" ht="16" x14ac:dyDescent="0.2">
      <c r="A488" s="5"/>
      <c r="B488" s="34"/>
      <c r="C488" s="5"/>
      <c r="D488" s="5"/>
      <c r="E488" s="5"/>
      <c r="F488" s="5"/>
      <c r="G488" s="5"/>
      <c r="H488" s="5"/>
      <c r="I488" s="5"/>
      <c r="J488" s="5"/>
      <c r="K488" s="5"/>
      <c r="L488" s="5"/>
      <c r="M488" s="5"/>
      <c r="N488" s="5"/>
      <c r="O488" s="5"/>
      <c r="P488" s="5"/>
      <c r="Q488" s="5"/>
      <c r="R488" s="5"/>
      <c r="S488" s="5"/>
    </row>
    <row r="489" spans="1:19" ht="16" x14ac:dyDescent="0.2">
      <c r="A489" s="5"/>
      <c r="B489" s="34"/>
      <c r="C489" s="5"/>
      <c r="D489" s="5"/>
      <c r="E489" s="5"/>
      <c r="F489" s="5"/>
      <c r="G489" s="5"/>
      <c r="H489" s="5"/>
      <c r="I489" s="5"/>
      <c r="J489" s="5"/>
      <c r="K489" s="5"/>
      <c r="L489" s="5"/>
      <c r="M489" s="5"/>
      <c r="N489" s="5"/>
      <c r="O489" s="5"/>
      <c r="P489" s="5"/>
      <c r="Q489" s="5"/>
      <c r="R489" s="5"/>
      <c r="S489" s="5"/>
    </row>
    <row r="490" spans="1:19" ht="16" x14ac:dyDescent="0.2">
      <c r="A490" s="5"/>
      <c r="B490" s="34"/>
      <c r="C490" s="5"/>
      <c r="D490" s="5"/>
      <c r="E490" s="5"/>
      <c r="F490" s="5"/>
      <c r="G490" s="5"/>
      <c r="H490" s="5"/>
      <c r="I490" s="5"/>
      <c r="J490" s="5"/>
      <c r="K490" s="5"/>
      <c r="L490" s="5"/>
      <c r="M490" s="5"/>
      <c r="N490" s="5"/>
      <c r="O490" s="5"/>
      <c r="P490" s="5"/>
      <c r="Q490" s="5"/>
      <c r="R490" s="5"/>
      <c r="S490" s="5"/>
    </row>
    <row r="491" spans="1:19" ht="16" x14ac:dyDescent="0.2">
      <c r="A491" s="5"/>
      <c r="B491" s="34"/>
      <c r="C491" s="5"/>
      <c r="D491" s="5"/>
      <c r="E491" s="5"/>
      <c r="F491" s="5"/>
      <c r="G491" s="5"/>
      <c r="H491" s="5"/>
      <c r="I491" s="5"/>
      <c r="J491" s="5"/>
      <c r="K491" s="5"/>
      <c r="L491" s="5"/>
      <c r="M491" s="5"/>
      <c r="N491" s="5"/>
      <c r="O491" s="5"/>
      <c r="P491" s="5"/>
      <c r="Q491" s="5"/>
      <c r="R491" s="5"/>
      <c r="S491" s="5"/>
    </row>
    <row r="492" spans="1:19" ht="16" x14ac:dyDescent="0.2">
      <c r="A492" s="5"/>
      <c r="B492" s="34"/>
      <c r="C492" s="5"/>
      <c r="D492" s="5"/>
      <c r="E492" s="5"/>
      <c r="F492" s="5"/>
      <c r="G492" s="5"/>
      <c r="H492" s="5"/>
      <c r="I492" s="5"/>
      <c r="J492" s="5"/>
      <c r="K492" s="5"/>
      <c r="L492" s="5"/>
      <c r="M492" s="5"/>
      <c r="N492" s="5"/>
      <c r="O492" s="5"/>
      <c r="P492" s="5"/>
      <c r="Q492" s="5"/>
      <c r="R492" s="5"/>
      <c r="S492" s="5"/>
    </row>
    <row r="493" spans="1:19" ht="16" x14ac:dyDescent="0.2">
      <c r="A493" s="5"/>
      <c r="B493" s="34"/>
      <c r="C493" s="5"/>
      <c r="D493" s="5"/>
      <c r="E493" s="5"/>
      <c r="F493" s="5"/>
      <c r="G493" s="5"/>
      <c r="H493" s="5"/>
      <c r="I493" s="5"/>
      <c r="J493" s="5"/>
      <c r="K493" s="5"/>
      <c r="L493" s="5"/>
      <c r="M493" s="5"/>
      <c r="N493" s="5"/>
      <c r="O493" s="5"/>
      <c r="P493" s="5"/>
      <c r="Q493" s="5"/>
      <c r="R493" s="5"/>
      <c r="S493" s="5"/>
    </row>
    <row r="494" spans="1:19" ht="16" x14ac:dyDescent="0.2">
      <c r="A494" s="5"/>
      <c r="B494" s="34"/>
      <c r="C494" s="5"/>
      <c r="D494" s="5"/>
      <c r="E494" s="5"/>
      <c r="F494" s="5"/>
      <c r="G494" s="5"/>
      <c r="H494" s="5"/>
      <c r="I494" s="5"/>
      <c r="J494" s="5"/>
      <c r="K494" s="5"/>
      <c r="L494" s="5"/>
      <c r="M494" s="5"/>
      <c r="N494" s="5"/>
      <c r="O494" s="5"/>
      <c r="P494" s="5"/>
      <c r="Q494" s="5"/>
      <c r="R494" s="5"/>
      <c r="S494" s="5"/>
    </row>
    <row r="495" spans="1:19" ht="16" x14ac:dyDescent="0.2">
      <c r="A495" s="5"/>
      <c r="B495" s="34"/>
      <c r="C495" s="5"/>
      <c r="D495" s="5"/>
      <c r="E495" s="5"/>
      <c r="F495" s="5"/>
      <c r="G495" s="5"/>
      <c r="H495" s="5"/>
      <c r="I495" s="5"/>
      <c r="J495" s="5"/>
      <c r="K495" s="5"/>
      <c r="L495" s="5"/>
      <c r="M495" s="5"/>
      <c r="N495" s="5"/>
      <c r="O495" s="5"/>
      <c r="P495" s="5"/>
      <c r="Q495" s="5"/>
      <c r="R495" s="5"/>
      <c r="S495" s="5"/>
    </row>
    <row r="496" spans="1:19" ht="16" x14ac:dyDescent="0.2">
      <c r="A496" s="5"/>
      <c r="B496" s="34"/>
      <c r="C496" s="5"/>
      <c r="D496" s="5"/>
      <c r="E496" s="5"/>
      <c r="F496" s="5"/>
      <c r="G496" s="5"/>
      <c r="H496" s="5"/>
      <c r="I496" s="5"/>
      <c r="J496" s="5"/>
      <c r="K496" s="5"/>
      <c r="L496" s="5"/>
      <c r="M496" s="5"/>
      <c r="N496" s="5"/>
      <c r="O496" s="5"/>
      <c r="P496" s="5"/>
      <c r="Q496" s="5"/>
      <c r="R496" s="5"/>
      <c r="S496" s="5"/>
    </row>
    <row r="497" spans="1:19" ht="16" x14ac:dyDescent="0.2">
      <c r="A497" s="5"/>
      <c r="B497" s="34"/>
      <c r="C497" s="5"/>
      <c r="D497" s="5"/>
      <c r="E497" s="5"/>
      <c r="F497" s="5"/>
      <c r="G497" s="5"/>
      <c r="H497" s="5"/>
      <c r="I497" s="5"/>
      <c r="J497" s="5"/>
      <c r="K497" s="5"/>
      <c r="L497" s="5"/>
      <c r="M497" s="5"/>
      <c r="N497" s="5"/>
      <c r="O497" s="5"/>
      <c r="P497" s="5"/>
      <c r="Q497" s="5"/>
      <c r="R497" s="5"/>
      <c r="S497" s="5"/>
    </row>
    <row r="498" spans="1:19" ht="16" x14ac:dyDescent="0.2">
      <c r="A498" s="5"/>
      <c r="B498" s="34"/>
      <c r="C498" s="5"/>
      <c r="D498" s="5"/>
      <c r="E498" s="5"/>
      <c r="F498" s="5"/>
      <c r="G498" s="5"/>
      <c r="H498" s="5"/>
      <c r="I498" s="5"/>
      <c r="J498" s="5"/>
      <c r="K498" s="5"/>
      <c r="L498" s="5"/>
      <c r="M498" s="5"/>
      <c r="N498" s="5"/>
      <c r="O498" s="5"/>
      <c r="P498" s="5"/>
      <c r="Q498" s="5"/>
      <c r="R498" s="5"/>
      <c r="S498" s="5"/>
    </row>
    <row r="499" spans="1:19" ht="16" x14ac:dyDescent="0.2">
      <c r="A499" s="5"/>
      <c r="B499" s="34"/>
      <c r="C499" s="5"/>
      <c r="D499" s="5"/>
      <c r="E499" s="5"/>
      <c r="F499" s="5"/>
      <c r="G499" s="5"/>
      <c r="H499" s="5"/>
      <c r="I499" s="5"/>
      <c r="J499" s="5"/>
      <c r="K499" s="5"/>
      <c r="L499" s="5"/>
      <c r="M499" s="5"/>
      <c r="N499" s="5"/>
      <c r="O499" s="5"/>
      <c r="P499" s="5"/>
      <c r="Q499" s="5"/>
      <c r="R499" s="5"/>
      <c r="S499" s="5"/>
    </row>
    <row r="500" spans="1:19" ht="16" x14ac:dyDescent="0.2">
      <c r="A500" s="5"/>
      <c r="B500" s="34"/>
      <c r="C500" s="5"/>
      <c r="D500" s="5"/>
      <c r="E500" s="5"/>
      <c r="F500" s="5"/>
      <c r="G500" s="5"/>
      <c r="H500" s="5"/>
      <c r="I500" s="5"/>
      <c r="J500" s="5"/>
      <c r="K500" s="5"/>
      <c r="L500" s="5"/>
      <c r="M500" s="5"/>
      <c r="N500" s="5"/>
      <c r="O500" s="5"/>
      <c r="P500" s="5"/>
      <c r="Q500" s="5"/>
      <c r="R500" s="5"/>
      <c r="S500" s="5"/>
    </row>
    <row r="501" spans="1:19" ht="16" x14ac:dyDescent="0.2">
      <c r="A501" s="5"/>
      <c r="B501" s="34"/>
      <c r="C501" s="5"/>
      <c r="D501" s="5"/>
      <c r="E501" s="5"/>
      <c r="F501" s="5"/>
      <c r="G501" s="5"/>
      <c r="H501" s="5"/>
      <c r="I501" s="5"/>
      <c r="J501" s="5"/>
      <c r="K501" s="5"/>
      <c r="L501" s="5"/>
      <c r="M501" s="5"/>
      <c r="N501" s="5"/>
      <c r="O501" s="5"/>
      <c r="P501" s="5"/>
      <c r="Q501" s="5"/>
      <c r="R501" s="5"/>
      <c r="S501" s="5"/>
    </row>
    <row r="502" spans="1:19" ht="16" x14ac:dyDescent="0.2">
      <c r="A502" s="5"/>
      <c r="B502" s="34"/>
      <c r="C502" s="5"/>
      <c r="D502" s="5"/>
      <c r="E502" s="5"/>
      <c r="F502" s="5"/>
      <c r="G502" s="5"/>
      <c r="H502" s="5"/>
      <c r="I502" s="5"/>
      <c r="J502" s="5"/>
      <c r="K502" s="5"/>
      <c r="L502" s="5"/>
      <c r="M502" s="5"/>
      <c r="N502" s="5"/>
      <c r="O502" s="5"/>
      <c r="P502" s="5"/>
      <c r="Q502" s="5"/>
      <c r="R502" s="5"/>
      <c r="S502" s="5"/>
    </row>
    <row r="503" spans="1:19" ht="16" x14ac:dyDescent="0.2">
      <c r="A503" s="5"/>
      <c r="B503" s="34"/>
      <c r="C503" s="5"/>
      <c r="D503" s="5"/>
      <c r="E503" s="5"/>
      <c r="F503" s="5"/>
      <c r="G503" s="5"/>
      <c r="H503" s="5"/>
      <c r="I503" s="5"/>
      <c r="J503" s="5"/>
      <c r="K503" s="5"/>
      <c r="L503" s="5"/>
      <c r="M503" s="5"/>
      <c r="N503" s="5"/>
      <c r="O503" s="5"/>
      <c r="P503" s="5"/>
      <c r="Q503" s="5"/>
      <c r="R503" s="5"/>
      <c r="S503" s="5"/>
    </row>
    <row r="504" spans="1:19" ht="16" x14ac:dyDescent="0.2">
      <c r="A504" s="5"/>
      <c r="B504" s="34"/>
      <c r="C504" s="5"/>
      <c r="D504" s="5"/>
      <c r="E504" s="5"/>
      <c r="F504" s="5"/>
      <c r="G504" s="5"/>
      <c r="H504" s="5"/>
      <c r="I504" s="5"/>
      <c r="J504" s="5"/>
      <c r="K504" s="5"/>
      <c r="L504" s="5"/>
      <c r="M504" s="5"/>
      <c r="N504" s="5"/>
      <c r="O504" s="5"/>
      <c r="P504" s="5"/>
      <c r="Q504" s="5"/>
      <c r="R504" s="5"/>
      <c r="S504" s="5"/>
    </row>
    <row r="505" spans="1:19" ht="16" x14ac:dyDescent="0.2">
      <c r="A505" s="5"/>
      <c r="B505" s="34"/>
      <c r="C505" s="5"/>
      <c r="D505" s="5"/>
      <c r="E505" s="5"/>
      <c r="F505" s="5"/>
      <c r="G505" s="5"/>
      <c r="H505" s="5"/>
      <c r="I505" s="5"/>
      <c r="J505" s="5"/>
      <c r="K505" s="5"/>
      <c r="L505" s="5"/>
      <c r="M505" s="5"/>
      <c r="N505" s="5"/>
      <c r="O505" s="5"/>
      <c r="P505" s="5"/>
      <c r="Q505" s="5"/>
      <c r="R505" s="5"/>
      <c r="S505" s="5"/>
    </row>
    <row r="506" spans="1:19" ht="16" x14ac:dyDescent="0.2">
      <c r="A506" s="5"/>
      <c r="B506" s="34"/>
      <c r="C506" s="5"/>
      <c r="D506" s="5"/>
      <c r="E506" s="5"/>
      <c r="F506" s="5"/>
      <c r="G506" s="5"/>
      <c r="H506" s="5"/>
      <c r="I506" s="5"/>
      <c r="J506" s="5"/>
      <c r="K506" s="5"/>
      <c r="L506" s="5"/>
      <c r="M506" s="5"/>
      <c r="N506" s="5"/>
      <c r="O506" s="5"/>
      <c r="P506" s="5"/>
      <c r="Q506" s="5"/>
      <c r="R506" s="5"/>
      <c r="S506" s="5"/>
    </row>
    <row r="507" spans="1:19" ht="16" x14ac:dyDescent="0.2">
      <c r="A507" s="5"/>
      <c r="B507" s="34"/>
      <c r="C507" s="5"/>
      <c r="D507" s="5"/>
      <c r="E507" s="5"/>
      <c r="F507" s="5"/>
      <c r="G507" s="5"/>
      <c r="H507" s="5"/>
      <c r="I507" s="5"/>
      <c r="J507" s="5"/>
      <c r="K507" s="5"/>
      <c r="L507" s="5"/>
      <c r="M507" s="5"/>
      <c r="N507" s="5"/>
      <c r="O507" s="5"/>
      <c r="P507" s="5"/>
      <c r="Q507" s="5"/>
      <c r="R507" s="5"/>
      <c r="S507" s="5"/>
    </row>
    <row r="508" spans="1:19" ht="16" x14ac:dyDescent="0.2">
      <c r="A508" s="5"/>
      <c r="B508" s="34"/>
      <c r="C508" s="5"/>
      <c r="D508" s="5"/>
      <c r="E508" s="5"/>
      <c r="F508" s="5"/>
      <c r="G508" s="5"/>
      <c r="H508" s="5"/>
      <c r="I508" s="5"/>
      <c r="J508" s="5"/>
      <c r="K508" s="5"/>
      <c r="L508" s="5"/>
      <c r="M508" s="5"/>
      <c r="N508" s="5"/>
      <c r="O508" s="5"/>
      <c r="P508" s="5"/>
      <c r="Q508" s="5"/>
      <c r="R508" s="5"/>
      <c r="S508" s="5"/>
    </row>
    <row r="509" spans="1:19" ht="16" x14ac:dyDescent="0.2">
      <c r="A509" s="5"/>
      <c r="B509" s="34"/>
      <c r="C509" s="5"/>
      <c r="D509" s="5"/>
      <c r="E509" s="5"/>
      <c r="F509" s="5"/>
      <c r="G509" s="5"/>
      <c r="H509" s="5"/>
      <c r="I509" s="5"/>
      <c r="J509" s="5"/>
      <c r="K509" s="5"/>
      <c r="L509" s="5"/>
      <c r="M509" s="5"/>
      <c r="N509" s="5"/>
      <c r="O509" s="5"/>
      <c r="P509" s="5"/>
      <c r="Q509" s="5"/>
      <c r="R509" s="5"/>
      <c r="S509" s="5"/>
    </row>
    <row r="510" spans="1:19" ht="16" x14ac:dyDescent="0.2">
      <c r="A510" s="5"/>
      <c r="B510" s="34"/>
      <c r="C510" s="5"/>
      <c r="D510" s="5"/>
      <c r="E510" s="5"/>
      <c r="F510" s="5"/>
      <c r="G510" s="5"/>
      <c r="H510" s="5"/>
      <c r="I510" s="5"/>
      <c r="J510" s="5"/>
      <c r="K510" s="5"/>
      <c r="L510" s="5"/>
      <c r="M510" s="5"/>
      <c r="N510" s="5"/>
      <c r="O510" s="5"/>
      <c r="P510" s="5"/>
      <c r="Q510" s="5"/>
      <c r="R510" s="5"/>
      <c r="S510" s="5"/>
    </row>
    <row r="511" spans="1:19" ht="16" x14ac:dyDescent="0.2">
      <c r="A511" s="5"/>
      <c r="B511" s="34"/>
      <c r="C511" s="5"/>
      <c r="D511" s="5"/>
      <c r="E511" s="5"/>
      <c r="F511" s="5"/>
      <c r="G511" s="5"/>
      <c r="H511" s="5"/>
      <c r="I511" s="5"/>
      <c r="J511" s="5"/>
      <c r="K511" s="5"/>
      <c r="L511" s="5"/>
      <c r="M511" s="5"/>
      <c r="N511" s="5"/>
      <c r="O511" s="5"/>
      <c r="P511" s="5"/>
      <c r="Q511" s="5"/>
      <c r="R511" s="5"/>
      <c r="S511" s="5"/>
    </row>
    <row r="512" spans="1:19" ht="16" x14ac:dyDescent="0.2">
      <c r="A512" s="5"/>
      <c r="B512" s="34"/>
      <c r="C512" s="5"/>
      <c r="D512" s="5"/>
      <c r="E512" s="5"/>
      <c r="F512" s="5"/>
      <c r="G512" s="5"/>
      <c r="H512" s="5"/>
      <c r="I512" s="5"/>
      <c r="J512" s="5"/>
      <c r="K512" s="5"/>
      <c r="L512" s="5"/>
      <c r="M512" s="5"/>
      <c r="N512" s="5"/>
      <c r="O512" s="5"/>
      <c r="P512" s="5"/>
      <c r="Q512" s="5"/>
      <c r="R512" s="5"/>
      <c r="S512" s="5"/>
    </row>
    <row r="513" spans="1:19" ht="16" x14ac:dyDescent="0.2">
      <c r="A513" s="5"/>
      <c r="B513" s="34"/>
      <c r="C513" s="5"/>
      <c r="D513" s="5"/>
      <c r="E513" s="5"/>
      <c r="F513" s="5"/>
      <c r="G513" s="5"/>
      <c r="H513" s="5"/>
      <c r="I513" s="5"/>
      <c r="J513" s="5"/>
      <c r="K513" s="5"/>
      <c r="L513" s="5"/>
      <c r="M513" s="5"/>
      <c r="N513" s="5"/>
      <c r="O513" s="5"/>
      <c r="P513" s="5"/>
      <c r="Q513" s="5"/>
      <c r="R513" s="5"/>
      <c r="S513" s="5"/>
    </row>
    <row r="514" spans="1:19" ht="16" x14ac:dyDescent="0.2">
      <c r="A514" s="5"/>
      <c r="B514" s="34"/>
      <c r="C514" s="5"/>
      <c r="D514" s="5"/>
      <c r="E514" s="5"/>
      <c r="F514" s="5"/>
      <c r="G514" s="5"/>
      <c r="H514" s="5"/>
      <c r="I514" s="5"/>
      <c r="J514" s="5"/>
      <c r="K514" s="5"/>
      <c r="L514" s="5"/>
      <c r="M514" s="5"/>
      <c r="N514" s="5"/>
      <c r="O514" s="5"/>
      <c r="P514" s="5"/>
      <c r="Q514" s="5"/>
      <c r="R514" s="5"/>
      <c r="S514" s="5"/>
    </row>
    <row r="515" spans="1:19" ht="16" x14ac:dyDescent="0.2">
      <c r="A515" s="5"/>
      <c r="B515" s="34"/>
      <c r="C515" s="5"/>
      <c r="D515" s="5"/>
      <c r="E515" s="5"/>
      <c r="F515" s="5"/>
      <c r="G515" s="5"/>
      <c r="H515" s="5"/>
      <c r="I515" s="5"/>
      <c r="J515" s="5"/>
      <c r="K515" s="5"/>
      <c r="L515" s="5"/>
      <c r="M515" s="5"/>
      <c r="N515" s="5"/>
      <c r="O515" s="5"/>
      <c r="P515" s="5"/>
      <c r="Q515" s="5"/>
      <c r="R515" s="5"/>
      <c r="S515" s="5"/>
    </row>
    <row r="516" spans="1:19" ht="16" x14ac:dyDescent="0.2">
      <c r="A516" s="5"/>
      <c r="B516" s="34"/>
      <c r="C516" s="5"/>
      <c r="D516" s="5"/>
      <c r="E516" s="5"/>
      <c r="F516" s="5"/>
      <c r="G516" s="5"/>
      <c r="H516" s="5"/>
      <c r="I516" s="5"/>
      <c r="J516" s="5"/>
      <c r="K516" s="5"/>
      <c r="L516" s="5"/>
      <c r="M516" s="5"/>
      <c r="N516" s="5"/>
      <c r="O516" s="5"/>
      <c r="P516" s="5"/>
      <c r="Q516" s="5"/>
      <c r="R516" s="5"/>
      <c r="S516" s="5"/>
    </row>
    <row r="517" spans="1:19" ht="16" x14ac:dyDescent="0.2">
      <c r="A517" s="5"/>
      <c r="B517" s="34"/>
      <c r="C517" s="5"/>
      <c r="D517" s="5"/>
      <c r="E517" s="5"/>
      <c r="F517" s="5"/>
      <c r="G517" s="5"/>
      <c r="H517" s="5"/>
      <c r="I517" s="5"/>
      <c r="J517" s="5"/>
      <c r="K517" s="5"/>
      <c r="L517" s="5"/>
      <c r="M517" s="5"/>
      <c r="N517" s="5"/>
      <c r="O517" s="5"/>
      <c r="P517" s="5"/>
      <c r="Q517" s="5"/>
      <c r="R517" s="5"/>
      <c r="S517" s="5"/>
    </row>
    <row r="518" spans="1:19" ht="16" x14ac:dyDescent="0.2">
      <c r="A518" s="5"/>
      <c r="B518" s="34"/>
      <c r="C518" s="5"/>
      <c r="D518" s="5"/>
      <c r="E518" s="5"/>
      <c r="F518" s="5"/>
      <c r="G518" s="5"/>
      <c r="H518" s="5"/>
      <c r="I518" s="5"/>
      <c r="J518" s="5"/>
      <c r="K518" s="5"/>
      <c r="L518" s="5"/>
      <c r="M518" s="5"/>
      <c r="N518" s="5"/>
      <c r="O518" s="5"/>
      <c r="P518" s="5"/>
      <c r="Q518" s="5"/>
      <c r="R518" s="5"/>
      <c r="S518" s="5"/>
    </row>
    <row r="519" spans="1:19" ht="16" x14ac:dyDescent="0.2">
      <c r="A519" s="5"/>
      <c r="B519" s="34"/>
      <c r="C519" s="5"/>
      <c r="D519" s="5"/>
      <c r="E519" s="5"/>
      <c r="F519" s="5"/>
      <c r="G519" s="5"/>
      <c r="H519" s="5"/>
      <c r="I519" s="5"/>
      <c r="J519" s="5"/>
      <c r="K519" s="5"/>
      <c r="L519" s="5"/>
      <c r="M519" s="5"/>
      <c r="N519" s="5"/>
      <c r="O519" s="5"/>
      <c r="P519" s="5"/>
      <c r="Q519" s="5"/>
      <c r="R519" s="5"/>
      <c r="S519" s="5"/>
    </row>
    <row r="520" spans="1:19" ht="16" x14ac:dyDescent="0.2">
      <c r="A520" s="5"/>
      <c r="B520" s="34"/>
      <c r="C520" s="5"/>
      <c r="D520" s="5"/>
      <c r="E520" s="5"/>
      <c r="F520" s="5"/>
      <c r="G520" s="5"/>
      <c r="H520" s="5"/>
      <c r="I520" s="5"/>
      <c r="J520" s="5"/>
      <c r="K520" s="5"/>
      <c r="L520" s="5"/>
      <c r="M520" s="5"/>
      <c r="N520" s="5"/>
      <c r="O520" s="5"/>
      <c r="P520" s="5"/>
      <c r="Q520" s="5"/>
      <c r="R520" s="5"/>
      <c r="S520" s="5"/>
    </row>
    <row r="521" spans="1:19" ht="16" x14ac:dyDescent="0.2">
      <c r="A521" s="5"/>
      <c r="B521" s="34"/>
      <c r="C521" s="5"/>
      <c r="D521" s="5"/>
      <c r="E521" s="5"/>
      <c r="F521" s="5"/>
      <c r="G521" s="5"/>
      <c r="H521" s="5"/>
      <c r="I521" s="5"/>
      <c r="J521" s="5"/>
      <c r="K521" s="5"/>
      <c r="L521" s="5"/>
      <c r="M521" s="5"/>
      <c r="N521" s="5"/>
      <c r="O521" s="5"/>
      <c r="P521" s="5"/>
      <c r="Q521" s="5"/>
      <c r="R521" s="5"/>
      <c r="S521" s="5"/>
    </row>
    <row r="522" spans="1:19" ht="16" x14ac:dyDescent="0.2">
      <c r="A522" s="5"/>
      <c r="B522" s="34"/>
      <c r="C522" s="5"/>
      <c r="D522" s="5"/>
      <c r="E522" s="5"/>
      <c r="F522" s="5"/>
      <c r="G522" s="5"/>
      <c r="H522" s="5"/>
      <c r="I522" s="5"/>
      <c r="J522" s="5"/>
      <c r="K522" s="5"/>
      <c r="L522" s="5"/>
      <c r="M522" s="5"/>
      <c r="N522" s="5"/>
      <c r="O522" s="5"/>
      <c r="P522" s="5"/>
      <c r="Q522" s="5"/>
      <c r="R522" s="5"/>
      <c r="S522" s="5"/>
    </row>
    <row r="523" spans="1:19" ht="16" x14ac:dyDescent="0.2">
      <c r="A523" s="5"/>
      <c r="B523" s="34"/>
      <c r="C523" s="5"/>
      <c r="D523" s="5"/>
      <c r="E523" s="5"/>
      <c r="F523" s="5"/>
      <c r="G523" s="5"/>
      <c r="H523" s="5"/>
      <c r="I523" s="5"/>
      <c r="J523" s="5"/>
      <c r="K523" s="5"/>
      <c r="L523" s="5"/>
      <c r="M523" s="5"/>
      <c r="N523" s="5"/>
      <c r="O523" s="5"/>
      <c r="P523" s="5"/>
      <c r="Q523" s="5"/>
      <c r="R523" s="5"/>
      <c r="S523" s="5"/>
    </row>
    <row r="524" spans="1:19" ht="16" x14ac:dyDescent="0.2">
      <c r="A524" s="5"/>
      <c r="B524" s="34"/>
      <c r="C524" s="5"/>
      <c r="D524" s="5"/>
      <c r="E524" s="5"/>
      <c r="F524" s="5"/>
      <c r="G524" s="5"/>
      <c r="H524" s="5"/>
      <c r="I524" s="5"/>
      <c r="J524" s="5"/>
      <c r="K524" s="5"/>
      <c r="L524" s="5"/>
      <c r="M524" s="5"/>
      <c r="N524" s="5"/>
      <c r="O524" s="5"/>
      <c r="P524" s="5"/>
      <c r="Q524" s="5"/>
      <c r="R524" s="5"/>
      <c r="S524" s="5"/>
    </row>
    <row r="525" spans="1:19" ht="16" x14ac:dyDescent="0.2">
      <c r="A525" s="5"/>
      <c r="B525" s="34"/>
      <c r="C525" s="5"/>
      <c r="D525" s="5"/>
      <c r="E525" s="5"/>
      <c r="F525" s="5"/>
      <c r="G525" s="5"/>
      <c r="H525" s="5"/>
      <c r="I525" s="5"/>
      <c r="J525" s="5"/>
      <c r="K525" s="5"/>
      <c r="L525" s="5"/>
      <c r="M525" s="5"/>
      <c r="N525" s="5"/>
      <c r="O525" s="5"/>
      <c r="P525" s="5"/>
      <c r="Q525" s="5"/>
      <c r="R525" s="5"/>
      <c r="S525" s="5"/>
    </row>
    <row r="526" spans="1:19" ht="16" x14ac:dyDescent="0.2">
      <c r="A526" s="5"/>
      <c r="B526" s="34"/>
      <c r="C526" s="5"/>
      <c r="D526" s="5"/>
      <c r="E526" s="5"/>
      <c r="F526" s="5"/>
      <c r="G526" s="5"/>
      <c r="H526" s="5"/>
      <c r="I526" s="5"/>
      <c r="J526" s="5"/>
      <c r="K526" s="5"/>
      <c r="L526" s="5"/>
      <c r="M526" s="5"/>
      <c r="N526" s="5"/>
      <c r="O526" s="5"/>
      <c r="P526" s="5"/>
      <c r="Q526" s="5"/>
      <c r="R526" s="5"/>
      <c r="S526" s="5"/>
    </row>
    <row r="527" spans="1:19" ht="16" x14ac:dyDescent="0.2">
      <c r="A527" s="5"/>
      <c r="B527" s="34"/>
      <c r="C527" s="5"/>
      <c r="D527" s="5"/>
      <c r="E527" s="5"/>
      <c r="F527" s="5"/>
      <c r="G527" s="5"/>
      <c r="H527" s="5"/>
      <c r="I527" s="5"/>
      <c r="J527" s="5"/>
      <c r="K527" s="5"/>
      <c r="L527" s="5"/>
      <c r="M527" s="5"/>
      <c r="N527" s="5"/>
      <c r="O527" s="5"/>
      <c r="P527" s="5"/>
      <c r="Q527" s="5"/>
      <c r="R527" s="5"/>
      <c r="S527" s="5"/>
    </row>
    <row r="528" spans="1:19" ht="16" x14ac:dyDescent="0.2">
      <c r="A528" s="5"/>
      <c r="B528" s="34"/>
      <c r="C528" s="5"/>
      <c r="D528" s="5"/>
      <c r="E528" s="5"/>
      <c r="F528" s="5"/>
      <c r="G528" s="5"/>
      <c r="H528" s="5"/>
      <c r="I528" s="5"/>
      <c r="J528" s="5"/>
      <c r="K528" s="5"/>
      <c r="L528" s="5"/>
      <c r="M528" s="5"/>
      <c r="N528" s="5"/>
      <c r="O528" s="5"/>
      <c r="P528" s="5"/>
      <c r="Q528" s="5"/>
      <c r="R528" s="5"/>
      <c r="S528" s="5"/>
    </row>
    <row r="529" spans="1:19" ht="16" x14ac:dyDescent="0.2">
      <c r="A529" s="5"/>
      <c r="B529" s="34"/>
      <c r="C529" s="5"/>
      <c r="D529" s="5"/>
      <c r="E529" s="5"/>
      <c r="F529" s="5"/>
      <c r="G529" s="5"/>
      <c r="H529" s="5"/>
      <c r="I529" s="5"/>
      <c r="J529" s="5"/>
      <c r="K529" s="5"/>
      <c r="L529" s="5"/>
      <c r="M529" s="5"/>
      <c r="N529" s="5"/>
      <c r="O529" s="5"/>
      <c r="P529" s="5"/>
      <c r="Q529" s="5"/>
      <c r="R529" s="5"/>
      <c r="S529" s="5"/>
    </row>
    <row r="530" spans="1:19" ht="16" x14ac:dyDescent="0.2">
      <c r="A530" s="5"/>
      <c r="B530" s="34"/>
      <c r="C530" s="5"/>
      <c r="D530" s="5"/>
      <c r="E530" s="5"/>
      <c r="F530" s="5"/>
      <c r="G530" s="5"/>
      <c r="H530" s="5"/>
      <c r="I530" s="5"/>
      <c r="J530" s="5"/>
      <c r="K530" s="5"/>
      <c r="L530" s="5"/>
      <c r="M530" s="5"/>
      <c r="N530" s="5"/>
      <c r="O530" s="5"/>
      <c r="P530" s="5"/>
      <c r="Q530" s="5"/>
      <c r="R530" s="5"/>
      <c r="S530" s="5"/>
    </row>
    <row r="531" spans="1:19" ht="16" x14ac:dyDescent="0.2">
      <c r="A531" s="5"/>
      <c r="B531" s="34"/>
      <c r="C531" s="5"/>
      <c r="D531" s="5"/>
      <c r="E531" s="5"/>
      <c r="F531" s="5"/>
      <c r="G531" s="5"/>
      <c r="H531" s="5"/>
      <c r="I531" s="5"/>
      <c r="J531" s="5"/>
      <c r="K531" s="5"/>
      <c r="L531" s="5"/>
      <c r="M531" s="5"/>
      <c r="N531" s="5"/>
      <c r="O531" s="5"/>
      <c r="P531" s="5"/>
      <c r="Q531" s="5"/>
      <c r="R531" s="5"/>
      <c r="S531" s="5"/>
    </row>
    <row r="532" spans="1:19" ht="16" x14ac:dyDescent="0.2">
      <c r="A532" s="5"/>
      <c r="B532" s="34"/>
      <c r="C532" s="5"/>
      <c r="D532" s="5"/>
      <c r="E532" s="5"/>
      <c r="F532" s="5"/>
      <c r="G532" s="5"/>
      <c r="H532" s="5"/>
      <c r="I532" s="5"/>
      <c r="J532" s="5"/>
      <c r="K532" s="5"/>
      <c r="L532" s="5"/>
      <c r="M532" s="5"/>
      <c r="N532" s="5"/>
      <c r="O532" s="5"/>
      <c r="P532" s="5"/>
      <c r="Q532" s="5"/>
      <c r="R532" s="5"/>
      <c r="S532" s="5"/>
    </row>
    <row r="533" spans="1:19" ht="16" x14ac:dyDescent="0.2">
      <c r="A533" s="5"/>
      <c r="B533" s="34"/>
      <c r="C533" s="5"/>
      <c r="D533" s="5"/>
      <c r="E533" s="5"/>
      <c r="F533" s="5"/>
      <c r="G533" s="5"/>
      <c r="H533" s="5"/>
      <c r="I533" s="5"/>
      <c r="J533" s="5"/>
      <c r="K533" s="5"/>
      <c r="L533" s="5"/>
      <c r="M533" s="5"/>
      <c r="N533" s="5"/>
      <c r="O533" s="5"/>
      <c r="P533" s="5"/>
      <c r="Q533" s="5"/>
      <c r="R533" s="5"/>
      <c r="S533" s="5"/>
    </row>
    <row r="534" spans="1:19" ht="16" x14ac:dyDescent="0.2">
      <c r="A534" s="5"/>
      <c r="B534" s="34"/>
      <c r="C534" s="5"/>
      <c r="D534" s="5"/>
      <c r="E534" s="5"/>
      <c r="F534" s="5"/>
      <c r="G534" s="5"/>
      <c r="H534" s="5"/>
      <c r="I534" s="5"/>
      <c r="J534" s="5"/>
      <c r="K534" s="5"/>
      <c r="L534" s="5"/>
      <c r="M534" s="5"/>
      <c r="N534" s="5"/>
      <c r="O534" s="5"/>
      <c r="P534" s="5"/>
      <c r="Q534" s="5"/>
      <c r="R534" s="5"/>
      <c r="S534" s="5"/>
    </row>
    <row r="535" spans="1:19" ht="16" x14ac:dyDescent="0.2">
      <c r="A535" s="5"/>
      <c r="B535" s="34"/>
      <c r="C535" s="5"/>
      <c r="D535" s="5"/>
      <c r="E535" s="5"/>
      <c r="F535" s="5"/>
      <c r="G535" s="5"/>
      <c r="H535" s="5"/>
      <c r="I535" s="5"/>
      <c r="J535" s="5"/>
      <c r="K535" s="5"/>
      <c r="L535" s="5"/>
      <c r="M535" s="5"/>
      <c r="N535" s="5"/>
      <c r="O535" s="5"/>
      <c r="P535" s="5"/>
      <c r="Q535" s="5"/>
      <c r="R535" s="5"/>
      <c r="S535" s="5"/>
    </row>
    <row r="536" spans="1:19" ht="16" x14ac:dyDescent="0.2">
      <c r="A536" s="5"/>
      <c r="B536" s="34"/>
      <c r="C536" s="5"/>
      <c r="D536" s="5"/>
      <c r="E536" s="5"/>
      <c r="F536" s="5"/>
      <c r="G536" s="5"/>
      <c r="H536" s="5"/>
      <c r="I536" s="5"/>
      <c r="J536" s="5"/>
      <c r="K536" s="5"/>
      <c r="L536" s="5"/>
      <c r="M536" s="5"/>
      <c r="N536" s="5"/>
      <c r="O536" s="5"/>
      <c r="P536" s="5"/>
      <c r="Q536" s="5"/>
      <c r="R536" s="5"/>
      <c r="S536" s="5"/>
    </row>
    <row r="537" spans="1:19" ht="16" x14ac:dyDescent="0.2">
      <c r="A537" s="5"/>
      <c r="B537" s="34"/>
      <c r="C537" s="5"/>
      <c r="D537" s="5"/>
      <c r="E537" s="5"/>
      <c r="F537" s="5"/>
      <c r="G537" s="5"/>
      <c r="H537" s="5"/>
      <c r="I537" s="5"/>
      <c r="J537" s="5"/>
      <c r="K537" s="5"/>
      <c r="L537" s="5"/>
      <c r="M537" s="5"/>
      <c r="N537" s="5"/>
      <c r="O537" s="5"/>
      <c r="P537" s="5"/>
      <c r="Q537" s="5"/>
      <c r="R537" s="5"/>
      <c r="S537" s="5"/>
    </row>
    <row r="538" spans="1:19" ht="16" x14ac:dyDescent="0.2">
      <c r="A538" s="5"/>
      <c r="B538" s="34"/>
      <c r="C538" s="5"/>
      <c r="D538" s="5"/>
      <c r="E538" s="5"/>
      <c r="F538" s="5"/>
      <c r="G538" s="5"/>
      <c r="H538" s="5"/>
      <c r="I538" s="5"/>
      <c r="J538" s="5"/>
      <c r="K538" s="5"/>
      <c r="L538" s="5"/>
      <c r="M538" s="5"/>
      <c r="N538" s="5"/>
      <c r="O538" s="5"/>
      <c r="P538" s="5"/>
      <c r="Q538" s="5"/>
      <c r="R538" s="5"/>
      <c r="S538" s="5"/>
    </row>
    <row r="539" spans="1:19" ht="16" x14ac:dyDescent="0.2">
      <c r="A539" s="5"/>
      <c r="B539" s="34"/>
      <c r="C539" s="5"/>
      <c r="D539" s="5"/>
      <c r="E539" s="5"/>
      <c r="F539" s="5"/>
      <c r="G539" s="5"/>
      <c r="H539" s="5"/>
      <c r="I539" s="5"/>
      <c r="J539" s="5"/>
      <c r="K539" s="5"/>
      <c r="L539" s="5"/>
      <c r="M539" s="5"/>
      <c r="N539" s="5"/>
      <c r="O539" s="5"/>
      <c r="P539" s="5"/>
      <c r="Q539" s="5"/>
      <c r="R539" s="5"/>
      <c r="S539" s="5"/>
    </row>
    <row r="540" spans="1:19" ht="16" x14ac:dyDescent="0.2">
      <c r="A540" s="5"/>
      <c r="B540" s="34"/>
      <c r="C540" s="5"/>
      <c r="D540" s="5"/>
      <c r="E540" s="5"/>
      <c r="F540" s="5"/>
      <c r="G540" s="5"/>
      <c r="H540" s="5"/>
      <c r="I540" s="5"/>
      <c r="J540" s="5"/>
      <c r="K540" s="5"/>
      <c r="L540" s="5"/>
      <c r="M540" s="5"/>
      <c r="N540" s="5"/>
      <c r="O540" s="5"/>
      <c r="P540" s="5"/>
      <c r="Q540" s="5"/>
      <c r="R540" s="5"/>
      <c r="S540" s="5"/>
    </row>
    <row r="541" spans="1:19" ht="16" x14ac:dyDescent="0.2">
      <c r="A541" s="5"/>
      <c r="B541" s="34"/>
      <c r="C541" s="5"/>
      <c r="D541" s="5"/>
      <c r="E541" s="5"/>
      <c r="F541" s="5"/>
      <c r="G541" s="5"/>
      <c r="H541" s="5"/>
      <c r="I541" s="5"/>
      <c r="J541" s="5"/>
      <c r="K541" s="5"/>
      <c r="L541" s="5"/>
      <c r="M541" s="5"/>
      <c r="N541" s="5"/>
      <c r="O541" s="5"/>
      <c r="P541" s="5"/>
      <c r="Q541" s="5"/>
      <c r="R541" s="5"/>
      <c r="S541" s="5"/>
    </row>
    <row r="542" spans="1:19" ht="16" x14ac:dyDescent="0.2">
      <c r="A542" s="5"/>
      <c r="B542" s="34"/>
      <c r="C542" s="5"/>
      <c r="D542" s="5"/>
      <c r="E542" s="5"/>
      <c r="F542" s="5"/>
      <c r="G542" s="5"/>
      <c r="H542" s="5"/>
      <c r="I542" s="5"/>
      <c r="J542" s="5"/>
      <c r="K542" s="5"/>
      <c r="L542" s="5"/>
      <c r="M542" s="5"/>
      <c r="N542" s="5"/>
      <c r="O542" s="5"/>
      <c r="P542" s="5"/>
      <c r="Q542" s="5"/>
      <c r="R542" s="5"/>
      <c r="S542" s="5"/>
    </row>
    <row r="543" spans="1:19" ht="16" x14ac:dyDescent="0.2">
      <c r="A543" s="5"/>
      <c r="B543" s="34"/>
      <c r="C543" s="5"/>
      <c r="D543" s="5"/>
      <c r="E543" s="5"/>
      <c r="F543" s="5"/>
      <c r="G543" s="5"/>
      <c r="H543" s="5"/>
      <c r="I543" s="5"/>
      <c r="J543" s="5"/>
      <c r="K543" s="5"/>
      <c r="L543" s="5"/>
      <c r="M543" s="5"/>
      <c r="N543" s="5"/>
      <c r="O543" s="5"/>
      <c r="P543" s="5"/>
      <c r="Q543" s="5"/>
      <c r="R543" s="5"/>
      <c r="S543" s="5"/>
    </row>
    <row r="544" spans="1:19" ht="16" x14ac:dyDescent="0.2">
      <c r="A544" s="5"/>
      <c r="B544" s="34"/>
      <c r="C544" s="5"/>
      <c r="D544" s="5"/>
      <c r="E544" s="5"/>
      <c r="F544" s="5"/>
      <c r="G544" s="5"/>
      <c r="H544" s="5"/>
      <c r="I544" s="5"/>
      <c r="J544" s="5"/>
      <c r="K544" s="5"/>
      <c r="L544" s="5"/>
      <c r="M544" s="5"/>
      <c r="N544" s="5"/>
      <c r="O544" s="5"/>
      <c r="P544" s="5"/>
      <c r="Q544" s="5"/>
      <c r="R544" s="5"/>
      <c r="S544" s="5"/>
    </row>
    <row r="545" spans="1:19" ht="16" x14ac:dyDescent="0.2">
      <c r="A545" s="5"/>
      <c r="B545" s="34"/>
      <c r="C545" s="5"/>
      <c r="D545" s="5"/>
      <c r="E545" s="5"/>
      <c r="F545" s="5"/>
      <c r="G545" s="5"/>
      <c r="H545" s="5"/>
      <c r="I545" s="5"/>
      <c r="J545" s="5"/>
      <c r="K545" s="5"/>
      <c r="L545" s="5"/>
      <c r="M545" s="5"/>
      <c r="N545" s="5"/>
      <c r="O545" s="5"/>
      <c r="P545" s="5"/>
      <c r="Q545" s="5"/>
      <c r="R545" s="5"/>
      <c r="S545" s="5"/>
    </row>
    <row r="546" spans="1:19" ht="16" x14ac:dyDescent="0.2">
      <c r="A546" s="5"/>
      <c r="B546" s="34"/>
      <c r="C546" s="5"/>
      <c r="D546" s="5"/>
      <c r="E546" s="5"/>
      <c r="F546" s="5"/>
      <c r="G546" s="5"/>
      <c r="H546" s="5"/>
      <c r="I546" s="5"/>
      <c r="J546" s="5"/>
      <c r="K546" s="5"/>
      <c r="L546" s="5"/>
      <c r="M546" s="5"/>
      <c r="N546" s="5"/>
      <c r="O546" s="5"/>
      <c r="P546" s="5"/>
      <c r="Q546" s="5"/>
      <c r="R546" s="5"/>
      <c r="S546" s="5"/>
    </row>
    <row r="547" spans="1:19" ht="16" x14ac:dyDescent="0.2">
      <c r="A547" s="5"/>
      <c r="B547" s="34"/>
      <c r="C547" s="5"/>
      <c r="D547" s="5"/>
      <c r="E547" s="5"/>
      <c r="F547" s="5"/>
      <c r="G547" s="5"/>
      <c r="H547" s="5"/>
      <c r="I547" s="5"/>
      <c r="J547" s="5"/>
      <c r="K547" s="5"/>
      <c r="L547" s="5"/>
      <c r="M547" s="5"/>
      <c r="N547" s="5"/>
      <c r="O547" s="5"/>
      <c r="P547" s="5"/>
      <c r="Q547" s="5"/>
      <c r="R547" s="5"/>
      <c r="S547" s="5"/>
    </row>
    <row r="548" spans="1:19" ht="16" x14ac:dyDescent="0.2">
      <c r="A548" s="5"/>
      <c r="B548" s="34"/>
      <c r="C548" s="5"/>
      <c r="D548" s="5"/>
      <c r="E548" s="5"/>
      <c r="F548" s="5"/>
      <c r="G548" s="5"/>
      <c r="H548" s="5"/>
      <c r="I548" s="5"/>
      <c r="J548" s="5"/>
      <c r="K548" s="5"/>
      <c r="L548" s="5"/>
      <c r="M548" s="5"/>
      <c r="N548" s="5"/>
      <c r="O548" s="5"/>
      <c r="P548" s="5"/>
      <c r="Q548" s="5"/>
      <c r="R548" s="5"/>
      <c r="S548" s="5"/>
    </row>
    <row r="549" spans="1:19" ht="16" x14ac:dyDescent="0.2">
      <c r="A549" s="5"/>
      <c r="B549" s="34"/>
      <c r="C549" s="5"/>
      <c r="D549" s="5"/>
      <c r="E549" s="5"/>
      <c r="F549" s="5"/>
      <c r="G549" s="5"/>
      <c r="H549" s="5"/>
      <c r="I549" s="5"/>
      <c r="J549" s="5"/>
      <c r="K549" s="5"/>
      <c r="L549" s="5"/>
      <c r="M549" s="5"/>
      <c r="N549" s="5"/>
      <c r="O549" s="5"/>
      <c r="P549" s="5"/>
      <c r="Q549" s="5"/>
      <c r="R549" s="5"/>
      <c r="S549" s="5"/>
    </row>
    <row r="550" spans="1:19" ht="16" x14ac:dyDescent="0.2">
      <c r="A550" s="5"/>
      <c r="B550" s="34"/>
      <c r="C550" s="5"/>
      <c r="D550" s="5"/>
      <c r="E550" s="5"/>
      <c r="F550" s="5"/>
      <c r="G550" s="5"/>
      <c r="H550" s="5"/>
      <c r="I550" s="5"/>
      <c r="J550" s="5"/>
      <c r="K550" s="5"/>
      <c r="L550" s="5"/>
      <c r="M550" s="5"/>
      <c r="N550" s="5"/>
      <c r="O550" s="5"/>
      <c r="P550" s="5"/>
      <c r="Q550" s="5"/>
      <c r="R550" s="5"/>
      <c r="S550" s="5"/>
    </row>
    <row r="551" spans="1:19" ht="16" x14ac:dyDescent="0.2">
      <c r="A551" s="5"/>
      <c r="B551" s="34"/>
      <c r="C551" s="5"/>
      <c r="D551" s="5"/>
      <c r="E551" s="5"/>
      <c r="F551" s="5"/>
      <c r="G551" s="5"/>
      <c r="H551" s="5"/>
      <c r="I551" s="5"/>
      <c r="J551" s="5"/>
      <c r="K551" s="5"/>
      <c r="L551" s="5"/>
      <c r="M551" s="5"/>
      <c r="N551" s="5"/>
      <c r="O551" s="5"/>
      <c r="P551" s="5"/>
      <c r="Q551" s="5"/>
      <c r="R551" s="5"/>
      <c r="S551" s="5"/>
    </row>
    <row r="552" spans="1:19" ht="16" x14ac:dyDescent="0.2">
      <c r="A552" s="5"/>
      <c r="B552" s="34"/>
      <c r="C552" s="5"/>
      <c r="D552" s="5"/>
      <c r="E552" s="5"/>
      <c r="F552" s="5"/>
      <c r="G552" s="5"/>
      <c r="H552" s="5"/>
      <c r="I552" s="5"/>
      <c r="J552" s="5"/>
      <c r="K552" s="5"/>
      <c r="L552" s="5"/>
      <c r="M552" s="5"/>
      <c r="N552" s="5"/>
      <c r="O552" s="5"/>
      <c r="P552" s="5"/>
      <c r="Q552" s="5"/>
      <c r="R552" s="5"/>
      <c r="S552" s="5"/>
    </row>
    <row r="553" spans="1:19" ht="16" x14ac:dyDescent="0.2">
      <c r="A553" s="5"/>
      <c r="B553" s="34"/>
      <c r="C553" s="5"/>
      <c r="D553" s="5"/>
      <c r="E553" s="5"/>
      <c r="F553" s="5"/>
      <c r="G553" s="5"/>
      <c r="H553" s="5"/>
      <c r="I553" s="5"/>
      <c r="J553" s="5"/>
      <c r="K553" s="5"/>
      <c r="L553" s="5"/>
      <c r="M553" s="5"/>
      <c r="N553" s="5"/>
      <c r="O553" s="5"/>
      <c r="P553" s="5"/>
      <c r="Q553" s="5"/>
      <c r="R553" s="5"/>
      <c r="S553" s="5"/>
    </row>
    <row r="554" spans="1:19" ht="16" x14ac:dyDescent="0.2">
      <c r="A554" s="5"/>
      <c r="B554" s="34"/>
      <c r="C554" s="5"/>
      <c r="D554" s="5"/>
      <c r="E554" s="5"/>
      <c r="F554" s="5"/>
      <c r="G554" s="5"/>
      <c r="H554" s="5"/>
      <c r="I554" s="5"/>
      <c r="J554" s="5"/>
      <c r="K554" s="5"/>
      <c r="L554" s="5"/>
      <c r="M554" s="5"/>
      <c r="N554" s="5"/>
      <c r="O554" s="5"/>
      <c r="P554" s="5"/>
      <c r="Q554" s="5"/>
      <c r="R554" s="5"/>
      <c r="S554" s="5"/>
    </row>
    <row r="555" spans="1:19" ht="16" x14ac:dyDescent="0.2">
      <c r="A555" s="5"/>
      <c r="B555" s="34"/>
      <c r="C555" s="5"/>
      <c r="D555" s="5"/>
      <c r="E555" s="5"/>
      <c r="F555" s="5"/>
      <c r="G555" s="5"/>
      <c r="H555" s="5"/>
      <c r="I555" s="5"/>
      <c r="J555" s="5"/>
      <c r="K555" s="5"/>
      <c r="L555" s="5"/>
      <c r="M555" s="5"/>
      <c r="N555" s="5"/>
      <c r="O555" s="5"/>
      <c r="P555" s="5"/>
      <c r="Q555" s="5"/>
      <c r="R555" s="5"/>
      <c r="S555" s="5"/>
    </row>
    <row r="556" spans="1:19" ht="16" x14ac:dyDescent="0.2">
      <c r="A556" s="5"/>
      <c r="B556" s="34"/>
      <c r="C556" s="5"/>
      <c r="D556" s="5"/>
      <c r="E556" s="5"/>
      <c r="F556" s="5"/>
      <c r="G556" s="5"/>
      <c r="H556" s="5"/>
      <c r="I556" s="5"/>
      <c r="J556" s="5"/>
      <c r="K556" s="5"/>
      <c r="L556" s="5"/>
      <c r="M556" s="5"/>
      <c r="N556" s="5"/>
      <c r="O556" s="5"/>
      <c r="P556" s="5"/>
      <c r="Q556" s="5"/>
      <c r="R556" s="5"/>
      <c r="S556" s="5"/>
    </row>
    <row r="557" spans="1:19" ht="16" x14ac:dyDescent="0.2">
      <c r="A557" s="5"/>
      <c r="B557" s="34"/>
      <c r="C557" s="5"/>
      <c r="D557" s="5"/>
      <c r="E557" s="5"/>
      <c r="F557" s="5"/>
      <c r="G557" s="5"/>
      <c r="H557" s="5"/>
      <c r="I557" s="5"/>
      <c r="J557" s="5"/>
      <c r="K557" s="5"/>
      <c r="L557" s="5"/>
      <c r="M557" s="5"/>
      <c r="N557" s="5"/>
      <c r="O557" s="5"/>
      <c r="P557" s="5"/>
      <c r="Q557" s="5"/>
      <c r="R557" s="5"/>
      <c r="S557" s="5"/>
    </row>
    <row r="558" spans="1:19" ht="16" x14ac:dyDescent="0.2">
      <c r="A558" s="5"/>
      <c r="B558" s="34"/>
      <c r="C558" s="5"/>
      <c r="D558" s="5"/>
      <c r="E558" s="5"/>
      <c r="F558" s="5"/>
      <c r="G558" s="5"/>
      <c r="H558" s="5"/>
      <c r="I558" s="5"/>
      <c r="J558" s="5"/>
      <c r="K558" s="5"/>
      <c r="L558" s="5"/>
      <c r="M558" s="5"/>
      <c r="N558" s="5"/>
      <c r="O558" s="5"/>
      <c r="P558" s="5"/>
      <c r="Q558" s="5"/>
      <c r="R558" s="5"/>
      <c r="S558" s="5"/>
    </row>
    <row r="559" spans="1:19" ht="16" x14ac:dyDescent="0.2">
      <c r="A559" s="5"/>
      <c r="B559" s="34"/>
      <c r="C559" s="5"/>
      <c r="D559" s="5"/>
      <c r="E559" s="5"/>
      <c r="F559" s="5"/>
      <c r="G559" s="5"/>
      <c r="H559" s="5"/>
      <c r="I559" s="5"/>
      <c r="J559" s="5"/>
      <c r="K559" s="5"/>
      <c r="L559" s="5"/>
      <c r="M559" s="5"/>
      <c r="N559" s="5"/>
      <c r="O559" s="5"/>
      <c r="P559" s="5"/>
      <c r="Q559" s="5"/>
      <c r="R559" s="5"/>
      <c r="S559" s="5"/>
    </row>
    <row r="560" spans="1:19" ht="16" x14ac:dyDescent="0.2">
      <c r="A560" s="5"/>
      <c r="B560" s="34"/>
      <c r="C560" s="5"/>
      <c r="D560" s="5"/>
      <c r="E560" s="5"/>
      <c r="F560" s="5"/>
      <c r="G560" s="5"/>
      <c r="H560" s="5"/>
      <c r="I560" s="5"/>
      <c r="J560" s="5"/>
      <c r="K560" s="5"/>
      <c r="L560" s="5"/>
      <c r="M560" s="5"/>
      <c r="N560" s="5"/>
      <c r="O560" s="5"/>
      <c r="P560" s="5"/>
      <c r="Q560" s="5"/>
      <c r="R560" s="5"/>
      <c r="S560" s="5"/>
    </row>
    <row r="561" spans="1:19" ht="16" x14ac:dyDescent="0.2">
      <c r="A561" s="5"/>
      <c r="B561" s="34"/>
      <c r="C561" s="5"/>
      <c r="D561" s="5"/>
      <c r="E561" s="5"/>
      <c r="F561" s="5"/>
      <c r="G561" s="5"/>
      <c r="H561" s="5"/>
      <c r="I561" s="5"/>
      <c r="J561" s="5"/>
      <c r="K561" s="5"/>
      <c r="L561" s="5"/>
      <c r="M561" s="5"/>
      <c r="N561" s="5"/>
      <c r="O561" s="5"/>
      <c r="P561" s="5"/>
      <c r="Q561" s="5"/>
      <c r="R561" s="5"/>
      <c r="S561" s="5"/>
    </row>
    <row r="562" spans="1:19" ht="16" x14ac:dyDescent="0.2">
      <c r="A562" s="5"/>
      <c r="B562" s="34"/>
      <c r="C562" s="5"/>
      <c r="D562" s="5"/>
      <c r="E562" s="5"/>
      <c r="F562" s="5"/>
      <c r="G562" s="5"/>
      <c r="H562" s="5"/>
      <c r="I562" s="5"/>
      <c r="J562" s="5"/>
      <c r="K562" s="5"/>
      <c r="L562" s="5"/>
      <c r="M562" s="5"/>
      <c r="N562" s="5"/>
      <c r="O562" s="5"/>
      <c r="P562" s="5"/>
      <c r="Q562" s="5"/>
      <c r="R562" s="5"/>
      <c r="S562" s="5"/>
    </row>
    <row r="563" spans="1:19" ht="16" x14ac:dyDescent="0.2">
      <c r="A563" s="5"/>
      <c r="B563" s="34"/>
      <c r="C563" s="5"/>
      <c r="D563" s="5"/>
      <c r="E563" s="5"/>
      <c r="F563" s="5"/>
      <c r="G563" s="5"/>
      <c r="H563" s="5"/>
      <c r="I563" s="5"/>
      <c r="J563" s="5"/>
      <c r="K563" s="5"/>
      <c r="L563" s="5"/>
      <c r="M563" s="5"/>
      <c r="N563" s="5"/>
      <c r="O563" s="5"/>
      <c r="P563" s="5"/>
      <c r="Q563" s="5"/>
      <c r="R563" s="5"/>
      <c r="S563" s="5"/>
    </row>
    <row r="564" spans="1:19" ht="16" x14ac:dyDescent="0.2">
      <c r="A564" s="5"/>
      <c r="B564" s="34"/>
      <c r="C564" s="5"/>
      <c r="D564" s="5"/>
      <c r="E564" s="5"/>
      <c r="F564" s="5"/>
      <c r="G564" s="5"/>
      <c r="H564" s="5"/>
      <c r="I564" s="5"/>
      <c r="J564" s="5"/>
      <c r="K564" s="5"/>
      <c r="L564" s="5"/>
      <c r="M564" s="5"/>
      <c r="N564" s="5"/>
      <c r="O564" s="5"/>
      <c r="P564" s="5"/>
      <c r="Q564" s="5"/>
      <c r="R564" s="5"/>
      <c r="S564" s="5"/>
    </row>
    <row r="565" spans="1:19" ht="16" x14ac:dyDescent="0.2">
      <c r="A565" s="5"/>
      <c r="B565" s="34"/>
      <c r="C565" s="5"/>
      <c r="D565" s="5"/>
      <c r="E565" s="5"/>
      <c r="F565" s="5"/>
      <c r="G565" s="5"/>
      <c r="H565" s="5"/>
      <c r="I565" s="5"/>
      <c r="J565" s="5"/>
      <c r="K565" s="5"/>
      <c r="L565" s="5"/>
      <c r="M565" s="5"/>
      <c r="N565" s="5"/>
      <c r="O565" s="5"/>
      <c r="P565" s="5"/>
      <c r="Q565" s="5"/>
      <c r="R565" s="5"/>
      <c r="S565" s="5"/>
    </row>
    <row r="566" spans="1:19" ht="16" x14ac:dyDescent="0.2">
      <c r="A566" s="5"/>
      <c r="B566" s="34"/>
      <c r="C566" s="5"/>
      <c r="D566" s="5"/>
      <c r="E566" s="5"/>
      <c r="F566" s="5"/>
      <c r="G566" s="5"/>
      <c r="H566" s="5"/>
      <c r="I566" s="5"/>
      <c r="J566" s="5"/>
      <c r="K566" s="5"/>
      <c r="L566" s="5"/>
      <c r="M566" s="5"/>
      <c r="N566" s="5"/>
      <c r="O566" s="5"/>
      <c r="P566" s="5"/>
      <c r="Q566" s="5"/>
      <c r="R566" s="5"/>
      <c r="S566" s="5"/>
    </row>
    <row r="567" spans="1:19" ht="16" x14ac:dyDescent="0.2">
      <c r="A567" s="5"/>
      <c r="B567" s="34"/>
      <c r="C567" s="5"/>
      <c r="D567" s="5"/>
      <c r="E567" s="5"/>
      <c r="F567" s="5"/>
      <c r="G567" s="5"/>
      <c r="H567" s="5"/>
      <c r="I567" s="5"/>
      <c r="J567" s="5"/>
      <c r="K567" s="5"/>
      <c r="L567" s="5"/>
      <c r="M567" s="5"/>
      <c r="N567" s="5"/>
      <c r="O567" s="5"/>
      <c r="P567" s="5"/>
      <c r="Q567" s="5"/>
      <c r="R567" s="5"/>
      <c r="S567" s="5"/>
    </row>
    <row r="568" spans="1:19" ht="16" x14ac:dyDescent="0.2">
      <c r="A568" s="5"/>
      <c r="B568" s="34"/>
      <c r="C568" s="5"/>
      <c r="D568" s="5"/>
      <c r="E568" s="5"/>
      <c r="F568" s="5"/>
      <c r="G568" s="5"/>
      <c r="H568" s="5"/>
      <c r="I568" s="5"/>
      <c r="J568" s="5"/>
      <c r="K568" s="5"/>
      <c r="L568" s="5"/>
      <c r="M568" s="5"/>
      <c r="N568" s="5"/>
      <c r="O568" s="5"/>
      <c r="P568" s="5"/>
      <c r="Q568" s="5"/>
      <c r="R568" s="5"/>
      <c r="S568" s="5"/>
    </row>
    <row r="569" spans="1:19" ht="16" x14ac:dyDescent="0.2">
      <c r="A569" s="5"/>
      <c r="B569" s="34"/>
      <c r="C569" s="5"/>
      <c r="D569" s="5"/>
      <c r="E569" s="5"/>
      <c r="F569" s="5"/>
      <c r="G569" s="5"/>
      <c r="H569" s="5"/>
      <c r="I569" s="5"/>
      <c r="J569" s="5"/>
      <c r="K569" s="5"/>
      <c r="L569" s="5"/>
      <c r="M569" s="5"/>
      <c r="N569" s="5"/>
      <c r="O569" s="5"/>
      <c r="P569" s="5"/>
      <c r="Q569" s="5"/>
      <c r="R569" s="5"/>
      <c r="S569" s="5"/>
    </row>
    <row r="570" spans="1:19" ht="16" x14ac:dyDescent="0.2">
      <c r="A570" s="5"/>
      <c r="B570" s="34"/>
      <c r="C570" s="5"/>
      <c r="D570" s="5"/>
      <c r="E570" s="5"/>
      <c r="F570" s="5"/>
      <c r="G570" s="5"/>
      <c r="H570" s="5"/>
      <c r="I570" s="5"/>
      <c r="J570" s="5"/>
      <c r="K570" s="5"/>
      <c r="L570" s="5"/>
      <c r="M570" s="5"/>
      <c r="N570" s="5"/>
      <c r="O570" s="5"/>
      <c r="P570" s="5"/>
      <c r="Q570" s="5"/>
      <c r="R570" s="5"/>
      <c r="S570" s="5"/>
    </row>
    <row r="571" spans="1:19" ht="16" x14ac:dyDescent="0.2">
      <c r="A571" s="5"/>
      <c r="B571" s="34"/>
      <c r="C571" s="5"/>
      <c r="D571" s="5"/>
      <c r="E571" s="5"/>
      <c r="F571" s="5"/>
      <c r="G571" s="5"/>
      <c r="H571" s="5"/>
      <c r="I571" s="5"/>
      <c r="J571" s="5"/>
      <c r="K571" s="5"/>
      <c r="L571" s="5"/>
      <c r="M571" s="5"/>
      <c r="N571" s="5"/>
      <c r="O571" s="5"/>
      <c r="P571" s="5"/>
      <c r="Q571" s="5"/>
      <c r="R571" s="5"/>
      <c r="S571" s="5"/>
    </row>
    <row r="572" spans="1:19" ht="16" x14ac:dyDescent="0.2">
      <c r="A572" s="5"/>
      <c r="B572" s="34"/>
      <c r="C572" s="5"/>
      <c r="D572" s="5"/>
      <c r="E572" s="5"/>
      <c r="F572" s="5"/>
      <c r="G572" s="5"/>
      <c r="H572" s="5"/>
      <c r="I572" s="5"/>
      <c r="J572" s="5"/>
      <c r="K572" s="5"/>
      <c r="L572" s="5"/>
      <c r="M572" s="5"/>
      <c r="N572" s="5"/>
      <c r="O572" s="5"/>
      <c r="P572" s="5"/>
      <c r="Q572" s="5"/>
      <c r="R572" s="5"/>
      <c r="S572" s="5"/>
    </row>
    <row r="573" spans="1:19" ht="16" x14ac:dyDescent="0.2">
      <c r="A573" s="5"/>
      <c r="B573" s="34"/>
      <c r="C573" s="5"/>
      <c r="D573" s="5"/>
      <c r="E573" s="5"/>
      <c r="F573" s="5"/>
      <c r="G573" s="5"/>
      <c r="H573" s="5"/>
      <c r="I573" s="5"/>
      <c r="J573" s="5"/>
      <c r="K573" s="5"/>
      <c r="L573" s="5"/>
      <c r="M573" s="5"/>
      <c r="N573" s="5"/>
      <c r="O573" s="5"/>
      <c r="P573" s="5"/>
      <c r="Q573" s="5"/>
      <c r="R573" s="5"/>
      <c r="S573" s="5"/>
    </row>
    <row r="574" spans="1:19" ht="16" x14ac:dyDescent="0.2">
      <c r="A574" s="5"/>
      <c r="B574" s="34"/>
      <c r="C574" s="5"/>
      <c r="D574" s="5"/>
      <c r="E574" s="5"/>
      <c r="F574" s="5"/>
      <c r="G574" s="5"/>
      <c r="H574" s="5"/>
      <c r="I574" s="5"/>
      <c r="J574" s="5"/>
      <c r="K574" s="5"/>
      <c r="L574" s="5"/>
      <c r="M574" s="5"/>
      <c r="N574" s="5"/>
      <c r="O574" s="5"/>
      <c r="P574" s="5"/>
      <c r="Q574" s="5"/>
      <c r="R574" s="5"/>
      <c r="S574" s="5"/>
    </row>
    <row r="575" spans="1:19" ht="16" x14ac:dyDescent="0.2">
      <c r="A575" s="5"/>
      <c r="B575" s="34"/>
      <c r="C575" s="5"/>
      <c r="D575" s="5"/>
      <c r="E575" s="5"/>
      <c r="F575" s="5"/>
      <c r="G575" s="5"/>
      <c r="H575" s="5"/>
      <c r="I575" s="5"/>
      <c r="J575" s="5"/>
      <c r="K575" s="5"/>
      <c r="L575" s="5"/>
      <c r="M575" s="5"/>
      <c r="N575" s="5"/>
      <c r="O575" s="5"/>
      <c r="P575" s="5"/>
      <c r="Q575" s="5"/>
      <c r="R575" s="5"/>
      <c r="S575" s="5"/>
    </row>
    <row r="576" spans="1:19" ht="16" x14ac:dyDescent="0.2">
      <c r="A576" s="5"/>
      <c r="B576" s="34"/>
      <c r="C576" s="5"/>
      <c r="D576" s="5"/>
      <c r="E576" s="5"/>
      <c r="F576" s="5"/>
      <c r="G576" s="5"/>
      <c r="H576" s="5"/>
      <c r="I576" s="5"/>
      <c r="J576" s="5"/>
      <c r="K576" s="5"/>
      <c r="L576" s="5"/>
      <c r="M576" s="5"/>
      <c r="N576" s="5"/>
      <c r="O576" s="5"/>
      <c r="P576" s="5"/>
      <c r="Q576" s="5"/>
      <c r="R576" s="5"/>
      <c r="S576" s="5"/>
    </row>
    <row r="577" spans="1:19" ht="16" x14ac:dyDescent="0.2">
      <c r="A577" s="5"/>
      <c r="B577" s="34"/>
      <c r="C577" s="5"/>
      <c r="D577" s="5"/>
      <c r="E577" s="5"/>
      <c r="F577" s="5"/>
      <c r="G577" s="5"/>
      <c r="H577" s="5"/>
      <c r="I577" s="5"/>
      <c r="J577" s="5"/>
      <c r="K577" s="5"/>
      <c r="L577" s="5"/>
      <c r="M577" s="5"/>
      <c r="N577" s="5"/>
      <c r="O577" s="5"/>
      <c r="P577" s="5"/>
      <c r="Q577" s="5"/>
      <c r="R577" s="5"/>
      <c r="S577" s="5"/>
    </row>
    <row r="578" spans="1:19" ht="16" x14ac:dyDescent="0.2">
      <c r="A578" s="5"/>
      <c r="B578" s="34"/>
      <c r="C578" s="5"/>
      <c r="D578" s="5"/>
      <c r="E578" s="5"/>
      <c r="F578" s="5"/>
      <c r="G578" s="5"/>
      <c r="H578" s="5"/>
      <c r="I578" s="5"/>
      <c r="J578" s="5"/>
      <c r="K578" s="5"/>
      <c r="L578" s="5"/>
      <c r="M578" s="5"/>
      <c r="N578" s="5"/>
      <c r="O578" s="5"/>
      <c r="P578" s="5"/>
      <c r="Q578" s="5"/>
      <c r="R578" s="5"/>
      <c r="S578" s="5"/>
    </row>
    <row r="579" spans="1:19" ht="16" x14ac:dyDescent="0.2">
      <c r="A579" s="5"/>
      <c r="B579" s="34"/>
      <c r="C579" s="5"/>
      <c r="D579" s="5"/>
      <c r="E579" s="5"/>
      <c r="F579" s="5"/>
      <c r="G579" s="5"/>
      <c r="H579" s="5"/>
      <c r="I579" s="5"/>
      <c r="J579" s="5"/>
      <c r="K579" s="5"/>
      <c r="L579" s="5"/>
      <c r="M579" s="5"/>
      <c r="N579" s="5"/>
      <c r="O579" s="5"/>
      <c r="P579" s="5"/>
      <c r="Q579" s="5"/>
      <c r="R579" s="5"/>
      <c r="S579" s="5"/>
    </row>
    <row r="580" spans="1:19" ht="16" x14ac:dyDescent="0.2">
      <c r="A580" s="5"/>
      <c r="B580" s="34"/>
      <c r="C580" s="5"/>
      <c r="D580" s="5"/>
      <c r="E580" s="5"/>
      <c r="F580" s="5"/>
      <c r="G580" s="5"/>
      <c r="H580" s="5"/>
      <c r="I580" s="5"/>
      <c r="J580" s="5"/>
      <c r="K580" s="5"/>
      <c r="L580" s="5"/>
      <c r="M580" s="5"/>
      <c r="N580" s="5"/>
      <c r="O580" s="5"/>
      <c r="P580" s="5"/>
      <c r="Q580" s="5"/>
      <c r="R580" s="5"/>
      <c r="S580" s="5"/>
    </row>
    <row r="581" spans="1:19" ht="16" x14ac:dyDescent="0.2">
      <c r="A581" s="5"/>
      <c r="B581" s="34"/>
      <c r="C581" s="5"/>
      <c r="D581" s="5"/>
      <c r="E581" s="5"/>
      <c r="F581" s="5"/>
      <c r="G581" s="5"/>
      <c r="H581" s="5"/>
      <c r="I581" s="5"/>
      <c r="J581" s="5"/>
      <c r="K581" s="5"/>
      <c r="L581" s="5"/>
      <c r="M581" s="5"/>
      <c r="N581" s="5"/>
      <c r="O581" s="5"/>
      <c r="P581" s="5"/>
      <c r="Q581" s="5"/>
      <c r="R581" s="5"/>
      <c r="S581" s="5"/>
    </row>
    <row r="582" spans="1:19" ht="16" x14ac:dyDescent="0.2">
      <c r="A582" s="5"/>
      <c r="B582" s="34"/>
      <c r="C582" s="5"/>
      <c r="D582" s="5"/>
      <c r="E582" s="5"/>
      <c r="F582" s="5"/>
      <c r="G582" s="5"/>
      <c r="H582" s="5"/>
      <c r="I582" s="5"/>
      <c r="J582" s="5"/>
      <c r="K582" s="5"/>
      <c r="L582" s="5"/>
      <c r="M582" s="5"/>
      <c r="N582" s="5"/>
      <c r="O582" s="5"/>
      <c r="P582" s="5"/>
      <c r="Q582" s="5"/>
      <c r="R582" s="5"/>
      <c r="S582" s="5"/>
    </row>
    <row r="583" spans="1:19" ht="16" x14ac:dyDescent="0.2">
      <c r="A583" s="5"/>
      <c r="B583" s="34"/>
      <c r="C583" s="5"/>
      <c r="D583" s="5"/>
      <c r="E583" s="5"/>
      <c r="F583" s="5"/>
      <c r="G583" s="5"/>
      <c r="H583" s="5"/>
      <c r="I583" s="5"/>
      <c r="J583" s="5"/>
      <c r="K583" s="5"/>
      <c r="L583" s="5"/>
      <c r="M583" s="5"/>
      <c r="N583" s="5"/>
      <c r="O583" s="5"/>
      <c r="P583" s="5"/>
      <c r="Q583" s="5"/>
      <c r="R583" s="5"/>
      <c r="S583" s="5"/>
    </row>
    <row r="584" spans="1:19" ht="16" x14ac:dyDescent="0.2">
      <c r="A584" s="5"/>
      <c r="B584" s="34"/>
      <c r="C584" s="5"/>
      <c r="D584" s="5"/>
      <c r="E584" s="5"/>
      <c r="F584" s="5"/>
      <c r="G584" s="5"/>
      <c r="H584" s="5"/>
      <c r="I584" s="5"/>
      <c r="J584" s="5"/>
      <c r="K584" s="5"/>
      <c r="L584" s="5"/>
      <c r="M584" s="5"/>
      <c r="N584" s="5"/>
      <c r="O584" s="5"/>
      <c r="P584" s="5"/>
      <c r="Q584" s="5"/>
      <c r="R584" s="5"/>
      <c r="S584" s="5"/>
    </row>
    <row r="585" spans="1:19" ht="16" x14ac:dyDescent="0.2">
      <c r="A585" s="5"/>
      <c r="B585" s="34"/>
      <c r="C585" s="5"/>
      <c r="D585" s="5"/>
      <c r="E585" s="5"/>
      <c r="F585" s="5"/>
      <c r="G585" s="5"/>
      <c r="H585" s="5"/>
      <c r="I585" s="5"/>
      <c r="J585" s="5"/>
      <c r="K585" s="5"/>
      <c r="L585" s="5"/>
      <c r="M585" s="5"/>
      <c r="N585" s="5"/>
      <c r="O585" s="5"/>
      <c r="P585" s="5"/>
      <c r="Q585" s="5"/>
      <c r="R585" s="5"/>
      <c r="S585" s="5"/>
    </row>
    <row r="586" spans="1:19" ht="16" x14ac:dyDescent="0.2">
      <c r="A586" s="5"/>
      <c r="B586" s="34"/>
      <c r="C586" s="5"/>
      <c r="D586" s="5"/>
      <c r="E586" s="5"/>
      <c r="F586" s="5"/>
      <c r="G586" s="5"/>
      <c r="H586" s="5"/>
      <c r="I586" s="5"/>
      <c r="J586" s="5"/>
      <c r="K586" s="5"/>
      <c r="L586" s="5"/>
      <c r="M586" s="5"/>
      <c r="N586" s="5"/>
      <c r="O586" s="5"/>
      <c r="P586" s="5"/>
      <c r="Q586" s="5"/>
      <c r="R586" s="5"/>
      <c r="S586" s="5"/>
    </row>
    <row r="587" spans="1:19" ht="16" x14ac:dyDescent="0.2">
      <c r="A587" s="5"/>
      <c r="B587" s="34"/>
      <c r="C587" s="5"/>
      <c r="D587" s="5"/>
      <c r="E587" s="5"/>
      <c r="F587" s="5"/>
      <c r="G587" s="5"/>
      <c r="H587" s="5"/>
      <c r="I587" s="5"/>
      <c r="J587" s="5"/>
      <c r="K587" s="5"/>
      <c r="L587" s="5"/>
      <c r="M587" s="5"/>
      <c r="N587" s="5"/>
      <c r="O587" s="5"/>
      <c r="P587" s="5"/>
      <c r="Q587" s="5"/>
      <c r="R587" s="5"/>
      <c r="S587" s="5"/>
    </row>
    <row r="588" spans="1:19" ht="16" x14ac:dyDescent="0.2">
      <c r="A588" s="5"/>
      <c r="B588" s="34"/>
      <c r="C588" s="5"/>
      <c r="D588" s="5"/>
      <c r="E588" s="5"/>
      <c r="F588" s="5"/>
      <c r="G588" s="5"/>
      <c r="H588" s="5"/>
      <c r="I588" s="5"/>
      <c r="J588" s="5"/>
      <c r="K588" s="5"/>
      <c r="L588" s="5"/>
      <c r="M588" s="5"/>
      <c r="N588" s="5"/>
      <c r="O588" s="5"/>
      <c r="P588" s="5"/>
      <c r="Q588" s="5"/>
      <c r="R588" s="5"/>
      <c r="S588" s="5"/>
    </row>
    <row r="589" spans="1:19" ht="16" x14ac:dyDescent="0.2">
      <c r="A589" s="5"/>
      <c r="B589" s="34"/>
      <c r="C589" s="5"/>
      <c r="D589" s="5"/>
      <c r="E589" s="5"/>
      <c r="F589" s="5"/>
      <c r="G589" s="5"/>
      <c r="H589" s="5"/>
      <c r="I589" s="5"/>
      <c r="J589" s="5"/>
      <c r="K589" s="5"/>
      <c r="L589" s="5"/>
      <c r="M589" s="5"/>
      <c r="N589" s="5"/>
      <c r="O589" s="5"/>
      <c r="P589" s="5"/>
      <c r="Q589" s="5"/>
      <c r="R589" s="5"/>
      <c r="S589" s="5"/>
    </row>
    <row r="590" spans="1:19" ht="16" x14ac:dyDescent="0.2">
      <c r="A590" s="5"/>
      <c r="B590" s="34"/>
      <c r="C590" s="5"/>
      <c r="D590" s="5"/>
      <c r="E590" s="5"/>
      <c r="F590" s="5"/>
      <c r="G590" s="5"/>
      <c r="H590" s="5"/>
      <c r="I590" s="5"/>
      <c r="J590" s="5"/>
      <c r="K590" s="5"/>
      <c r="L590" s="5"/>
      <c r="M590" s="5"/>
      <c r="N590" s="5"/>
      <c r="O590" s="5"/>
      <c r="P590" s="5"/>
      <c r="Q590" s="5"/>
      <c r="R590" s="5"/>
      <c r="S590" s="5"/>
    </row>
    <row r="591" spans="1:19" ht="16" x14ac:dyDescent="0.2">
      <c r="A591" s="5"/>
      <c r="B591" s="34"/>
      <c r="C591" s="5"/>
      <c r="D591" s="5"/>
      <c r="E591" s="5"/>
      <c r="F591" s="5"/>
      <c r="G591" s="5"/>
      <c r="H591" s="5"/>
      <c r="I591" s="5"/>
      <c r="J591" s="5"/>
      <c r="K591" s="5"/>
      <c r="L591" s="5"/>
      <c r="M591" s="5"/>
      <c r="N591" s="5"/>
      <c r="O591" s="5"/>
      <c r="P591" s="5"/>
      <c r="Q591" s="5"/>
      <c r="R591" s="5"/>
      <c r="S591" s="5"/>
    </row>
    <row r="592" spans="1:19" ht="16" x14ac:dyDescent="0.2">
      <c r="A592" s="5"/>
      <c r="B592" s="34"/>
      <c r="C592" s="5"/>
      <c r="D592" s="5"/>
      <c r="E592" s="5"/>
      <c r="F592" s="5"/>
      <c r="G592" s="5"/>
      <c r="H592" s="5"/>
      <c r="I592" s="5"/>
      <c r="J592" s="5"/>
      <c r="K592" s="5"/>
      <c r="L592" s="5"/>
      <c r="M592" s="5"/>
      <c r="N592" s="5"/>
      <c r="O592" s="5"/>
      <c r="P592" s="5"/>
      <c r="Q592" s="5"/>
      <c r="R592" s="5"/>
      <c r="S592" s="5"/>
    </row>
    <row r="593" spans="1:19" ht="16" x14ac:dyDescent="0.2">
      <c r="A593" s="5"/>
      <c r="B593" s="34"/>
      <c r="C593" s="5"/>
      <c r="D593" s="5"/>
      <c r="E593" s="5"/>
      <c r="F593" s="5"/>
      <c r="G593" s="5"/>
      <c r="H593" s="5"/>
      <c r="I593" s="5"/>
      <c r="J593" s="5"/>
      <c r="K593" s="5"/>
      <c r="L593" s="5"/>
      <c r="M593" s="5"/>
      <c r="N593" s="5"/>
      <c r="O593" s="5"/>
      <c r="P593" s="5"/>
      <c r="Q593" s="5"/>
      <c r="R593" s="5"/>
      <c r="S593" s="5"/>
    </row>
    <row r="594" spans="1:19" ht="16" x14ac:dyDescent="0.2">
      <c r="A594" s="5"/>
      <c r="B594" s="34"/>
      <c r="C594" s="5"/>
      <c r="D594" s="5"/>
      <c r="E594" s="5"/>
      <c r="F594" s="5"/>
      <c r="G594" s="5"/>
      <c r="H594" s="5"/>
      <c r="I594" s="5"/>
      <c r="J594" s="5"/>
      <c r="K594" s="5"/>
      <c r="L594" s="5"/>
      <c r="M594" s="5"/>
      <c r="N594" s="5"/>
      <c r="O594" s="5"/>
      <c r="P594" s="5"/>
      <c r="Q594" s="5"/>
      <c r="R594" s="5"/>
      <c r="S594" s="5"/>
    </row>
    <row r="595" spans="1:19" ht="16" x14ac:dyDescent="0.2">
      <c r="A595" s="5"/>
      <c r="B595" s="34"/>
      <c r="C595" s="5"/>
      <c r="D595" s="5"/>
      <c r="E595" s="5"/>
      <c r="F595" s="5"/>
      <c r="G595" s="5"/>
      <c r="H595" s="5"/>
      <c r="I595" s="5"/>
      <c r="J595" s="5"/>
      <c r="K595" s="5"/>
      <c r="L595" s="5"/>
      <c r="M595" s="5"/>
      <c r="N595" s="5"/>
      <c r="O595" s="5"/>
      <c r="P595" s="5"/>
      <c r="Q595" s="5"/>
      <c r="R595" s="5"/>
      <c r="S595" s="5"/>
    </row>
    <row r="596" spans="1:19" ht="16" x14ac:dyDescent="0.2">
      <c r="A596" s="5"/>
      <c r="B596" s="34"/>
      <c r="C596" s="5"/>
      <c r="D596" s="5"/>
      <c r="E596" s="5"/>
      <c r="F596" s="5"/>
      <c r="G596" s="5"/>
      <c r="H596" s="5"/>
      <c r="I596" s="5"/>
      <c r="J596" s="5"/>
      <c r="K596" s="5"/>
      <c r="L596" s="5"/>
      <c r="M596" s="5"/>
      <c r="N596" s="5"/>
      <c r="O596" s="5"/>
      <c r="P596" s="5"/>
      <c r="Q596" s="5"/>
      <c r="R596" s="5"/>
      <c r="S596" s="5"/>
    </row>
    <row r="597" spans="1:19" ht="16" x14ac:dyDescent="0.2">
      <c r="A597" s="5"/>
      <c r="B597" s="34"/>
      <c r="C597" s="5"/>
      <c r="D597" s="5"/>
      <c r="E597" s="5"/>
      <c r="F597" s="5"/>
      <c r="G597" s="5"/>
      <c r="H597" s="5"/>
      <c r="I597" s="5"/>
      <c r="J597" s="5"/>
      <c r="K597" s="5"/>
      <c r="L597" s="5"/>
      <c r="M597" s="5"/>
      <c r="N597" s="5"/>
      <c r="O597" s="5"/>
      <c r="P597" s="5"/>
      <c r="Q597" s="5"/>
      <c r="R597" s="5"/>
      <c r="S597" s="5"/>
    </row>
    <row r="598" spans="1:19" ht="16" x14ac:dyDescent="0.2">
      <c r="A598" s="5"/>
      <c r="B598" s="34"/>
      <c r="C598" s="5"/>
      <c r="D598" s="5"/>
      <c r="E598" s="5"/>
      <c r="F598" s="5"/>
      <c r="G598" s="5"/>
      <c r="H598" s="5"/>
      <c r="I598" s="5"/>
      <c r="J598" s="5"/>
      <c r="K598" s="5"/>
      <c r="L598" s="5"/>
      <c r="M598" s="5"/>
      <c r="N598" s="5"/>
      <c r="O598" s="5"/>
      <c r="P598" s="5"/>
      <c r="Q598" s="5"/>
      <c r="R598" s="5"/>
      <c r="S598" s="5"/>
    </row>
    <row r="599" spans="1:19" ht="16" x14ac:dyDescent="0.2">
      <c r="A599" s="5"/>
      <c r="B599" s="34"/>
      <c r="C599" s="5"/>
      <c r="D599" s="5"/>
      <c r="E599" s="5"/>
      <c r="F599" s="5"/>
      <c r="G599" s="5"/>
      <c r="H599" s="5"/>
      <c r="I599" s="5"/>
      <c r="J599" s="5"/>
      <c r="K599" s="5"/>
      <c r="L599" s="5"/>
      <c r="M599" s="5"/>
      <c r="N599" s="5"/>
      <c r="O599" s="5"/>
      <c r="P599" s="5"/>
      <c r="Q599" s="5"/>
      <c r="R599" s="5"/>
      <c r="S599" s="5"/>
    </row>
    <row r="600" spans="1:19" ht="16" x14ac:dyDescent="0.2">
      <c r="A600" s="5"/>
      <c r="B600" s="34"/>
      <c r="C600" s="5"/>
      <c r="D600" s="5"/>
      <c r="E600" s="5"/>
      <c r="F600" s="5"/>
      <c r="G600" s="5"/>
      <c r="H600" s="5"/>
      <c r="I600" s="5"/>
      <c r="J600" s="5"/>
      <c r="K600" s="5"/>
      <c r="L600" s="5"/>
      <c r="M600" s="5"/>
      <c r="N600" s="5"/>
      <c r="O600" s="5"/>
      <c r="P600" s="5"/>
      <c r="Q600" s="5"/>
      <c r="R600" s="5"/>
      <c r="S600" s="5"/>
    </row>
    <row r="601" spans="1:19" ht="16" x14ac:dyDescent="0.2">
      <c r="A601" s="5"/>
      <c r="B601" s="34"/>
      <c r="C601" s="5"/>
      <c r="D601" s="5"/>
      <c r="E601" s="5"/>
      <c r="F601" s="5"/>
      <c r="G601" s="5"/>
      <c r="H601" s="5"/>
      <c r="I601" s="5"/>
      <c r="J601" s="5"/>
      <c r="K601" s="5"/>
      <c r="L601" s="5"/>
      <c r="M601" s="5"/>
      <c r="N601" s="5"/>
      <c r="O601" s="5"/>
      <c r="P601" s="5"/>
      <c r="Q601" s="5"/>
      <c r="R601" s="5"/>
      <c r="S601" s="5"/>
    </row>
    <row r="602" spans="1:19" ht="16" x14ac:dyDescent="0.2">
      <c r="A602" s="5"/>
      <c r="B602" s="34"/>
      <c r="C602" s="5"/>
      <c r="D602" s="5"/>
      <c r="E602" s="5"/>
      <c r="F602" s="5"/>
      <c r="G602" s="5"/>
      <c r="H602" s="5"/>
      <c r="I602" s="5"/>
      <c r="J602" s="5"/>
      <c r="K602" s="5"/>
      <c r="L602" s="5"/>
      <c r="M602" s="5"/>
      <c r="N602" s="5"/>
      <c r="O602" s="5"/>
      <c r="P602" s="5"/>
      <c r="Q602" s="5"/>
      <c r="R602" s="5"/>
      <c r="S602" s="5"/>
    </row>
    <row r="603" spans="1:19" ht="16" x14ac:dyDescent="0.2">
      <c r="A603" s="5"/>
      <c r="B603" s="34"/>
      <c r="C603" s="5"/>
      <c r="D603" s="5"/>
      <c r="E603" s="5"/>
      <c r="F603" s="5"/>
      <c r="G603" s="5"/>
      <c r="H603" s="5"/>
      <c r="I603" s="5"/>
      <c r="J603" s="5"/>
      <c r="K603" s="5"/>
      <c r="L603" s="5"/>
      <c r="M603" s="5"/>
      <c r="N603" s="5"/>
      <c r="O603" s="5"/>
      <c r="P603" s="5"/>
      <c r="Q603" s="5"/>
      <c r="R603" s="5"/>
      <c r="S603" s="5"/>
    </row>
    <row r="604" spans="1:19" ht="16" x14ac:dyDescent="0.2">
      <c r="A604" s="5"/>
      <c r="B604" s="34"/>
      <c r="C604" s="5"/>
      <c r="D604" s="5"/>
      <c r="E604" s="5"/>
      <c r="F604" s="5"/>
      <c r="G604" s="5"/>
      <c r="H604" s="5"/>
      <c r="I604" s="5"/>
      <c r="J604" s="5"/>
      <c r="K604" s="5"/>
      <c r="L604" s="5"/>
      <c r="M604" s="5"/>
      <c r="N604" s="5"/>
      <c r="O604" s="5"/>
      <c r="P604" s="5"/>
      <c r="Q604" s="5"/>
      <c r="R604" s="5"/>
      <c r="S604" s="5"/>
    </row>
    <row r="605" spans="1:19" ht="16" x14ac:dyDescent="0.2">
      <c r="A605" s="5"/>
      <c r="B605" s="34"/>
      <c r="C605" s="5"/>
      <c r="D605" s="5"/>
      <c r="E605" s="5"/>
      <c r="F605" s="5"/>
      <c r="G605" s="5"/>
      <c r="H605" s="5"/>
      <c r="I605" s="5"/>
      <c r="J605" s="5"/>
      <c r="K605" s="5"/>
      <c r="L605" s="5"/>
      <c r="M605" s="5"/>
      <c r="N605" s="5"/>
      <c r="O605" s="5"/>
      <c r="P605" s="5"/>
      <c r="Q605" s="5"/>
      <c r="R605" s="5"/>
      <c r="S605" s="5"/>
    </row>
    <row r="606" spans="1:19" ht="16" x14ac:dyDescent="0.2">
      <c r="A606" s="5"/>
      <c r="B606" s="34"/>
      <c r="C606" s="5"/>
      <c r="D606" s="5"/>
      <c r="E606" s="5"/>
      <c r="F606" s="5"/>
      <c r="G606" s="5"/>
      <c r="H606" s="5"/>
      <c r="I606" s="5"/>
      <c r="J606" s="5"/>
      <c r="K606" s="5"/>
      <c r="L606" s="5"/>
      <c r="M606" s="5"/>
      <c r="N606" s="5"/>
      <c r="O606" s="5"/>
      <c r="P606" s="5"/>
      <c r="Q606" s="5"/>
      <c r="R606" s="5"/>
      <c r="S606" s="5"/>
    </row>
    <row r="607" spans="1:19" ht="16" x14ac:dyDescent="0.2">
      <c r="A607" s="5"/>
      <c r="B607" s="34"/>
      <c r="C607" s="5"/>
      <c r="D607" s="5"/>
      <c r="E607" s="5"/>
      <c r="F607" s="5"/>
      <c r="G607" s="5"/>
      <c r="H607" s="5"/>
      <c r="I607" s="5"/>
      <c r="J607" s="5"/>
      <c r="K607" s="5"/>
      <c r="L607" s="5"/>
      <c r="M607" s="5"/>
      <c r="N607" s="5"/>
      <c r="O607" s="5"/>
      <c r="P607" s="5"/>
      <c r="Q607" s="5"/>
      <c r="R607" s="5"/>
      <c r="S607" s="5"/>
    </row>
    <row r="608" spans="1:19" ht="16" x14ac:dyDescent="0.2">
      <c r="A608" s="5"/>
      <c r="B608" s="34"/>
      <c r="C608" s="5"/>
      <c r="D608" s="5"/>
      <c r="E608" s="5"/>
      <c r="F608" s="5"/>
      <c r="G608" s="5"/>
      <c r="H608" s="5"/>
      <c r="I608" s="5"/>
      <c r="J608" s="5"/>
      <c r="K608" s="5"/>
      <c r="L608" s="5"/>
      <c r="M608" s="5"/>
      <c r="N608" s="5"/>
      <c r="O608" s="5"/>
      <c r="P608" s="5"/>
      <c r="Q608" s="5"/>
      <c r="R608" s="5"/>
      <c r="S608" s="5"/>
    </row>
    <row r="609" spans="1:19" ht="16" x14ac:dyDescent="0.2">
      <c r="A609" s="5"/>
      <c r="B609" s="34"/>
      <c r="C609" s="5"/>
      <c r="D609" s="5"/>
      <c r="E609" s="5"/>
      <c r="F609" s="5"/>
      <c r="G609" s="5"/>
      <c r="H609" s="5"/>
      <c r="I609" s="5"/>
      <c r="J609" s="5"/>
      <c r="K609" s="5"/>
      <c r="L609" s="5"/>
      <c r="M609" s="5"/>
      <c r="N609" s="5"/>
      <c r="O609" s="5"/>
      <c r="P609" s="5"/>
      <c r="Q609" s="5"/>
      <c r="R609" s="5"/>
      <c r="S609" s="5"/>
    </row>
    <row r="610" spans="1:19" ht="16" x14ac:dyDescent="0.2">
      <c r="A610" s="5"/>
      <c r="B610" s="34"/>
      <c r="C610" s="5"/>
      <c r="D610" s="5"/>
      <c r="E610" s="5"/>
      <c r="F610" s="5"/>
      <c r="G610" s="5"/>
      <c r="H610" s="5"/>
      <c r="I610" s="5"/>
      <c r="J610" s="5"/>
      <c r="K610" s="5"/>
      <c r="L610" s="5"/>
      <c r="M610" s="5"/>
      <c r="N610" s="5"/>
      <c r="O610" s="5"/>
      <c r="P610" s="5"/>
      <c r="Q610" s="5"/>
      <c r="R610" s="5"/>
      <c r="S610" s="5"/>
    </row>
    <row r="611" spans="1:19" ht="16" x14ac:dyDescent="0.2">
      <c r="A611" s="5"/>
      <c r="B611" s="34"/>
      <c r="C611" s="5"/>
      <c r="D611" s="5"/>
      <c r="E611" s="5"/>
      <c r="F611" s="5"/>
      <c r="G611" s="5"/>
      <c r="H611" s="5"/>
      <c r="I611" s="5"/>
      <c r="J611" s="5"/>
      <c r="K611" s="5"/>
      <c r="L611" s="5"/>
      <c r="M611" s="5"/>
      <c r="N611" s="5"/>
      <c r="O611" s="5"/>
      <c r="P611" s="5"/>
      <c r="Q611" s="5"/>
      <c r="R611" s="5"/>
      <c r="S611" s="5"/>
    </row>
    <row r="612" spans="1:19" ht="16" x14ac:dyDescent="0.2">
      <c r="A612" s="5"/>
      <c r="B612" s="34"/>
      <c r="C612" s="5"/>
      <c r="D612" s="5"/>
      <c r="E612" s="5"/>
      <c r="F612" s="5"/>
      <c r="G612" s="5"/>
      <c r="H612" s="5"/>
      <c r="I612" s="5"/>
      <c r="J612" s="5"/>
      <c r="K612" s="5"/>
      <c r="L612" s="5"/>
      <c r="M612" s="5"/>
      <c r="N612" s="5"/>
      <c r="O612" s="5"/>
      <c r="P612" s="5"/>
      <c r="Q612" s="5"/>
      <c r="R612" s="5"/>
      <c r="S612" s="5"/>
    </row>
    <row r="613" spans="1:19" ht="16" x14ac:dyDescent="0.2">
      <c r="A613" s="5"/>
      <c r="B613" s="34"/>
      <c r="C613" s="5"/>
      <c r="D613" s="5"/>
      <c r="E613" s="5"/>
      <c r="F613" s="5"/>
      <c r="G613" s="5"/>
      <c r="H613" s="5"/>
      <c r="I613" s="5"/>
      <c r="J613" s="5"/>
      <c r="K613" s="5"/>
      <c r="L613" s="5"/>
      <c r="M613" s="5"/>
      <c r="N613" s="5"/>
      <c r="O613" s="5"/>
      <c r="P613" s="5"/>
      <c r="Q613" s="5"/>
      <c r="R613" s="5"/>
      <c r="S613" s="5"/>
    </row>
    <row r="614" spans="1:19" ht="16" x14ac:dyDescent="0.2">
      <c r="A614" s="5"/>
      <c r="B614" s="34"/>
      <c r="C614" s="5"/>
      <c r="D614" s="5"/>
      <c r="E614" s="5"/>
      <c r="F614" s="5"/>
      <c r="G614" s="5"/>
      <c r="H614" s="5"/>
      <c r="I614" s="5"/>
      <c r="J614" s="5"/>
      <c r="K614" s="5"/>
      <c r="L614" s="5"/>
      <c r="M614" s="5"/>
      <c r="N614" s="5"/>
      <c r="O614" s="5"/>
      <c r="P614" s="5"/>
      <c r="Q614" s="5"/>
      <c r="R614" s="5"/>
      <c r="S614" s="5"/>
    </row>
    <row r="615" spans="1:19" ht="16" x14ac:dyDescent="0.2">
      <c r="A615" s="5"/>
      <c r="B615" s="34"/>
      <c r="C615" s="5"/>
      <c r="D615" s="5"/>
      <c r="E615" s="5"/>
      <c r="F615" s="5"/>
      <c r="G615" s="5"/>
      <c r="H615" s="5"/>
      <c r="I615" s="5"/>
      <c r="J615" s="5"/>
      <c r="K615" s="5"/>
      <c r="L615" s="5"/>
      <c r="M615" s="5"/>
      <c r="N615" s="5"/>
      <c r="O615" s="5"/>
      <c r="P615" s="5"/>
      <c r="Q615" s="5"/>
      <c r="R615" s="5"/>
      <c r="S615" s="5"/>
    </row>
    <row r="616" spans="1:19" ht="16" x14ac:dyDescent="0.2">
      <c r="A616" s="5"/>
      <c r="B616" s="34"/>
      <c r="C616" s="5"/>
      <c r="D616" s="5"/>
      <c r="E616" s="5"/>
      <c r="F616" s="5"/>
      <c r="G616" s="5"/>
      <c r="H616" s="5"/>
      <c r="I616" s="5"/>
      <c r="J616" s="5"/>
      <c r="K616" s="5"/>
      <c r="L616" s="5"/>
      <c r="M616" s="5"/>
      <c r="N616" s="5"/>
      <c r="O616" s="5"/>
      <c r="P616" s="5"/>
      <c r="Q616" s="5"/>
      <c r="R616" s="5"/>
      <c r="S616" s="5"/>
    </row>
    <row r="617" spans="1:19" ht="16" x14ac:dyDescent="0.2">
      <c r="A617" s="5"/>
      <c r="B617" s="34"/>
      <c r="C617" s="5"/>
      <c r="D617" s="5"/>
      <c r="E617" s="5"/>
      <c r="F617" s="5"/>
      <c r="G617" s="5"/>
      <c r="H617" s="5"/>
      <c r="I617" s="5"/>
      <c r="J617" s="5"/>
      <c r="K617" s="5"/>
      <c r="L617" s="5"/>
      <c r="M617" s="5"/>
      <c r="N617" s="5"/>
      <c r="O617" s="5"/>
      <c r="P617" s="5"/>
      <c r="Q617" s="5"/>
      <c r="R617" s="5"/>
      <c r="S617" s="5"/>
    </row>
    <row r="618" spans="1:19" ht="16" x14ac:dyDescent="0.2">
      <c r="A618" s="5"/>
      <c r="B618" s="34"/>
      <c r="C618" s="5"/>
      <c r="D618" s="5"/>
      <c r="E618" s="5"/>
      <c r="F618" s="5"/>
      <c r="G618" s="5"/>
      <c r="H618" s="5"/>
      <c r="I618" s="5"/>
      <c r="J618" s="5"/>
      <c r="K618" s="5"/>
      <c r="L618" s="5"/>
      <c r="M618" s="5"/>
      <c r="N618" s="5"/>
      <c r="O618" s="5"/>
      <c r="P618" s="5"/>
      <c r="Q618" s="5"/>
      <c r="R618" s="5"/>
      <c r="S618" s="5"/>
    </row>
    <row r="619" spans="1:19" ht="16" x14ac:dyDescent="0.2">
      <c r="A619" s="5"/>
      <c r="B619" s="34"/>
      <c r="C619" s="5"/>
      <c r="D619" s="5"/>
      <c r="E619" s="5"/>
      <c r="F619" s="5"/>
      <c r="G619" s="5"/>
      <c r="H619" s="5"/>
      <c r="I619" s="5"/>
      <c r="J619" s="5"/>
      <c r="K619" s="5"/>
      <c r="L619" s="5"/>
      <c r="M619" s="5"/>
      <c r="N619" s="5"/>
      <c r="O619" s="5"/>
      <c r="P619" s="5"/>
      <c r="Q619" s="5"/>
      <c r="R619" s="5"/>
      <c r="S619" s="5"/>
    </row>
    <row r="620" spans="1:19" ht="16" x14ac:dyDescent="0.2">
      <c r="A620" s="5"/>
      <c r="B620" s="34"/>
      <c r="C620" s="5"/>
      <c r="D620" s="5"/>
      <c r="E620" s="5"/>
      <c r="F620" s="5"/>
      <c r="G620" s="5"/>
      <c r="H620" s="5"/>
      <c r="I620" s="5"/>
      <c r="J620" s="5"/>
      <c r="K620" s="5"/>
      <c r="L620" s="5"/>
      <c r="M620" s="5"/>
      <c r="N620" s="5"/>
      <c r="O620" s="5"/>
      <c r="P620" s="5"/>
      <c r="Q620" s="5"/>
      <c r="R620" s="5"/>
      <c r="S620" s="5"/>
    </row>
    <row r="621" spans="1:19" ht="16" x14ac:dyDescent="0.2">
      <c r="A621" s="5"/>
      <c r="B621" s="34"/>
      <c r="C621" s="5"/>
      <c r="D621" s="5"/>
      <c r="E621" s="5"/>
      <c r="F621" s="5"/>
      <c r="G621" s="5"/>
      <c r="H621" s="5"/>
      <c r="I621" s="5"/>
      <c r="J621" s="5"/>
      <c r="K621" s="5"/>
      <c r="L621" s="5"/>
      <c r="M621" s="5"/>
      <c r="N621" s="5"/>
      <c r="O621" s="5"/>
      <c r="P621" s="5"/>
      <c r="Q621" s="5"/>
      <c r="R621" s="5"/>
      <c r="S621" s="5"/>
    </row>
    <row r="622" spans="1:19" ht="16" x14ac:dyDescent="0.2">
      <c r="A622" s="5"/>
      <c r="B622" s="34"/>
      <c r="C622" s="5"/>
      <c r="D622" s="5"/>
      <c r="E622" s="5"/>
      <c r="F622" s="5"/>
      <c r="G622" s="5"/>
      <c r="H622" s="5"/>
      <c r="I622" s="5"/>
      <c r="J622" s="5"/>
      <c r="K622" s="5"/>
      <c r="L622" s="5"/>
      <c r="M622" s="5"/>
      <c r="N622" s="5"/>
      <c r="O622" s="5"/>
      <c r="P622" s="5"/>
      <c r="Q622" s="5"/>
      <c r="R622" s="5"/>
      <c r="S622" s="5"/>
    </row>
    <row r="623" spans="1:19" ht="16" x14ac:dyDescent="0.2">
      <c r="A623" s="5"/>
      <c r="B623" s="34"/>
      <c r="C623" s="5"/>
      <c r="D623" s="5"/>
      <c r="E623" s="5"/>
      <c r="F623" s="5"/>
      <c r="G623" s="5"/>
      <c r="H623" s="5"/>
      <c r="I623" s="5"/>
      <c r="J623" s="5"/>
      <c r="K623" s="5"/>
      <c r="L623" s="5"/>
      <c r="M623" s="5"/>
      <c r="N623" s="5"/>
      <c r="O623" s="5"/>
      <c r="P623" s="5"/>
      <c r="Q623" s="5"/>
      <c r="R623" s="5"/>
      <c r="S623" s="5"/>
    </row>
    <row r="624" spans="1:19" ht="16" x14ac:dyDescent="0.2">
      <c r="A624" s="5"/>
      <c r="B624" s="34"/>
      <c r="C624" s="5"/>
      <c r="D624" s="5"/>
      <c r="E624" s="5"/>
      <c r="F624" s="5"/>
      <c r="G624" s="5"/>
      <c r="H624" s="5"/>
      <c r="I624" s="5"/>
      <c r="J624" s="5"/>
      <c r="K624" s="5"/>
      <c r="L624" s="5"/>
      <c r="M624" s="5"/>
      <c r="N624" s="5"/>
      <c r="O624" s="5"/>
      <c r="P624" s="5"/>
      <c r="Q624" s="5"/>
      <c r="R624" s="5"/>
      <c r="S624" s="5"/>
    </row>
    <row r="625" spans="1:19" ht="16" x14ac:dyDescent="0.2">
      <c r="A625" s="5"/>
      <c r="B625" s="34"/>
      <c r="C625" s="5"/>
      <c r="D625" s="5"/>
      <c r="E625" s="5"/>
      <c r="F625" s="5"/>
      <c r="G625" s="5"/>
      <c r="H625" s="5"/>
      <c r="I625" s="5"/>
      <c r="J625" s="5"/>
      <c r="K625" s="5"/>
      <c r="L625" s="5"/>
      <c r="M625" s="5"/>
      <c r="N625" s="5"/>
      <c r="O625" s="5"/>
      <c r="P625" s="5"/>
      <c r="Q625" s="5"/>
      <c r="R625" s="5"/>
      <c r="S625" s="5"/>
    </row>
    <row r="626" spans="1:19" ht="16" x14ac:dyDescent="0.2">
      <c r="A626" s="5"/>
      <c r="B626" s="34"/>
      <c r="C626" s="5"/>
      <c r="D626" s="5"/>
      <c r="E626" s="5"/>
      <c r="F626" s="5"/>
      <c r="G626" s="5"/>
      <c r="H626" s="5"/>
      <c r="I626" s="5"/>
      <c r="J626" s="5"/>
      <c r="K626" s="5"/>
      <c r="L626" s="5"/>
      <c r="M626" s="5"/>
      <c r="N626" s="5"/>
      <c r="O626" s="5"/>
      <c r="P626" s="5"/>
      <c r="Q626" s="5"/>
      <c r="R626" s="5"/>
      <c r="S626" s="5"/>
    </row>
    <row r="627" spans="1:19" ht="16" x14ac:dyDescent="0.2">
      <c r="A627" s="5"/>
      <c r="B627" s="34"/>
      <c r="C627" s="5"/>
      <c r="D627" s="5"/>
      <c r="E627" s="5"/>
      <c r="F627" s="5"/>
      <c r="G627" s="5"/>
      <c r="H627" s="5"/>
      <c r="I627" s="5"/>
      <c r="J627" s="5"/>
      <c r="K627" s="5"/>
      <c r="L627" s="5"/>
      <c r="M627" s="5"/>
      <c r="N627" s="5"/>
      <c r="O627" s="5"/>
      <c r="P627" s="5"/>
      <c r="Q627" s="5"/>
      <c r="R627" s="5"/>
      <c r="S627" s="5"/>
    </row>
    <row r="628" spans="1:19" ht="16" x14ac:dyDescent="0.2">
      <c r="A628" s="5"/>
      <c r="B628" s="34"/>
      <c r="C628" s="5"/>
      <c r="D628" s="5"/>
      <c r="E628" s="5"/>
      <c r="F628" s="5"/>
      <c r="G628" s="5"/>
      <c r="H628" s="5"/>
      <c r="I628" s="5"/>
      <c r="J628" s="5"/>
      <c r="K628" s="5"/>
      <c r="L628" s="5"/>
      <c r="M628" s="5"/>
      <c r="N628" s="5"/>
      <c r="O628" s="5"/>
      <c r="P628" s="5"/>
      <c r="Q628" s="5"/>
      <c r="R628" s="5"/>
      <c r="S628" s="5"/>
    </row>
    <row r="629" spans="1:19" ht="16" x14ac:dyDescent="0.2">
      <c r="A629" s="5"/>
      <c r="B629" s="34"/>
      <c r="C629" s="5"/>
      <c r="D629" s="5"/>
      <c r="E629" s="5"/>
      <c r="F629" s="5"/>
      <c r="G629" s="5"/>
      <c r="H629" s="5"/>
      <c r="I629" s="5"/>
      <c r="J629" s="5"/>
      <c r="K629" s="5"/>
      <c r="L629" s="5"/>
      <c r="M629" s="5"/>
      <c r="N629" s="5"/>
      <c r="O629" s="5"/>
      <c r="P629" s="5"/>
      <c r="Q629" s="5"/>
      <c r="R629" s="5"/>
      <c r="S629" s="5"/>
    </row>
    <row r="630" spans="1:19" ht="16" x14ac:dyDescent="0.2">
      <c r="A630" s="5"/>
      <c r="B630" s="34"/>
      <c r="C630" s="5"/>
      <c r="D630" s="5"/>
      <c r="E630" s="5"/>
      <c r="F630" s="5"/>
      <c r="G630" s="5"/>
      <c r="H630" s="5"/>
      <c r="I630" s="5"/>
      <c r="J630" s="5"/>
      <c r="K630" s="5"/>
      <c r="L630" s="5"/>
      <c r="M630" s="5"/>
      <c r="N630" s="5"/>
      <c r="O630" s="5"/>
      <c r="P630" s="5"/>
      <c r="Q630" s="5"/>
      <c r="R630" s="5"/>
      <c r="S630" s="5"/>
    </row>
    <row r="631" spans="1:19" ht="16" x14ac:dyDescent="0.2">
      <c r="A631" s="5"/>
      <c r="B631" s="34"/>
      <c r="C631" s="5"/>
      <c r="D631" s="5"/>
      <c r="E631" s="5"/>
      <c r="F631" s="5"/>
      <c r="G631" s="5"/>
      <c r="H631" s="5"/>
      <c r="I631" s="5"/>
      <c r="J631" s="5"/>
      <c r="K631" s="5"/>
      <c r="L631" s="5"/>
      <c r="M631" s="5"/>
      <c r="N631" s="5"/>
      <c r="O631" s="5"/>
      <c r="P631" s="5"/>
      <c r="Q631" s="5"/>
      <c r="R631" s="5"/>
      <c r="S631" s="5"/>
    </row>
    <row r="632" spans="1:19" ht="16" x14ac:dyDescent="0.2">
      <c r="A632" s="5"/>
      <c r="B632" s="34"/>
      <c r="C632" s="5"/>
      <c r="D632" s="5"/>
      <c r="E632" s="5"/>
      <c r="F632" s="5"/>
      <c r="G632" s="5"/>
      <c r="H632" s="5"/>
      <c r="I632" s="5"/>
      <c r="J632" s="5"/>
      <c r="K632" s="5"/>
      <c r="L632" s="5"/>
      <c r="M632" s="5"/>
      <c r="N632" s="5"/>
      <c r="O632" s="5"/>
      <c r="P632" s="5"/>
      <c r="Q632" s="5"/>
      <c r="R632" s="5"/>
      <c r="S632" s="5"/>
    </row>
    <row r="633" spans="1:19" ht="16" x14ac:dyDescent="0.2">
      <c r="A633" s="5"/>
      <c r="B633" s="34"/>
      <c r="C633" s="5"/>
      <c r="D633" s="5"/>
      <c r="E633" s="5"/>
      <c r="F633" s="5"/>
      <c r="G633" s="5"/>
      <c r="H633" s="5"/>
      <c r="I633" s="5"/>
      <c r="J633" s="5"/>
      <c r="K633" s="5"/>
      <c r="L633" s="5"/>
      <c r="M633" s="5"/>
      <c r="N633" s="5"/>
      <c r="O633" s="5"/>
      <c r="P633" s="5"/>
      <c r="Q633" s="5"/>
      <c r="R633" s="5"/>
      <c r="S633" s="5"/>
    </row>
    <row r="634" spans="1:19" ht="16" x14ac:dyDescent="0.2">
      <c r="A634" s="5"/>
      <c r="B634" s="34"/>
      <c r="C634" s="5"/>
      <c r="D634" s="5"/>
      <c r="E634" s="5"/>
      <c r="F634" s="5"/>
      <c r="G634" s="5"/>
      <c r="H634" s="5"/>
      <c r="I634" s="5"/>
      <c r="J634" s="5"/>
      <c r="K634" s="5"/>
      <c r="L634" s="5"/>
      <c r="M634" s="5"/>
      <c r="N634" s="5"/>
      <c r="O634" s="5"/>
      <c r="P634" s="5"/>
      <c r="Q634" s="5"/>
      <c r="R634" s="5"/>
      <c r="S634" s="5"/>
    </row>
    <row r="635" spans="1:19" ht="16" x14ac:dyDescent="0.2">
      <c r="A635" s="5"/>
      <c r="B635" s="34"/>
      <c r="C635" s="5"/>
      <c r="D635" s="5"/>
      <c r="E635" s="5"/>
      <c r="F635" s="5"/>
      <c r="G635" s="5"/>
      <c r="H635" s="5"/>
      <c r="I635" s="5"/>
      <c r="J635" s="5"/>
      <c r="K635" s="5"/>
      <c r="L635" s="5"/>
      <c r="M635" s="5"/>
      <c r="N635" s="5"/>
      <c r="O635" s="5"/>
      <c r="P635" s="5"/>
      <c r="Q635" s="5"/>
      <c r="R635" s="5"/>
      <c r="S635" s="5"/>
    </row>
    <row r="636" spans="1:19" ht="16" x14ac:dyDescent="0.2">
      <c r="A636" s="5"/>
      <c r="B636" s="34"/>
      <c r="C636" s="5"/>
      <c r="D636" s="5"/>
      <c r="E636" s="5"/>
      <c r="F636" s="5"/>
      <c r="G636" s="5"/>
      <c r="H636" s="5"/>
      <c r="I636" s="5"/>
      <c r="J636" s="5"/>
      <c r="K636" s="5"/>
      <c r="L636" s="5"/>
      <c r="M636" s="5"/>
      <c r="N636" s="5"/>
      <c r="O636" s="5"/>
      <c r="P636" s="5"/>
      <c r="Q636" s="5"/>
      <c r="R636" s="5"/>
      <c r="S636" s="5"/>
    </row>
    <row r="637" spans="1:19" ht="16" x14ac:dyDescent="0.2">
      <c r="A637" s="5"/>
      <c r="B637" s="34"/>
      <c r="C637" s="5"/>
      <c r="D637" s="5"/>
      <c r="E637" s="5"/>
      <c r="F637" s="5"/>
      <c r="G637" s="5"/>
      <c r="H637" s="5"/>
      <c r="I637" s="5"/>
      <c r="J637" s="5"/>
      <c r="K637" s="5"/>
      <c r="L637" s="5"/>
      <c r="M637" s="5"/>
      <c r="N637" s="5"/>
      <c r="O637" s="5"/>
      <c r="P637" s="5"/>
      <c r="Q637" s="5"/>
      <c r="R637" s="5"/>
      <c r="S637" s="5"/>
    </row>
    <row r="638" spans="1:19" ht="16" x14ac:dyDescent="0.2">
      <c r="A638" s="5"/>
      <c r="B638" s="34"/>
      <c r="C638" s="5"/>
      <c r="D638" s="5"/>
      <c r="E638" s="5"/>
      <c r="F638" s="5"/>
      <c r="G638" s="5"/>
      <c r="H638" s="5"/>
      <c r="I638" s="5"/>
      <c r="J638" s="5"/>
      <c r="K638" s="5"/>
      <c r="L638" s="5"/>
      <c r="M638" s="5"/>
      <c r="N638" s="5"/>
      <c r="O638" s="5"/>
      <c r="P638" s="5"/>
      <c r="Q638" s="5"/>
      <c r="R638" s="5"/>
      <c r="S638" s="5"/>
    </row>
    <row r="639" spans="1:19" ht="16" x14ac:dyDescent="0.2">
      <c r="A639" s="5"/>
      <c r="B639" s="34"/>
      <c r="C639" s="5"/>
      <c r="D639" s="5"/>
      <c r="E639" s="5"/>
      <c r="F639" s="5"/>
      <c r="G639" s="5"/>
      <c r="H639" s="5"/>
      <c r="I639" s="5"/>
      <c r="J639" s="5"/>
      <c r="K639" s="5"/>
      <c r="L639" s="5"/>
      <c r="M639" s="5"/>
      <c r="N639" s="5"/>
      <c r="O639" s="5"/>
      <c r="P639" s="5"/>
      <c r="Q639" s="5"/>
      <c r="R639" s="5"/>
      <c r="S639" s="5"/>
    </row>
    <row r="640" spans="1:19" ht="16" x14ac:dyDescent="0.2">
      <c r="A640" s="5"/>
      <c r="B640" s="34"/>
      <c r="C640" s="5"/>
      <c r="D640" s="5"/>
      <c r="E640" s="5"/>
      <c r="F640" s="5"/>
      <c r="G640" s="5"/>
      <c r="H640" s="5"/>
      <c r="I640" s="5"/>
      <c r="J640" s="5"/>
      <c r="K640" s="5"/>
      <c r="L640" s="5"/>
      <c r="M640" s="5"/>
      <c r="N640" s="5"/>
      <c r="O640" s="5"/>
      <c r="P640" s="5"/>
      <c r="Q640" s="5"/>
      <c r="R640" s="5"/>
      <c r="S640" s="5"/>
    </row>
    <row r="641" spans="1:19" ht="16" x14ac:dyDescent="0.2">
      <c r="A641" s="5"/>
      <c r="B641" s="34"/>
      <c r="C641" s="5"/>
      <c r="D641" s="5"/>
      <c r="E641" s="5"/>
      <c r="F641" s="5"/>
      <c r="G641" s="5"/>
      <c r="H641" s="5"/>
      <c r="I641" s="5"/>
      <c r="J641" s="5"/>
      <c r="K641" s="5"/>
      <c r="L641" s="5"/>
      <c r="M641" s="5"/>
      <c r="N641" s="5"/>
      <c r="O641" s="5"/>
      <c r="P641" s="5"/>
      <c r="Q641" s="5"/>
      <c r="R641" s="5"/>
      <c r="S641" s="5"/>
    </row>
    <row r="642" spans="1:19" ht="16" x14ac:dyDescent="0.2">
      <c r="A642" s="5"/>
      <c r="B642" s="34"/>
      <c r="C642" s="5"/>
      <c r="D642" s="5"/>
      <c r="E642" s="5"/>
      <c r="F642" s="5"/>
      <c r="G642" s="5"/>
      <c r="H642" s="5"/>
      <c r="I642" s="5"/>
      <c r="J642" s="5"/>
      <c r="K642" s="5"/>
      <c r="L642" s="5"/>
      <c r="M642" s="5"/>
      <c r="N642" s="5"/>
      <c r="O642" s="5"/>
      <c r="P642" s="5"/>
      <c r="Q642" s="5"/>
      <c r="R642" s="5"/>
      <c r="S642" s="5"/>
    </row>
    <row r="643" spans="1:19" ht="16" x14ac:dyDescent="0.2">
      <c r="A643" s="5"/>
      <c r="B643" s="34"/>
      <c r="C643" s="5"/>
      <c r="D643" s="5"/>
      <c r="E643" s="5"/>
      <c r="F643" s="5"/>
      <c r="G643" s="5"/>
      <c r="H643" s="5"/>
      <c r="I643" s="5"/>
      <c r="J643" s="5"/>
      <c r="K643" s="5"/>
      <c r="L643" s="5"/>
      <c r="M643" s="5"/>
      <c r="N643" s="5"/>
      <c r="O643" s="5"/>
      <c r="P643" s="5"/>
      <c r="Q643" s="5"/>
      <c r="R643" s="5"/>
      <c r="S643" s="5"/>
    </row>
    <row r="644" spans="1:19" ht="16" x14ac:dyDescent="0.2">
      <c r="A644" s="5"/>
      <c r="B644" s="34"/>
      <c r="C644" s="5"/>
      <c r="D644" s="5"/>
      <c r="E644" s="5"/>
      <c r="F644" s="5"/>
      <c r="G644" s="5"/>
      <c r="H644" s="5"/>
      <c r="I644" s="5"/>
      <c r="J644" s="5"/>
      <c r="K644" s="5"/>
      <c r="L644" s="5"/>
      <c r="M644" s="5"/>
      <c r="N644" s="5"/>
      <c r="O644" s="5"/>
      <c r="P644" s="5"/>
      <c r="Q644" s="5"/>
      <c r="R644" s="5"/>
      <c r="S644" s="5"/>
    </row>
    <row r="645" spans="1:19" ht="16" x14ac:dyDescent="0.2">
      <c r="A645" s="5"/>
      <c r="B645" s="34"/>
      <c r="C645" s="5"/>
      <c r="D645" s="5"/>
      <c r="E645" s="5"/>
      <c r="F645" s="5"/>
      <c r="G645" s="5"/>
      <c r="H645" s="5"/>
      <c r="I645" s="5"/>
      <c r="J645" s="5"/>
      <c r="K645" s="5"/>
      <c r="L645" s="5"/>
      <c r="M645" s="5"/>
      <c r="N645" s="5"/>
      <c r="O645" s="5"/>
      <c r="P645" s="5"/>
      <c r="Q645" s="5"/>
      <c r="R645" s="5"/>
      <c r="S645" s="5"/>
    </row>
    <row r="646" spans="1:19" ht="16" x14ac:dyDescent="0.2">
      <c r="A646" s="5"/>
      <c r="B646" s="34"/>
      <c r="C646" s="5"/>
      <c r="D646" s="5"/>
      <c r="E646" s="5"/>
      <c r="F646" s="5"/>
      <c r="G646" s="5"/>
      <c r="H646" s="5"/>
      <c r="I646" s="5"/>
      <c r="J646" s="5"/>
      <c r="K646" s="5"/>
      <c r="L646" s="5"/>
      <c r="M646" s="5"/>
      <c r="N646" s="5"/>
      <c r="O646" s="5"/>
      <c r="P646" s="5"/>
      <c r="Q646" s="5"/>
      <c r="R646" s="5"/>
      <c r="S646" s="5"/>
    </row>
    <row r="647" spans="1:19" ht="16" x14ac:dyDescent="0.2">
      <c r="A647" s="5"/>
      <c r="B647" s="34"/>
      <c r="C647" s="5"/>
      <c r="D647" s="5"/>
      <c r="E647" s="5"/>
      <c r="F647" s="5"/>
      <c r="G647" s="5"/>
      <c r="H647" s="5"/>
      <c r="I647" s="5"/>
      <c r="J647" s="5"/>
      <c r="K647" s="5"/>
      <c r="L647" s="5"/>
      <c r="M647" s="5"/>
      <c r="N647" s="5"/>
      <c r="O647" s="5"/>
      <c r="P647" s="5"/>
      <c r="Q647" s="5"/>
      <c r="R647" s="5"/>
      <c r="S647" s="5"/>
    </row>
    <row r="648" spans="1:19" ht="16" x14ac:dyDescent="0.2">
      <c r="A648" s="5"/>
      <c r="B648" s="34"/>
      <c r="C648" s="5"/>
      <c r="D648" s="5"/>
      <c r="E648" s="5"/>
      <c r="F648" s="5"/>
      <c r="G648" s="5"/>
      <c r="H648" s="5"/>
      <c r="I648" s="5"/>
      <c r="J648" s="5"/>
      <c r="K648" s="5"/>
      <c r="L648" s="5"/>
      <c r="M648" s="5"/>
      <c r="N648" s="5"/>
      <c r="O648" s="5"/>
      <c r="P648" s="5"/>
      <c r="Q648" s="5"/>
      <c r="R648" s="5"/>
      <c r="S648" s="5"/>
    </row>
    <row r="649" spans="1:19" ht="16" x14ac:dyDescent="0.2">
      <c r="A649" s="5"/>
      <c r="B649" s="34"/>
      <c r="C649" s="5"/>
      <c r="D649" s="5"/>
      <c r="E649" s="5"/>
      <c r="F649" s="5"/>
      <c r="G649" s="5"/>
      <c r="H649" s="5"/>
      <c r="I649" s="5"/>
      <c r="J649" s="5"/>
      <c r="K649" s="5"/>
      <c r="L649" s="5"/>
      <c r="M649" s="5"/>
      <c r="N649" s="5"/>
      <c r="O649" s="5"/>
      <c r="P649" s="5"/>
      <c r="Q649" s="5"/>
      <c r="R649" s="5"/>
      <c r="S649" s="5"/>
    </row>
    <row r="650" spans="1:19" ht="16" x14ac:dyDescent="0.2">
      <c r="A650" s="5"/>
      <c r="B650" s="34"/>
      <c r="C650" s="5"/>
      <c r="D650" s="5"/>
      <c r="E650" s="5"/>
      <c r="F650" s="5"/>
      <c r="G650" s="5"/>
      <c r="H650" s="5"/>
      <c r="I650" s="5"/>
      <c r="J650" s="5"/>
      <c r="K650" s="5"/>
      <c r="L650" s="5"/>
      <c r="M650" s="5"/>
      <c r="N650" s="5"/>
      <c r="O650" s="5"/>
      <c r="P650" s="5"/>
      <c r="Q650" s="5"/>
      <c r="R650" s="5"/>
      <c r="S650" s="5"/>
    </row>
    <row r="651" spans="1:19" ht="16" x14ac:dyDescent="0.2">
      <c r="A651" s="5"/>
      <c r="B651" s="34"/>
      <c r="C651" s="5"/>
      <c r="D651" s="5"/>
      <c r="E651" s="5"/>
      <c r="F651" s="5"/>
      <c r="G651" s="5"/>
      <c r="H651" s="5"/>
      <c r="I651" s="5"/>
      <c r="J651" s="5"/>
      <c r="K651" s="5"/>
      <c r="L651" s="5"/>
      <c r="M651" s="5"/>
      <c r="N651" s="5"/>
      <c r="O651" s="5"/>
      <c r="P651" s="5"/>
      <c r="Q651" s="5"/>
      <c r="R651" s="5"/>
      <c r="S651" s="5"/>
    </row>
    <row r="652" spans="1:19" ht="16" x14ac:dyDescent="0.2">
      <c r="A652" s="5"/>
      <c r="B652" s="34"/>
      <c r="C652" s="5"/>
      <c r="D652" s="5"/>
      <c r="E652" s="5"/>
      <c r="F652" s="5"/>
      <c r="G652" s="5"/>
      <c r="H652" s="5"/>
      <c r="I652" s="5"/>
      <c r="J652" s="5"/>
      <c r="K652" s="5"/>
      <c r="L652" s="5"/>
      <c r="M652" s="5"/>
      <c r="N652" s="5"/>
      <c r="O652" s="5"/>
      <c r="P652" s="5"/>
      <c r="Q652" s="5"/>
      <c r="R652" s="5"/>
      <c r="S652" s="5"/>
    </row>
    <row r="653" spans="1:19" ht="16" x14ac:dyDescent="0.2">
      <c r="A653" s="5"/>
      <c r="B653" s="34"/>
      <c r="C653" s="5"/>
      <c r="D653" s="5"/>
      <c r="E653" s="5"/>
      <c r="F653" s="5"/>
      <c r="G653" s="5"/>
      <c r="H653" s="5"/>
      <c r="I653" s="5"/>
      <c r="J653" s="5"/>
      <c r="K653" s="5"/>
      <c r="L653" s="5"/>
      <c r="M653" s="5"/>
      <c r="N653" s="5"/>
      <c r="O653" s="5"/>
      <c r="P653" s="5"/>
      <c r="Q653" s="5"/>
      <c r="R653" s="5"/>
      <c r="S653" s="5"/>
    </row>
    <row r="654" spans="1:19" ht="16" x14ac:dyDescent="0.2">
      <c r="A654" s="5"/>
      <c r="B654" s="34"/>
      <c r="C654" s="5"/>
      <c r="D654" s="5"/>
      <c r="E654" s="5"/>
      <c r="F654" s="5"/>
      <c r="G654" s="5"/>
      <c r="H654" s="5"/>
      <c r="I654" s="5"/>
      <c r="J654" s="5"/>
      <c r="K654" s="5"/>
      <c r="L654" s="5"/>
      <c r="M654" s="5"/>
      <c r="N654" s="5"/>
      <c r="O654" s="5"/>
      <c r="P654" s="5"/>
      <c r="Q654" s="5"/>
      <c r="R654" s="5"/>
      <c r="S654" s="5"/>
    </row>
    <row r="655" spans="1:19" ht="16" x14ac:dyDescent="0.2">
      <c r="A655" s="5"/>
      <c r="B655" s="34"/>
      <c r="C655" s="5"/>
      <c r="D655" s="5"/>
      <c r="E655" s="5"/>
      <c r="F655" s="5"/>
      <c r="G655" s="5"/>
      <c r="H655" s="5"/>
      <c r="I655" s="5"/>
      <c r="J655" s="5"/>
      <c r="K655" s="5"/>
      <c r="L655" s="5"/>
      <c r="M655" s="5"/>
      <c r="N655" s="5"/>
      <c r="O655" s="5"/>
      <c r="P655" s="5"/>
      <c r="Q655" s="5"/>
      <c r="R655" s="5"/>
      <c r="S655" s="5"/>
    </row>
    <row r="656" spans="1:19" ht="16" x14ac:dyDescent="0.2">
      <c r="A656" s="5"/>
      <c r="B656" s="34"/>
      <c r="C656" s="5"/>
      <c r="D656" s="5"/>
      <c r="E656" s="5"/>
      <c r="F656" s="5"/>
      <c r="G656" s="5"/>
      <c r="H656" s="5"/>
      <c r="I656" s="5"/>
      <c r="J656" s="5"/>
      <c r="K656" s="5"/>
      <c r="L656" s="5"/>
      <c r="M656" s="5"/>
      <c r="N656" s="5"/>
      <c r="O656" s="5"/>
      <c r="P656" s="5"/>
      <c r="Q656" s="5"/>
      <c r="R656" s="5"/>
      <c r="S656" s="5"/>
    </row>
    <row r="657" spans="1:19" ht="16" x14ac:dyDescent="0.2">
      <c r="A657" s="5"/>
      <c r="B657" s="34"/>
      <c r="C657" s="5"/>
      <c r="D657" s="5"/>
      <c r="E657" s="5"/>
      <c r="F657" s="5"/>
      <c r="G657" s="5"/>
      <c r="H657" s="5"/>
      <c r="I657" s="5"/>
      <c r="J657" s="5"/>
      <c r="K657" s="5"/>
      <c r="L657" s="5"/>
      <c r="M657" s="5"/>
      <c r="N657" s="5"/>
      <c r="O657" s="5"/>
      <c r="P657" s="5"/>
      <c r="Q657" s="5"/>
      <c r="R657" s="5"/>
      <c r="S657" s="5"/>
    </row>
    <row r="658" spans="1:19" ht="16" x14ac:dyDescent="0.2">
      <c r="A658" s="5"/>
      <c r="B658" s="34"/>
      <c r="C658" s="5"/>
      <c r="D658" s="5"/>
      <c r="E658" s="5"/>
      <c r="F658" s="5"/>
      <c r="G658" s="5"/>
      <c r="H658" s="5"/>
      <c r="I658" s="5"/>
      <c r="J658" s="5"/>
      <c r="K658" s="5"/>
      <c r="L658" s="5"/>
      <c r="M658" s="5"/>
      <c r="N658" s="5"/>
      <c r="O658" s="5"/>
      <c r="P658" s="5"/>
      <c r="Q658" s="5"/>
      <c r="R658" s="5"/>
      <c r="S658" s="5"/>
    </row>
    <row r="659" spans="1:19" ht="16" x14ac:dyDescent="0.2">
      <c r="A659" s="5"/>
      <c r="B659" s="34"/>
      <c r="C659" s="5"/>
      <c r="D659" s="5"/>
      <c r="E659" s="5"/>
      <c r="F659" s="5"/>
      <c r="G659" s="5"/>
      <c r="H659" s="5"/>
      <c r="I659" s="5"/>
      <c r="J659" s="5"/>
      <c r="K659" s="5"/>
      <c r="L659" s="5"/>
      <c r="M659" s="5"/>
      <c r="N659" s="5"/>
      <c r="O659" s="5"/>
      <c r="P659" s="5"/>
      <c r="Q659" s="5"/>
      <c r="R659" s="5"/>
      <c r="S659" s="5"/>
    </row>
    <row r="660" spans="1:19" ht="16" x14ac:dyDescent="0.2">
      <c r="A660" s="5"/>
      <c r="B660" s="34"/>
      <c r="C660" s="5"/>
      <c r="D660" s="5"/>
      <c r="E660" s="5"/>
      <c r="F660" s="5"/>
      <c r="G660" s="5"/>
      <c r="H660" s="5"/>
      <c r="I660" s="5"/>
      <c r="J660" s="5"/>
      <c r="K660" s="5"/>
      <c r="L660" s="5"/>
      <c r="M660" s="5"/>
      <c r="N660" s="5"/>
      <c r="O660" s="5"/>
      <c r="P660" s="5"/>
      <c r="Q660" s="5"/>
      <c r="R660" s="5"/>
      <c r="S660" s="5"/>
    </row>
    <row r="661" spans="1:19" ht="16" x14ac:dyDescent="0.2">
      <c r="A661" s="5"/>
      <c r="B661" s="34"/>
      <c r="C661" s="5"/>
      <c r="D661" s="5"/>
      <c r="E661" s="5"/>
      <c r="F661" s="5"/>
      <c r="G661" s="5"/>
      <c r="H661" s="5"/>
      <c r="I661" s="5"/>
      <c r="J661" s="5"/>
      <c r="K661" s="5"/>
      <c r="L661" s="5"/>
      <c r="M661" s="5"/>
      <c r="N661" s="5"/>
      <c r="O661" s="5"/>
      <c r="P661" s="5"/>
      <c r="Q661" s="5"/>
      <c r="R661" s="5"/>
      <c r="S661" s="5"/>
    </row>
    <row r="662" spans="1:19" ht="16" x14ac:dyDescent="0.2">
      <c r="A662" s="5"/>
      <c r="B662" s="34"/>
      <c r="C662" s="5"/>
      <c r="D662" s="5"/>
      <c r="E662" s="5"/>
      <c r="F662" s="5"/>
      <c r="G662" s="5"/>
      <c r="H662" s="5"/>
      <c r="I662" s="5"/>
      <c r="J662" s="5"/>
      <c r="K662" s="5"/>
      <c r="L662" s="5"/>
      <c r="M662" s="5"/>
      <c r="N662" s="5"/>
      <c r="O662" s="5"/>
      <c r="P662" s="5"/>
      <c r="Q662" s="5"/>
      <c r="R662" s="5"/>
      <c r="S662" s="5"/>
    </row>
    <row r="663" spans="1:19" ht="16" x14ac:dyDescent="0.2">
      <c r="A663" s="5"/>
      <c r="B663" s="34"/>
      <c r="C663" s="5"/>
      <c r="D663" s="5"/>
      <c r="E663" s="5"/>
      <c r="F663" s="5"/>
      <c r="G663" s="5"/>
      <c r="H663" s="5"/>
      <c r="I663" s="5"/>
      <c r="J663" s="5"/>
      <c r="K663" s="5"/>
      <c r="L663" s="5"/>
      <c r="M663" s="5"/>
      <c r="N663" s="5"/>
      <c r="O663" s="5"/>
      <c r="P663" s="5"/>
      <c r="Q663" s="5"/>
      <c r="R663" s="5"/>
      <c r="S663" s="5"/>
    </row>
    <row r="664" spans="1:19" ht="16" x14ac:dyDescent="0.2">
      <c r="A664" s="5"/>
      <c r="B664" s="34"/>
      <c r="C664" s="5"/>
      <c r="D664" s="5"/>
      <c r="E664" s="5"/>
      <c r="F664" s="5"/>
      <c r="G664" s="5"/>
      <c r="H664" s="5"/>
      <c r="I664" s="5"/>
      <c r="J664" s="5"/>
      <c r="K664" s="5"/>
      <c r="L664" s="5"/>
      <c r="M664" s="5"/>
      <c r="N664" s="5"/>
      <c r="O664" s="5"/>
      <c r="P664" s="5"/>
      <c r="Q664" s="5"/>
      <c r="R664" s="5"/>
      <c r="S664" s="5"/>
    </row>
    <row r="665" spans="1:19" ht="16" x14ac:dyDescent="0.2">
      <c r="A665" s="5"/>
      <c r="B665" s="34"/>
      <c r="C665" s="5"/>
      <c r="D665" s="5"/>
      <c r="E665" s="5"/>
      <c r="F665" s="5"/>
      <c r="G665" s="5"/>
      <c r="H665" s="5"/>
      <c r="I665" s="5"/>
      <c r="J665" s="5"/>
      <c r="K665" s="5"/>
      <c r="L665" s="5"/>
      <c r="M665" s="5"/>
      <c r="N665" s="5"/>
      <c r="O665" s="5"/>
      <c r="P665" s="5"/>
      <c r="Q665" s="5"/>
      <c r="R665" s="5"/>
      <c r="S665" s="5"/>
    </row>
    <row r="666" spans="1:19" ht="16" x14ac:dyDescent="0.2">
      <c r="A666" s="5"/>
      <c r="B666" s="34"/>
      <c r="C666" s="5"/>
      <c r="D666" s="5"/>
      <c r="E666" s="5"/>
      <c r="F666" s="5"/>
      <c r="G666" s="5"/>
      <c r="H666" s="5"/>
      <c r="I666" s="5"/>
      <c r="J666" s="5"/>
      <c r="K666" s="5"/>
      <c r="L666" s="5"/>
      <c r="M666" s="5"/>
      <c r="N666" s="5"/>
      <c r="O666" s="5"/>
      <c r="P666" s="5"/>
      <c r="Q666" s="5"/>
      <c r="R666" s="5"/>
      <c r="S666" s="5"/>
    </row>
    <row r="667" spans="1:19" ht="16" x14ac:dyDescent="0.2">
      <c r="A667" s="5"/>
      <c r="B667" s="34"/>
      <c r="C667" s="5"/>
      <c r="D667" s="5"/>
      <c r="E667" s="5"/>
      <c r="F667" s="5"/>
      <c r="G667" s="5"/>
      <c r="H667" s="5"/>
      <c r="I667" s="5"/>
      <c r="J667" s="5"/>
      <c r="K667" s="5"/>
      <c r="L667" s="5"/>
      <c r="M667" s="5"/>
      <c r="N667" s="5"/>
      <c r="O667" s="5"/>
      <c r="P667" s="5"/>
      <c r="Q667" s="5"/>
      <c r="R667" s="5"/>
      <c r="S667" s="5"/>
    </row>
    <row r="668" spans="1:19" ht="16" x14ac:dyDescent="0.2">
      <c r="A668" s="5"/>
      <c r="B668" s="34"/>
      <c r="C668" s="5"/>
      <c r="D668" s="5"/>
      <c r="E668" s="5"/>
      <c r="F668" s="5"/>
      <c r="G668" s="5"/>
      <c r="H668" s="5"/>
      <c r="I668" s="5"/>
      <c r="J668" s="5"/>
      <c r="K668" s="5"/>
      <c r="L668" s="5"/>
      <c r="M668" s="5"/>
      <c r="N668" s="5"/>
      <c r="O668" s="5"/>
      <c r="P668" s="5"/>
      <c r="Q668" s="5"/>
      <c r="R668" s="5"/>
      <c r="S668" s="5"/>
    </row>
    <row r="669" spans="1:19" ht="16" x14ac:dyDescent="0.2">
      <c r="A669" s="5"/>
      <c r="B669" s="34"/>
      <c r="C669" s="5"/>
      <c r="D669" s="5"/>
      <c r="E669" s="5"/>
      <c r="F669" s="5"/>
      <c r="G669" s="5"/>
      <c r="H669" s="5"/>
      <c r="I669" s="5"/>
      <c r="J669" s="5"/>
      <c r="K669" s="5"/>
      <c r="L669" s="5"/>
      <c r="M669" s="5"/>
      <c r="N669" s="5"/>
      <c r="O669" s="5"/>
      <c r="P669" s="5"/>
      <c r="Q669" s="5"/>
      <c r="R669" s="5"/>
      <c r="S669" s="5"/>
    </row>
    <row r="670" spans="1:19" ht="16" x14ac:dyDescent="0.2">
      <c r="A670" s="5"/>
      <c r="B670" s="34"/>
      <c r="C670" s="5"/>
      <c r="D670" s="5"/>
      <c r="E670" s="5"/>
      <c r="F670" s="5"/>
      <c r="G670" s="5"/>
      <c r="H670" s="5"/>
      <c r="I670" s="5"/>
      <c r="J670" s="5"/>
      <c r="K670" s="5"/>
      <c r="L670" s="5"/>
      <c r="M670" s="5"/>
      <c r="N670" s="5"/>
      <c r="O670" s="5"/>
      <c r="P670" s="5"/>
      <c r="Q670" s="5"/>
      <c r="R670" s="5"/>
      <c r="S670" s="5"/>
    </row>
    <row r="671" spans="1:19" ht="16" x14ac:dyDescent="0.2">
      <c r="A671" s="5"/>
      <c r="B671" s="34"/>
      <c r="C671" s="5"/>
      <c r="D671" s="5"/>
      <c r="E671" s="5"/>
      <c r="F671" s="5"/>
      <c r="G671" s="5"/>
      <c r="H671" s="5"/>
      <c r="I671" s="5"/>
      <c r="J671" s="5"/>
      <c r="K671" s="5"/>
      <c r="L671" s="5"/>
      <c r="M671" s="5"/>
      <c r="N671" s="5"/>
      <c r="O671" s="5"/>
      <c r="P671" s="5"/>
      <c r="Q671" s="5"/>
      <c r="R671" s="5"/>
      <c r="S671" s="5"/>
    </row>
    <row r="672" spans="1:19" ht="16" x14ac:dyDescent="0.2">
      <c r="A672" s="5"/>
      <c r="B672" s="34"/>
      <c r="C672" s="5"/>
      <c r="D672" s="5"/>
      <c r="E672" s="5"/>
      <c r="F672" s="5"/>
      <c r="G672" s="5"/>
      <c r="H672" s="5"/>
      <c r="I672" s="5"/>
      <c r="J672" s="5"/>
      <c r="K672" s="5"/>
      <c r="L672" s="5"/>
      <c r="M672" s="5"/>
      <c r="N672" s="5"/>
      <c r="O672" s="5"/>
      <c r="P672" s="5"/>
      <c r="Q672" s="5"/>
      <c r="R672" s="5"/>
      <c r="S672" s="5"/>
    </row>
    <row r="673" spans="1:19" ht="16" x14ac:dyDescent="0.2">
      <c r="A673" s="5"/>
      <c r="B673" s="34"/>
      <c r="C673" s="5"/>
      <c r="D673" s="5"/>
      <c r="E673" s="5"/>
      <c r="F673" s="5"/>
      <c r="G673" s="5"/>
      <c r="H673" s="5"/>
      <c r="I673" s="5"/>
      <c r="J673" s="5"/>
      <c r="K673" s="5"/>
      <c r="L673" s="5"/>
      <c r="M673" s="5"/>
      <c r="N673" s="5"/>
      <c r="O673" s="5"/>
      <c r="P673" s="5"/>
      <c r="Q673" s="5"/>
      <c r="R673" s="5"/>
      <c r="S673" s="5"/>
    </row>
    <row r="674" spans="1:19" ht="16" x14ac:dyDescent="0.2">
      <c r="A674" s="5"/>
      <c r="B674" s="34"/>
      <c r="C674" s="5"/>
      <c r="D674" s="5"/>
      <c r="E674" s="5"/>
      <c r="F674" s="5"/>
      <c r="G674" s="5"/>
      <c r="H674" s="5"/>
      <c r="I674" s="5"/>
      <c r="J674" s="5"/>
      <c r="K674" s="5"/>
      <c r="L674" s="5"/>
      <c r="M674" s="5"/>
      <c r="N674" s="5"/>
      <c r="O674" s="5"/>
      <c r="P674" s="5"/>
      <c r="Q674" s="5"/>
      <c r="R674" s="5"/>
      <c r="S674" s="5"/>
    </row>
    <row r="675" spans="1:19" ht="16" x14ac:dyDescent="0.2">
      <c r="A675" s="5"/>
      <c r="B675" s="34"/>
      <c r="C675" s="5"/>
      <c r="D675" s="5"/>
      <c r="E675" s="5"/>
      <c r="F675" s="5"/>
      <c r="G675" s="5"/>
      <c r="H675" s="5"/>
      <c r="I675" s="5"/>
      <c r="J675" s="5"/>
      <c r="K675" s="5"/>
      <c r="L675" s="5"/>
      <c r="M675" s="5"/>
      <c r="N675" s="5"/>
      <c r="O675" s="5"/>
      <c r="P675" s="5"/>
      <c r="Q675" s="5"/>
      <c r="R675" s="5"/>
      <c r="S675" s="5"/>
    </row>
    <row r="676" spans="1:19" ht="16" x14ac:dyDescent="0.2">
      <c r="A676" s="5"/>
      <c r="B676" s="34"/>
      <c r="C676" s="5"/>
      <c r="D676" s="5"/>
      <c r="E676" s="5"/>
      <c r="F676" s="5"/>
      <c r="G676" s="5"/>
      <c r="H676" s="5"/>
      <c r="I676" s="5"/>
      <c r="J676" s="5"/>
      <c r="K676" s="5"/>
      <c r="L676" s="5"/>
      <c r="M676" s="5"/>
      <c r="N676" s="5"/>
      <c r="O676" s="5"/>
      <c r="P676" s="5"/>
      <c r="Q676" s="5"/>
      <c r="R676" s="5"/>
      <c r="S676" s="5"/>
    </row>
    <row r="677" spans="1:19" ht="16" x14ac:dyDescent="0.2">
      <c r="A677" s="5"/>
      <c r="B677" s="34"/>
      <c r="C677" s="5"/>
      <c r="D677" s="5"/>
      <c r="E677" s="5"/>
      <c r="F677" s="5"/>
      <c r="G677" s="5"/>
      <c r="H677" s="5"/>
      <c r="I677" s="5"/>
      <c r="J677" s="5"/>
      <c r="K677" s="5"/>
      <c r="L677" s="5"/>
      <c r="M677" s="5"/>
      <c r="N677" s="5"/>
      <c r="O677" s="5"/>
      <c r="P677" s="5"/>
      <c r="Q677" s="5"/>
      <c r="R677" s="5"/>
      <c r="S677" s="5"/>
    </row>
    <row r="678" spans="1:19" ht="16" x14ac:dyDescent="0.2">
      <c r="A678" s="5"/>
      <c r="B678" s="34"/>
      <c r="C678" s="5"/>
      <c r="D678" s="5"/>
      <c r="E678" s="5"/>
      <c r="F678" s="5"/>
      <c r="G678" s="5"/>
      <c r="H678" s="5"/>
      <c r="I678" s="5"/>
      <c r="J678" s="5"/>
      <c r="K678" s="5"/>
      <c r="L678" s="5"/>
      <c r="M678" s="5"/>
      <c r="N678" s="5"/>
      <c r="O678" s="5"/>
      <c r="P678" s="5"/>
      <c r="Q678" s="5"/>
      <c r="R678" s="5"/>
      <c r="S678" s="5"/>
    </row>
    <row r="679" spans="1:19" ht="16" x14ac:dyDescent="0.2">
      <c r="A679" s="5"/>
      <c r="B679" s="34"/>
      <c r="C679" s="5"/>
      <c r="D679" s="5"/>
      <c r="E679" s="5"/>
      <c r="F679" s="5"/>
      <c r="G679" s="5"/>
      <c r="H679" s="5"/>
      <c r="I679" s="5"/>
      <c r="J679" s="5"/>
      <c r="K679" s="5"/>
      <c r="L679" s="5"/>
      <c r="M679" s="5"/>
      <c r="N679" s="5"/>
      <c r="O679" s="5"/>
      <c r="P679" s="5"/>
      <c r="Q679" s="5"/>
      <c r="R679" s="5"/>
      <c r="S679" s="5"/>
    </row>
    <row r="680" spans="1:19" ht="16" x14ac:dyDescent="0.2">
      <c r="A680" s="5"/>
      <c r="B680" s="34"/>
      <c r="C680" s="5"/>
      <c r="D680" s="5"/>
      <c r="E680" s="5"/>
      <c r="F680" s="5"/>
      <c r="G680" s="5"/>
      <c r="H680" s="5"/>
      <c r="I680" s="5"/>
      <c r="J680" s="5"/>
      <c r="K680" s="5"/>
      <c r="L680" s="5"/>
      <c r="M680" s="5"/>
      <c r="N680" s="5"/>
      <c r="O680" s="5"/>
      <c r="P680" s="5"/>
      <c r="Q680" s="5"/>
      <c r="R680" s="5"/>
      <c r="S680" s="5"/>
    </row>
    <row r="681" spans="1:19" ht="16" x14ac:dyDescent="0.2">
      <c r="A681" s="5"/>
      <c r="B681" s="34"/>
      <c r="C681" s="5"/>
      <c r="D681" s="5"/>
      <c r="E681" s="5"/>
      <c r="F681" s="5"/>
      <c r="G681" s="5"/>
      <c r="H681" s="5"/>
      <c r="I681" s="5"/>
      <c r="J681" s="5"/>
      <c r="K681" s="5"/>
      <c r="L681" s="5"/>
      <c r="M681" s="5"/>
      <c r="N681" s="5"/>
      <c r="O681" s="5"/>
      <c r="P681" s="5"/>
      <c r="Q681" s="5"/>
      <c r="R681" s="5"/>
      <c r="S681" s="5"/>
    </row>
    <row r="682" spans="1:19" ht="16" x14ac:dyDescent="0.2">
      <c r="A682" s="5"/>
      <c r="B682" s="34"/>
      <c r="C682" s="5"/>
      <c r="D682" s="5"/>
      <c r="E682" s="5"/>
      <c r="F682" s="5"/>
      <c r="G682" s="5"/>
      <c r="H682" s="5"/>
      <c r="I682" s="5"/>
      <c r="J682" s="5"/>
      <c r="K682" s="5"/>
      <c r="L682" s="5"/>
      <c r="M682" s="5"/>
      <c r="N682" s="5"/>
      <c r="O682" s="5"/>
      <c r="P682" s="5"/>
      <c r="Q682" s="5"/>
      <c r="R682" s="5"/>
      <c r="S682" s="5"/>
    </row>
    <row r="683" spans="1:19" ht="16" x14ac:dyDescent="0.2">
      <c r="A683" s="5"/>
      <c r="B683" s="34"/>
      <c r="C683" s="5"/>
      <c r="D683" s="5"/>
      <c r="E683" s="5"/>
      <c r="F683" s="5"/>
      <c r="G683" s="5"/>
      <c r="H683" s="5"/>
      <c r="I683" s="5"/>
      <c r="J683" s="5"/>
      <c r="K683" s="5"/>
      <c r="L683" s="5"/>
      <c r="M683" s="5"/>
      <c r="N683" s="5"/>
      <c r="O683" s="5"/>
      <c r="P683" s="5"/>
      <c r="Q683" s="5"/>
      <c r="R683" s="5"/>
      <c r="S683" s="5"/>
    </row>
    <row r="684" spans="1:19" ht="16" x14ac:dyDescent="0.2">
      <c r="A684" s="5"/>
      <c r="B684" s="34"/>
      <c r="C684" s="5"/>
      <c r="D684" s="5"/>
      <c r="E684" s="5"/>
      <c r="F684" s="5"/>
      <c r="G684" s="5"/>
      <c r="H684" s="5"/>
      <c r="I684" s="5"/>
      <c r="J684" s="5"/>
      <c r="K684" s="5"/>
      <c r="L684" s="5"/>
      <c r="M684" s="5"/>
      <c r="N684" s="5"/>
      <c r="O684" s="5"/>
      <c r="P684" s="5"/>
      <c r="Q684" s="5"/>
      <c r="R684" s="5"/>
      <c r="S684" s="5"/>
    </row>
    <row r="685" spans="1:19" ht="16" x14ac:dyDescent="0.2">
      <c r="A685" s="5"/>
      <c r="B685" s="34"/>
      <c r="C685" s="5"/>
      <c r="D685" s="5"/>
      <c r="E685" s="5"/>
      <c r="F685" s="5"/>
      <c r="G685" s="5"/>
      <c r="H685" s="5"/>
      <c r="I685" s="5"/>
      <c r="J685" s="5"/>
      <c r="K685" s="5"/>
      <c r="L685" s="5"/>
      <c r="M685" s="5"/>
      <c r="N685" s="5"/>
      <c r="O685" s="5"/>
      <c r="P685" s="5"/>
      <c r="Q685" s="5"/>
      <c r="R685" s="5"/>
      <c r="S685" s="5"/>
    </row>
    <row r="686" spans="1:19" ht="16" x14ac:dyDescent="0.2">
      <c r="A686" s="5"/>
      <c r="B686" s="34"/>
      <c r="C686" s="5"/>
      <c r="D686" s="5"/>
      <c r="E686" s="5"/>
      <c r="F686" s="5"/>
      <c r="G686" s="5"/>
      <c r="H686" s="5"/>
      <c r="I686" s="5"/>
      <c r="J686" s="5"/>
      <c r="K686" s="5"/>
      <c r="L686" s="5"/>
      <c r="M686" s="5"/>
      <c r="N686" s="5"/>
      <c r="O686" s="5"/>
      <c r="P686" s="5"/>
      <c r="Q686" s="5"/>
      <c r="R686" s="5"/>
      <c r="S686" s="5"/>
    </row>
    <row r="687" spans="1:19" ht="16" x14ac:dyDescent="0.2">
      <c r="A687" s="5"/>
      <c r="B687" s="34"/>
      <c r="C687" s="5"/>
      <c r="D687" s="5"/>
      <c r="E687" s="5"/>
      <c r="F687" s="5"/>
      <c r="G687" s="5"/>
      <c r="H687" s="5"/>
      <c r="I687" s="5"/>
      <c r="J687" s="5"/>
      <c r="K687" s="5"/>
      <c r="L687" s="5"/>
      <c r="M687" s="5"/>
      <c r="N687" s="5"/>
      <c r="O687" s="5"/>
      <c r="P687" s="5"/>
      <c r="Q687" s="5"/>
      <c r="R687" s="5"/>
      <c r="S687" s="5"/>
    </row>
    <row r="688" spans="1:19" ht="16" x14ac:dyDescent="0.2">
      <c r="A688" s="5"/>
      <c r="B688" s="34"/>
      <c r="C688" s="5"/>
      <c r="D688" s="5"/>
      <c r="E688" s="5"/>
      <c r="F688" s="5"/>
      <c r="G688" s="5"/>
      <c r="H688" s="5"/>
      <c r="I688" s="5"/>
      <c r="J688" s="5"/>
      <c r="K688" s="5"/>
      <c r="L688" s="5"/>
      <c r="M688" s="5"/>
      <c r="N688" s="5"/>
      <c r="O688" s="5"/>
      <c r="P688" s="5"/>
      <c r="Q688" s="5"/>
      <c r="R688" s="5"/>
      <c r="S688" s="5"/>
    </row>
    <row r="689" spans="1:19" ht="16" x14ac:dyDescent="0.2">
      <c r="A689" s="5"/>
      <c r="B689" s="34"/>
      <c r="C689" s="5"/>
      <c r="D689" s="5"/>
      <c r="E689" s="5"/>
      <c r="F689" s="5"/>
      <c r="G689" s="5"/>
      <c r="H689" s="5"/>
      <c r="I689" s="5"/>
      <c r="J689" s="5"/>
      <c r="K689" s="5"/>
      <c r="L689" s="5"/>
      <c r="M689" s="5"/>
      <c r="N689" s="5"/>
      <c r="O689" s="5"/>
      <c r="P689" s="5"/>
      <c r="Q689" s="5"/>
      <c r="R689" s="5"/>
      <c r="S689" s="5"/>
    </row>
    <row r="690" spans="1:19" ht="16" x14ac:dyDescent="0.2">
      <c r="A690" s="5"/>
      <c r="B690" s="34"/>
      <c r="C690" s="5"/>
      <c r="D690" s="5"/>
      <c r="E690" s="5"/>
      <c r="F690" s="5"/>
      <c r="G690" s="5"/>
      <c r="H690" s="5"/>
      <c r="I690" s="5"/>
      <c r="J690" s="5"/>
      <c r="K690" s="5"/>
      <c r="L690" s="5"/>
      <c r="M690" s="5"/>
      <c r="N690" s="5"/>
      <c r="O690" s="5"/>
      <c r="P690" s="5"/>
      <c r="Q690" s="5"/>
      <c r="R690" s="5"/>
      <c r="S690" s="5"/>
    </row>
    <row r="691" spans="1:19" ht="16" x14ac:dyDescent="0.2">
      <c r="A691" s="5"/>
      <c r="B691" s="34"/>
      <c r="C691" s="5"/>
      <c r="D691" s="5"/>
      <c r="E691" s="5"/>
      <c r="F691" s="5"/>
      <c r="G691" s="5"/>
      <c r="H691" s="5"/>
      <c r="I691" s="5"/>
      <c r="J691" s="5"/>
      <c r="K691" s="5"/>
      <c r="L691" s="5"/>
      <c r="M691" s="5"/>
      <c r="N691" s="5"/>
      <c r="O691" s="5"/>
      <c r="P691" s="5"/>
      <c r="Q691" s="5"/>
      <c r="R691" s="5"/>
      <c r="S691" s="5"/>
    </row>
    <row r="692" spans="1:19" ht="16" x14ac:dyDescent="0.2">
      <c r="A692" s="5"/>
      <c r="B692" s="34"/>
      <c r="C692" s="5"/>
      <c r="D692" s="5"/>
      <c r="E692" s="5"/>
      <c r="F692" s="5"/>
      <c r="G692" s="5"/>
      <c r="H692" s="5"/>
      <c r="I692" s="5"/>
      <c r="J692" s="5"/>
      <c r="K692" s="5"/>
      <c r="L692" s="5"/>
      <c r="M692" s="5"/>
      <c r="N692" s="5"/>
      <c r="O692" s="5"/>
      <c r="P692" s="5"/>
      <c r="Q692" s="5"/>
      <c r="R692" s="5"/>
      <c r="S692" s="5"/>
    </row>
    <row r="693" spans="1:19" ht="16" x14ac:dyDescent="0.2">
      <c r="A693" s="5"/>
      <c r="B693" s="34"/>
      <c r="C693" s="5"/>
      <c r="D693" s="5"/>
      <c r="E693" s="5"/>
      <c r="F693" s="5"/>
      <c r="G693" s="5"/>
      <c r="H693" s="5"/>
      <c r="I693" s="5"/>
      <c r="J693" s="5"/>
      <c r="K693" s="5"/>
      <c r="L693" s="5"/>
      <c r="M693" s="5"/>
      <c r="N693" s="5"/>
      <c r="O693" s="5"/>
      <c r="P693" s="5"/>
      <c r="Q693" s="5"/>
      <c r="R693" s="5"/>
      <c r="S693" s="5"/>
    </row>
    <row r="694" spans="1:19" ht="16" x14ac:dyDescent="0.2">
      <c r="A694" s="5"/>
      <c r="B694" s="34"/>
      <c r="C694" s="5"/>
      <c r="D694" s="5"/>
      <c r="E694" s="5"/>
      <c r="F694" s="5"/>
      <c r="G694" s="5"/>
      <c r="H694" s="5"/>
      <c r="I694" s="5"/>
      <c r="J694" s="5"/>
      <c r="K694" s="5"/>
      <c r="L694" s="5"/>
      <c r="M694" s="5"/>
      <c r="N694" s="5"/>
      <c r="O694" s="5"/>
      <c r="P694" s="5"/>
      <c r="Q694" s="5"/>
      <c r="R694" s="5"/>
      <c r="S694" s="5"/>
    </row>
    <row r="695" spans="1:19" ht="16" x14ac:dyDescent="0.2">
      <c r="A695" s="5"/>
      <c r="B695" s="34"/>
      <c r="C695" s="5"/>
      <c r="D695" s="5"/>
      <c r="E695" s="5"/>
      <c r="F695" s="5"/>
      <c r="G695" s="5"/>
      <c r="H695" s="5"/>
      <c r="I695" s="5"/>
      <c r="J695" s="5"/>
      <c r="K695" s="5"/>
      <c r="L695" s="5"/>
      <c r="M695" s="5"/>
      <c r="N695" s="5"/>
      <c r="O695" s="5"/>
      <c r="P695" s="5"/>
      <c r="Q695" s="5"/>
      <c r="R695" s="5"/>
      <c r="S695" s="5"/>
    </row>
    <row r="696" spans="1:19" ht="16" x14ac:dyDescent="0.2">
      <c r="A696" s="5"/>
      <c r="B696" s="34"/>
      <c r="C696" s="5"/>
      <c r="D696" s="5"/>
      <c r="E696" s="5"/>
      <c r="F696" s="5"/>
      <c r="G696" s="5"/>
      <c r="H696" s="5"/>
      <c r="I696" s="5"/>
      <c r="J696" s="5"/>
      <c r="K696" s="5"/>
      <c r="L696" s="5"/>
      <c r="M696" s="5"/>
      <c r="N696" s="5"/>
      <c r="O696" s="5"/>
      <c r="P696" s="5"/>
      <c r="Q696" s="5"/>
      <c r="R696" s="5"/>
      <c r="S696" s="5"/>
    </row>
    <row r="697" spans="1:19" ht="16" x14ac:dyDescent="0.2">
      <c r="A697" s="5"/>
      <c r="B697" s="34"/>
      <c r="C697" s="5"/>
      <c r="D697" s="5"/>
      <c r="E697" s="5"/>
      <c r="F697" s="5"/>
      <c r="G697" s="5"/>
      <c r="H697" s="5"/>
      <c r="I697" s="5"/>
      <c r="J697" s="5"/>
      <c r="K697" s="5"/>
      <c r="L697" s="5"/>
      <c r="M697" s="5"/>
      <c r="N697" s="5"/>
      <c r="O697" s="5"/>
      <c r="P697" s="5"/>
      <c r="Q697" s="5"/>
      <c r="R697" s="5"/>
      <c r="S697" s="5"/>
    </row>
    <row r="698" spans="1:19" ht="16" x14ac:dyDescent="0.2">
      <c r="A698" s="5"/>
      <c r="B698" s="34"/>
      <c r="C698" s="5"/>
      <c r="D698" s="5"/>
      <c r="E698" s="5"/>
      <c r="F698" s="5"/>
      <c r="G698" s="5"/>
      <c r="H698" s="5"/>
      <c r="I698" s="5"/>
      <c r="J698" s="5"/>
      <c r="K698" s="5"/>
      <c r="L698" s="5"/>
      <c r="M698" s="5"/>
      <c r="N698" s="5"/>
      <c r="O698" s="5"/>
      <c r="P698" s="5"/>
      <c r="Q698" s="5"/>
      <c r="R698" s="5"/>
      <c r="S698" s="5"/>
    </row>
    <row r="699" spans="1:19" ht="16" x14ac:dyDescent="0.2">
      <c r="A699" s="5"/>
      <c r="B699" s="34"/>
      <c r="C699" s="5"/>
      <c r="D699" s="5"/>
      <c r="E699" s="5"/>
      <c r="F699" s="5"/>
      <c r="G699" s="5"/>
      <c r="H699" s="5"/>
      <c r="I699" s="5"/>
      <c r="J699" s="5"/>
      <c r="K699" s="5"/>
      <c r="L699" s="5"/>
      <c r="M699" s="5"/>
      <c r="N699" s="5"/>
      <c r="O699" s="5"/>
      <c r="P699" s="5"/>
      <c r="Q699" s="5"/>
      <c r="R699" s="5"/>
      <c r="S699" s="5"/>
    </row>
    <row r="700" spans="1:19" ht="16" x14ac:dyDescent="0.2">
      <c r="A700" s="5"/>
      <c r="B700" s="34"/>
      <c r="C700" s="5"/>
      <c r="D700" s="5"/>
      <c r="E700" s="5"/>
      <c r="F700" s="5"/>
      <c r="G700" s="5"/>
      <c r="H700" s="5"/>
      <c r="I700" s="5"/>
      <c r="J700" s="5"/>
      <c r="K700" s="5"/>
      <c r="L700" s="5"/>
      <c r="M700" s="5"/>
      <c r="N700" s="5"/>
      <c r="O700" s="5"/>
      <c r="P700" s="5"/>
      <c r="Q700" s="5"/>
      <c r="R700" s="5"/>
      <c r="S700" s="5"/>
    </row>
    <row r="701" spans="1:19" ht="16" x14ac:dyDescent="0.2">
      <c r="A701" s="5"/>
      <c r="B701" s="34"/>
      <c r="C701" s="5"/>
      <c r="D701" s="5"/>
      <c r="E701" s="5"/>
      <c r="F701" s="5"/>
      <c r="G701" s="5"/>
      <c r="H701" s="5"/>
      <c r="I701" s="5"/>
      <c r="J701" s="5"/>
      <c r="K701" s="5"/>
      <c r="L701" s="5"/>
      <c r="M701" s="5"/>
      <c r="N701" s="5"/>
      <c r="O701" s="5"/>
      <c r="P701" s="5"/>
      <c r="Q701" s="5"/>
      <c r="R701" s="5"/>
      <c r="S701" s="5"/>
    </row>
    <row r="702" spans="1:19" ht="16" x14ac:dyDescent="0.2">
      <c r="A702" s="5"/>
      <c r="B702" s="34"/>
      <c r="C702" s="5"/>
      <c r="D702" s="5"/>
      <c r="E702" s="5"/>
      <c r="F702" s="5"/>
      <c r="G702" s="5"/>
      <c r="H702" s="5"/>
      <c r="I702" s="5"/>
      <c r="J702" s="5"/>
      <c r="K702" s="5"/>
      <c r="L702" s="5"/>
      <c r="M702" s="5"/>
      <c r="N702" s="5"/>
      <c r="O702" s="5"/>
      <c r="P702" s="5"/>
      <c r="Q702" s="5"/>
      <c r="R702" s="5"/>
      <c r="S702" s="5"/>
    </row>
    <row r="703" spans="1:19" ht="16" x14ac:dyDescent="0.2">
      <c r="A703" s="5"/>
      <c r="B703" s="34"/>
      <c r="C703" s="5"/>
      <c r="D703" s="5"/>
      <c r="E703" s="5"/>
      <c r="F703" s="5"/>
      <c r="G703" s="5"/>
      <c r="H703" s="5"/>
      <c r="I703" s="5"/>
      <c r="J703" s="5"/>
      <c r="K703" s="5"/>
      <c r="L703" s="5"/>
      <c r="M703" s="5"/>
      <c r="N703" s="5"/>
      <c r="O703" s="5"/>
      <c r="P703" s="5"/>
      <c r="Q703" s="5"/>
      <c r="R703" s="5"/>
      <c r="S703" s="5"/>
    </row>
    <row r="704" spans="1:19" ht="16" x14ac:dyDescent="0.2">
      <c r="A704" s="5"/>
      <c r="B704" s="34"/>
      <c r="C704" s="5"/>
      <c r="D704" s="5"/>
      <c r="E704" s="5"/>
      <c r="F704" s="5"/>
      <c r="G704" s="5"/>
      <c r="H704" s="5"/>
      <c r="I704" s="5"/>
      <c r="J704" s="5"/>
      <c r="K704" s="5"/>
      <c r="L704" s="5"/>
      <c r="M704" s="5"/>
      <c r="N704" s="5"/>
      <c r="O704" s="5"/>
      <c r="P704" s="5"/>
      <c r="Q704" s="5"/>
      <c r="R704" s="5"/>
      <c r="S704" s="5"/>
    </row>
    <row r="705" spans="1:19" ht="16" x14ac:dyDescent="0.2">
      <c r="A705" s="5"/>
      <c r="B705" s="34"/>
      <c r="C705" s="5"/>
      <c r="D705" s="5"/>
      <c r="E705" s="5"/>
      <c r="F705" s="5"/>
      <c r="G705" s="5"/>
      <c r="H705" s="5"/>
      <c r="I705" s="5"/>
      <c r="J705" s="5"/>
      <c r="K705" s="5"/>
      <c r="L705" s="5"/>
      <c r="M705" s="5"/>
      <c r="N705" s="5"/>
      <c r="O705" s="5"/>
      <c r="P705" s="5"/>
      <c r="Q705" s="5"/>
      <c r="R705" s="5"/>
      <c r="S705" s="5"/>
    </row>
    <row r="706" spans="1:19" ht="16" x14ac:dyDescent="0.2">
      <c r="A706" s="5"/>
      <c r="B706" s="34"/>
      <c r="C706" s="5"/>
      <c r="D706" s="5"/>
      <c r="E706" s="5"/>
      <c r="F706" s="5"/>
      <c r="G706" s="5"/>
      <c r="H706" s="5"/>
      <c r="I706" s="5"/>
      <c r="J706" s="5"/>
      <c r="K706" s="5"/>
      <c r="L706" s="5"/>
      <c r="M706" s="5"/>
      <c r="N706" s="5"/>
      <c r="O706" s="5"/>
      <c r="P706" s="5"/>
      <c r="Q706" s="5"/>
      <c r="R706" s="5"/>
      <c r="S706" s="5"/>
    </row>
    <row r="707" spans="1:19" ht="16" x14ac:dyDescent="0.2">
      <c r="A707" s="5"/>
      <c r="B707" s="34"/>
      <c r="C707" s="5"/>
      <c r="D707" s="5"/>
      <c r="E707" s="5"/>
      <c r="F707" s="5"/>
      <c r="G707" s="5"/>
      <c r="H707" s="5"/>
      <c r="I707" s="5"/>
      <c r="J707" s="5"/>
      <c r="K707" s="5"/>
      <c r="L707" s="5"/>
      <c r="M707" s="5"/>
      <c r="N707" s="5"/>
      <c r="O707" s="5"/>
      <c r="P707" s="5"/>
      <c r="Q707" s="5"/>
      <c r="R707" s="5"/>
      <c r="S707" s="5"/>
    </row>
    <row r="708" spans="1:19" ht="16" x14ac:dyDescent="0.2">
      <c r="A708" s="5"/>
      <c r="B708" s="34"/>
      <c r="C708" s="5"/>
      <c r="D708" s="5"/>
      <c r="E708" s="5"/>
      <c r="F708" s="5"/>
      <c r="G708" s="5"/>
      <c r="H708" s="5"/>
      <c r="I708" s="5"/>
      <c r="J708" s="5"/>
      <c r="K708" s="5"/>
      <c r="L708" s="5"/>
      <c r="M708" s="5"/>
      <c r="N708" s="5"/>
      <c r="O708" s="5"/>
      <c r="P708" s="5"/>
      <c r="Q708" s="5"/>
      <c r="R708" s="5"/>
      <c r="S708" s="5"/>
    </row>
    <row r="709" spans="1:19" ht="16" x14ac:dyDescent="0.2">
      <c r="A709" s="5"/>
      <c r="B709" s="34"/>
      <c r="C709" s="5"/>
      <c r="D709" s="5"/>
      <c r="E709" s="5"/>
      <c r="F709" s="5"/>
      <c r="G709" s="5"/>
      <c r="H709" s="5"/>
      <c r="I709" s="5"/>
      <c r="J709" s="5"/>
      <c r="K709" s="5"/>
      <c r="L709" s="5"/>
      <c r="M709" s="5"/>
      <c r="N709" s="5"/>
      <c r="O709" s="5"/>
      <c r="P709" s="5"/>
      <c r="Q709" s="5"/>
      <c r="R709" s="5"/>
      <c r="S709" s="5"/>
    </row>
    <row r="710" spans="1:19" ht="16" x14ac:dyDescent="0.2">
      <c r="A710" s="5"/>
      <c r="B710" s="34"/>
      <c r="C710" s="5"/>
      <c r="D710" s="5"/>
      <c r="E710" s="5"/>
      <c r="F710" s="5"/>
      <c r="G710" s="5"/>
      <c r="H710" s="5"/>
      <c r="I710" s="5"/>
      <c r="J710" s="5"/>
      <c r="K710" s="5"/>
      <c r="L710" s="5"/>
      <c r="M710" s="5"/>
      <c r="N710" s="5"/>
      <c r="O710" s="5"/>
      <c r="P710" s="5"/>
      <c r="Q710" s="5"/>
      <c r="R710" s="5"/>
      <c r="S710" s="5"/>
    </row>
    <row r="711" spans="1:19" ht="16" x14ac:dyDescent="0.2">
      <c r="A711" s="5"/>
      <c r="B711" s="34"/>
      <c r="C711" s="5"/>
      <c r="D711" s="5"/>
      <c r="E711" s="5"/>
      <c r="F711" s="5"/>
      <c r="G711" s="5"/>
      <c r="H711" s="5"/>
      <c r="I711" s="5"/>
      <c r="J711" s="5"/>
      <c r="K711" s="5"/>
      <c r="L711" s="5"/>
      <c r="M711" s="5"/>
      <c r="N711" s="5"/>
      <c r="O711" s="5"/>
      <c r="P711" s="5"/>
      <c r="Q711" s="5"/>
      <c r="R711" s="5"/>
      <c r="S711" s="5"/>
    </row>
    <row r="712" spans="1:19" ht="16" x14ac:dyDescent="0.2">
      <c r="A712" s="5"/>
      <c r="B712" s="34"/>
      <c r="C712" s="5"/>
      <c r="D712" s="5"/>
      <c r="E712" s="5"/>
      <c r="F712" s="5"/>
      <c r="G712" s="5"/>
      <c r="H712" s="5"/>
      <c r="I712" s="5"/>
      <c r="J712" s="5"/>
      <c r="K712" s="5"/>
      <c r="L712" s="5"/>
      <c r="M712" s="5"/>
      <c r="N712" s="5"/>
      <c r="O712" s="5"/>
      <c r="P712" s="5"/>
      <c r="Q712" s="5"/>
      <c r="R712" s="5"/>
      <c r="S712" s="5"/>
    </row>
    <row r="713" spans="1:19" ht="16" x14ac:dyDescent="0.2">
      <c r="A713" s="5"/>
      <c r="B713" s="34"/>
      <c r="C713" s="5"/>
      <c r="D713" s="5"/>
      <c r="E713" s="5"/>
      <c r="F713" s="5"/>
      <c r="G713" s="5"/>
      <c r="H713" s="5"/>
      <c r="I713" s="5"/>
      <c r="J713" s="5"/>
      <c r="K713" s="5"/>
      <c r="L713" s="5"/>
      <c r="M713" s="5"/>
      <c r="N713" s="5"/>
      <c r="O713" s="5"/>
      <c r="P713" s="5"/>
      <c r="Q713" s="5"/>
      <c r="R713" s="5"/>
      <c r="S713" s="5"/>
    </row>
    <row r="714" spans="1:19" ht="16" x14ac:dyDescent="0.2">
      <c r="A714" s="5"/>
      <c r="B714" s="34"/>
      <c r="C714" s="5"/>
      <c r="D714" s="5"/>
      <c r="E714" s="5"/>
      <c r="F714" s="5"/>
      <c r="G714" s="5"/>
      <c r="H714" s="5"/>
      <c r="I714" s="5"/>
      <c r="J714" s="5"/>
      <c r="K714" s="5"/>
      <c r="L714" s="5"/>
      <c r="M714" s="5"/>
      <c r="N714" s="5"/>
      <c r="O714" s="5"/>
      <c r="P714" s="5"/>
      <c r="Q714" s="5"/>
      <c r="R714" s="5"/>
      <c r="S714" s="5"/>
    </row>
    <row r="715" spans="1:19" ht="16" x14ac:dyDescent="0.2">
      <c r="A715" s="5"/>
      <c r="B715" s="34"/>
      <c r="C715" s="5"/>
      <c r="D715" s="5"/>
      <c r="E715" s="5"/>
      <c r="F715" s="5"/>
      <c r="G715" s="5"/>
      <c r="H715" s="5"/>
      <c r="I715" s="5"/>
      <c r="J715" s="5"/>
      <c r="K715" s="5"/>
      <c r="L715" s="5"/>
      <c r="M715" s="5"/>
      <c r="N715" s="5"/>
      <c r="O715" s="5"/>
      <c r="P715" s="5"/>
      <c r="Q715" s="5"/>
      <c r="R715" s="5"/>
      <c r="S715" s="5"/>
    </row>
    <row r="716" spans="1:19" ht="16" x14ac:dyDescent="0.2">
      <c r="A716" s="5"/>
      <c r="B716" s="34"/>
      <c r="C716" s="5"/>
      <c r="D716" s="5"/>
      <c r="E716" s="5"/>
      <c r="F716" s="5"/>
      <c r="G716" s="5"/>
      <c r="H716" s="5"/>
      <c r="I716" s="5"/>
      <c r="J716" s="5"/>
      <c r="K716" s="5"/>
      <c r="L716" s="5"/>
      <c r="M716" s="5"/>
      <c r="N716" s="5"/>
      <c r="O716" s="5"/>
      <c r="P716" s="5"/>
      <c r="Q716" s="5"/>
      <c r="R716" s="5"/>
      <c r="S716" s="5"/>
    </row>
    <row r="717" spans="1:19" ht="16" x14ac:dyDescent="0.2">
      <c r="A717" s="5"/>
      <c r="B717" s="34"/>
      <c r="C717" s="5"/>
      <c r="D717" s="5"/>
      <c r="E717" s="5"/>
      <c r="F717" s="5"/>
      <c r="G717" s="5"/>
      <c r="H717" s="5"/>
      <c r="I717" s="5"/>
      <c r="J717" s="5"/>
      <c r="K717" s="5"/>
      <c r="L717" s="5"/>
      <c r="M717" s="5"/>
      <c r="N717" s="5"/>
      <c r="O717" s="5"/>
      <c r="P717" s="5"/>
      <c r="Q717" s="5"/>
      <c r="R717" s="5"/>
      <c r="S717" s="5"/>
    </row>
    <row r="718" spans="1:19" ht="16" x14ac:dyDescent="0.2">
      <c r="A718" s="5"/>
      <c r="B718" s="34"/>
      <c r="C718" s="5"/>
      <c r="D718" s="5"/>
      <c r="E718" s="5"/>
      <c r="F718" s="5"/>
      <c r="G718" s="5"/>
      <c r="H718" s="5"/>
      <c r="I718" s="5"/>
      <c r="J718" s="5"/>
      <c r="K718" s="5"/>
      <c r="L718" s="5"/>
      <c r="M718" s="5"/>
      <c r="N718" s="5"/>
      <c r="O718" s="5"/>
      <c r="P718" s="5"/>
      <c r="Q718" s="5"/>
      <c r="R718" s="5"/>
      <c r="S718" s="5"/>
    </row>
    <row r="719" spans="1:19" ht="16" x14ac:dyDescent="0.2">
      <c r="A719" s="5"/>
      <c r="B719" s="34"/>
      <c r="C719" s="5"/>
      <c r="D719" s="5"/>
      <c r="E719" s="5"/>
      <c r="F719" s="5"/>
      <c r="G719" s="5"/>
      <c r="H719" s="5"/>
      <c r="I719" s="5"/>
      <c r="J719" s="5"/>
      <c r="K719" s="5"/>
      <c r="L719" s="5"/>
      <c r="M719" s="5"/>
      <c r="N719" s="5"/>
      <c r="O719" s="5"/>
      <c r="P719" s="5"/>
      <c r="Q719" s="5"/>
      <c r="R719" s="5"/>
      <c r="S719" s="5"/>
    </row>
    <row r="720" spans="1:19" ht="16" x14ac:dyDescent="0.2">
      <c r="A720" s="5"/>
      <c r="B720" s="34"/>
      <c r="C720" s="5"/>
      <c r="D720" s="5"/>
      <c r="E720" s="5"/>
      <c r="F720" s="5"/>
      <c r="G720" s="5"/>
      <c r="H720" s="5"/>
      <c r="I720" s="5"/>
      <c r="J720" s="5"/>
      <c r="K720" s="5"/>
      <c r="L720" s="5"/>
      <c r="M720" s="5"/>
      <c r="N720" s="5"/>
      <c r="O720" s="5"/>
      <c r="P720" s="5"/>
      <c r="Q720" s="5"/>
      <c r="R720" s="5"/>
      <c r="S720" s="5"/>
    </row>
    <row r="721" spans="1:19" ht="16" x14ac:dyDescent="0.2">
      <c r="A721" s="5"/>
      <c r="B721" s="34"/>
      <c r="C721" s="5"/>
      <c r="D721" s="5"/>
      <c r="E721" s="5"/>
      <c r="F721" s="5"/>
      <c r="G721" s="5"/>
      <c r="H721" s="5"/>
      <c r="I721" s="5"/>
      <c r="J721" s="5"/>
      <c r="K721" s="5"/>
      <c r="L721" s="5"/>
      <c r="M721" s="5"/>
      <c r="N721" s="5"/>
      <c r="O721" s="5"/>
      <c r="P721" s="5"/>
      <c r="Q721" s="5"/>
      <c r="R721" s="5"/>
      <c r="S721" s="5"/>
    </row>
    <row r="722" spans="1:19" ht="16" x14ac:dyDescent="0.2">
      <c r="A722" s="5"/>
      <c r="B722" s="34"/>
      <c r="C722" s="5"/>
      <c r="D722" s="5"/>
      <c r="E722" s="5"/>
      <c r="F722" s="5"/>
      <c r="G722" s="5"/>
      <c r="H722" s="5"/>
      <c r="I722" s="5"/>
      <c r="J722" s="5"/>
      <c r="K722" s="5"/>
      <c r="L722" s="5"/>
      <c r="M722" s="5"/>
      <c r="N722" s="5"/>
      <c r="O722" s="5"/>
      <c r="P722" s="5"/>
      <c r="Q722" s="5"/>
      <c r="R722" s="5"/>
      <c r="S722" s="5"/>
    </row>
    <row r="723" spans="1:19" ht="16" x14ac:dyDescent="0.2">
      <c r="A723" s="5"/>
      <c r="B723" s="34"/>
      <c r="C723" s="5"/>
      <c r="D723" s="5"/>
      <c r="E723" s="5"/>
      <c r="F723" s="5"/>
      <c r="G723" s="5"/>
      <c r="H723" s="5"/>
      <c r="I723" s="5"/>
      <c r="J723" s="5"/>
      <c r="K723" s="5"/>
      <c r="L723" s="5"/>
      <c r="M723" s="5"/>
      <c r="N723" s="5"/>
      <c r="O723" s="5"/>
      <c r="P723" s="5"/>
      <c r="Q723" s="5"/>
      <c r="R723" s="5"/>
      <c r="S723" s="5"/>
    </row>
    <row r="724" spans="1:19" ht="16" x14ac:dyDescent="0.2">
      <c r="A724" s="5"/>
      <c r="B724" s="34"/>
      <c r="C724" s="5"/>
      <c r="D724" s="5"/>
      <c r="E724" s="5"/>
      <c r="F724" s="5"/>
      <c r="G724" s="5"/>
      <c r="H724" s="5"/>
      <c r="I724" s="5"/>
      <c r="J724" s="5"/>
      <c r="K724" s="5"/>
      <c r="L724" s="5"/>
      <c r="M724" s="5"/>
      <c r="N724" s="5"/>
      <c r="O724" s="5"/>
      <c r="P724" s="5"/>
      <c r="Q724" s="5"/>
      <c r="R724" s="5"/>
      <c r="S724" s="5"/>
    </row>
    <row r="725" spans="1:19" ht="16" x14ac:dyDescent="0.2">
      <c r="A725" s="5"/>
      <c r="B725" s="34"/>
      <c r="C725" s="5"/>
      <c r="D725" s="5"/>
      <c r="E725" s="5"/>
      <c r="F725" s="5"/>
      <c r="G725" s="5"/>
      <c r="H725" s="5"/>
      <c r="I725" s="5"/>
      <c r="J725" s="5"/>
      <c r="K725" s="5"/>
      <c r="L725" s="5"/>
      <c r="M725" s="5"/>
      <c r="N725" s="5"/>
      <c r="O725" s="5"/>
      <c r="P725" s="5"/>
      <c r="Q725" s="5"/>
      <c r="R725" s="5"/>
      <c r="S725" s="5"/>
    </row>
    <row r="726" spans="1:19" ht="16" x14ac:dyDescent="0.2">
      <c r="A726" s="5"/>
      <c r="B726" s="34"/>
      <c r="C726" s="5"/>
      <c r="D726" s="5"/>
      <c r="E726" s="5"/>
      <c r="F726" s="5"/>
      <c r="G726" s="5"/>
      <c r="H726" s="5"/>
      <c r="I726" s="5"/>
      <c r="J726" s="5"/>
      <c r="K726" s="5"/>
      <c r="L726" s="5"/>
      <c r="M726" s="5"/>
      <c r="N726" s="5"/>
      <c r="O726" s="5"/>
      <c r="P726" s="5"/>
      <c r="Q726" s="5"/>
      <c r="R726" s="5"/>
      <c r="S726" s="5"/>
    </row>
    <row r="727" spans="1:19" ht="16" x14ac:dyDescent="0.2">
      <c r="A727" s="5"/>
      <c r="B727" s="34"/>
      <c r="C727" s="5"/>
      <c r="D727" s="5"/>
      <c r="E727" s="5"/>
      <c r="F727" s="5"/>
      <c r="G727" s="5"/>
      <c r="H727" s="5"/>
      <c r="I727" s="5"/>
      <c r="J727" s="5"/>
      <c r="K727" s="5"/>
      <c r="L727" s="5"/>
      <c r="M727" s="5"/>
      <c r="N727" s="5"/>
      <c r="O727" s="5"/>
      <c r="P727" s="5"/>
      <c r="Q727" s="5"/>
      <c r="R727" s="5"/>
      <c r="S727" s="5"/>
    </row>
    <row r="728" spans="1:19" ht="16" x14ac:dyDescent="0.2">
      <c r="A728" s="5"/>
      <c r="B728" s="34"/>
      <c r="C728" s="5"/>
      <c r="D728" s="5"/>
      <c r="E728" s="5"/>
      <c r="F728" s="5"/>
      <c r="G728" s="5"/>
      <c r="H728" s="5"/>
      <c r="I728" s="5"/>
      <c r="J728" s="5"/>
      <c r="K728" s="5"/>
      <c r="L728" s="5"/>
      <c r="M728" s="5"/>
      <c r="N728" s="5"/>
      <c r="O728" s="5"/>
      <c r="P728" s="5"/>
      <c r="Q728" s="5"/>
      <c r="R728" s="5"/>
      <c r="S728" s="5"/>
    </row>
    <row r="729" spans="1:19" ht="16" x14ac:dyDescent="0.2">
      <c r="A729" s="5"/>
      <c r="B729" s="34"/>
      <c r="C729" s="5"/>
      <c r="D729" s="5"/>
      <c r="E729" s="5"/>
      <c r="F729" s="5"/>
      <c r="G729" s="5"/>
      <c r="H729" s="5"/>
      <c r="I729" s="5"/>
      <c r="J729" s="5"/>
      <c r="K729" s="5"/>
      <c r="L729" s="5"/>
      <c r="M729" s="5"/>
      <c r="N729" s="5"/>
      <c r="O729" s="5"/>
      <c r="P729" s="5"/>
      <c r="Q729" s="5"/>
      <c r="R729" s="5"/>
      <c r="S729" s="5"/>
    </row>
    <row r="730" spans="1:19" ht="16" x14ac:dyDescent="0.2">
      <c r="A730" s="5"/>
      <c r="B730" s="34"/>
      <c r="C730" s="5"/>
      <c r="D730" s="5"/>
      <c r="E730" s="5"/>
      <c r="F730" s="5"/>
      <c r="G730" s="5"/>
      <c r="H730" s="5"/>
      <c r="I730" s="5"/>
      <c r="J730" s="5"/>
      <c r="K730" s="5"/>
      <c r="L730" s="5"/>
      <c r="M730" s="5"/>
      <c r="N730" s="5"/>
      <c r="O730" s="5"/>
      <c r="P730" s="5"/>
      <c r="Q730" s="5"/>
      <c r="R730" s="5"/>
      <c r="S730" s="5"/>
    </row>
    <row r="731" spans="1:19" ht="16" x14ac:dyDescent="0.2">
      <c r="A731" s="5"/>
      <c r="B731" s="34"/>
      <c r="C731" s="5"/>
      <c r="D731" s="5"/>
      <c r="E731" s="5"/>
      <c r="F731" s="5"/>
      <c r="G731" s="5"/>
      <c r="H731" s="5"/>
      <c r="I731" s="5"/>
      <c r="J731" s="5"/>
      <c r="K731" s="5"/>
      <c r="L731" s="5"/>
      <c r="M731" s="5"/>
      <c r="N731" s="5"/>
      <c r="O731" s="5"/>
      <c r="P731" s="5"/>
      <c r="Q731" s="5"/>
      <c r="R731" s="5"/>
      <c r="S731" s="5"/>
    </row>
    <row r="732" spans="1:19" ht="16" x14ac:dyDescent="0.2">
      <c r="A732" s="5"/>
      <c r="B732" s="34"/>
      <c r="C732" s="5"/>
      <c r="D732" s="5"/>
      <c r="E732" s="5"/>
      <c r="F732" s="5"/>
      <c r="G732" s="5"/>
      <c r="H732" s="5"/>
      <c r="I732" s="5"/>
      <c r="J732" s="5"/>
      <c r="K732" s="5"/>
      <c r="L732" s="5"/>
      <c r="M732" s="5"/>
      <c r="N732" s="5"/>
      <c r="O732" s="5"/>
      <c r="P732" s="5"/>
      <c r="Q732" s="5"/>
      <c r="R732" s="5"/>
      <c r="S732" s="5"/>
    </row>
    <row r="733" spans="1:19" ht="16" x14ac:dyDescent="0.2">
      <c r="A733" s="5"/>
      <c r="B733" s="34"/>
      <c r="C733" s="5"/>
      <c r="D733" s="5"/>
      <c r="E733" s="5"/>
      <c r="F733" s="5"/>
      <c r="G733" s="5"/>
      <c r="H733" s="5"/>
      <c r="I733" s="5"/>
      <c r="J733" s="5"/>
      <c r="K733" s="5"/>
      <c r="L733" s="5"/>
      <c r="M733" s="5"/>
      <c r="N733" s="5"/>
      <c r="O733" s="5"/>
      <c r="P733" s="5"/>
      <c r="Q733" s="5"/>
      <c r="R733" s="5"/>
      <c r="S733" s="5"/>
    </row>
    <row r="734" spans="1:19" ht="16" x14ac:dyDescent="0.2">
      <c r="A734" s="5"/>
      <c r="B734" s="34"/>
      <c r="C734" s="5"/>
      <c r="D734" s="5"/>
      <c r="E734" s="5"/>
      <c r="F734" s="5"/>
      <c r="G734" s="5"/>
      <c r="H734" s="5"/>
      <c r="I734" s="5"/>
      <c r="J734" s="5"/>
      <c r="K734" s="5"/>
      <c r="L734" s="5"/>
      <c r="M734" s="5"/>
      <c r="N734" s="5"/>
      <c r="O734" s="5"/>
      <c r="P734" s="5"/>
      <c r="Q734" s="5"/>
      <c r="R734" s="5"/>
      <c r="S734" s="5"/>
    </row>
    <row r="735" spans="1:19" ht="16" x14ac:dyDescent="0.2">
      <c r="A735" s="5"/>
      <c r="B735" s="34"/>
      <c r="C735" s="5"/>
      <c r="D735" s="5"/>
      <c r="E735" s="5"/>
      <c r="F735" s="5"/>
      <c r="G735" s="5"/>
      <c r="H735" s="5"/>
      <c r="I735" s="5"/>
      <c r="J735" s="5"/>
      <c r="K735" s="5"/>
      <c r="L735" s="5"/>
      <c r="M735" s="5"/>
      <c r="N735" s="5"/>
      <c r="O735" s="5"/>
      <c r="P735" s="5"/>
      <c r="Q735" s="5"/>
      <c r="R735" s="5"/>
      <c r="S735" s="5"/>
    </row>
    <row r="736" spans="1:19" ht="16" x14ac:dyDescent="0.2">
      <c r="A736" s="5"/>
      <c r="B736" s="34"/>
      <c r="C736" s="5"/>
      <c r="D736" s="5"/>
      <c r="E736" s="5"/>
      <c r="F736" s="5"/>
      <c r="G736" s="5"/>
      <c r="H736" s="5"/>
      <c r="I736" s="5"/>
      <c r="J736" s="5"/>
      <c r="K736" s="5"/>
      <c r="L736" s="5"/>
      <c r="M736" s="5"/>
      <c r="N736" s="5"/>
      <c r="O736" s="5"/>
      <c r="P736" s="5"/>
      <c r="Q736" s="5"/>
      <c r="R736" s="5"/>
      <c r="S736" s="5"/>
    </row>
    <row r="737" spans="1:19" ht="16" x14ac:dyDescent="0.2">
      <c r="A737" s="5"/>
      <c r="B737" s="34"/>
      <c r="C737" s="5"/>
      <c r="D737" s="5"/>
      <c r="E737" s="5"/>
      <c r="F737" s="5"/>
      <c r="G737" s="5"/>
      <c r="H737" s="5"/>
      <c r="I737" s="5"/>
      <c r="J737" s="5"/>
      <c r="K737" s="5"/>
      <c r="L737" s="5"/>
      <c r="M737" s="5"/>
      <c r="N737" s="5"/>
      <c r="O737" s="5"/>
      <c r="P737" s="5"/>
      <c r="Q737" s="5"/>
      <c r="R737" s="5"/>
      <c r="S737" s="5"/>
    </row>
    <row r="738" spans="1:19" ht="16" x14ac:dyDescent="0.2">
      <c r="A738" s="5"/>
      <c r="B738" s="34"/>
      <c r="C738" s="5"/>
      <c r="D738" s="5"/>
      <c r="E738" s="5"/>
      <c r="F738" s="5"/>
      <c r="G738" s="5"/>
      <c r="H738" s="5"/>
      <c r="I738" s="5"/>
      <c r="J738" s="5"/>
      <c r="K738" s="5"/>
      <c r="L738" s="5"/>
      <c r="M738" s="5"/>
      <c r="N738" s="5"/>
      <c r="O738" s="5"/>
      <c r="P738" s="5"/>
      <c r="Q738" s="5"/>
      <c r="R738" s="5"/>
      <c r="S738" s="5"/>
    </row>
    <row r="739" spans="1:19" ht="16" x14ac:dyDescent="0.2">
      <c r="A739" s="5"/>
      <c r="B739" s="34"/>
      <c r="C739" s="5"/>
      <c r="D739" s="5"/>
      <c r="E739" s="5"/>
      <c r="F739" s="5"/>
      <c r="G739" s="5"/>
      <c r="H739" s="5"/>
      <c r="I739" s="5"/>
      <c r="J739" s="5"/>
      <c r="K739" s="5"/>
      <c r="L739" s="5"/>
      <c r="M739" s="5"/>
      <c r="N739" s="5"/>
      <c r="O739" s="5"/>
      <c r="P739" s="5"/>
      <c r="Q739" s="5"/>
      <c r="R739" s="5"/>
      <c r="S739" s="5"/>
    </row>
    <row r="740" spans="1:19" ht="16" x14ac:dyDescent="0.2">
      <c r="A740" s="5"/>
      <c r="B740" s="34"/>
      <c r="C740" s="5"/>
      <c r="D740" s="5"/>
      <c r="E740" s="5"/>
      <c r="F740" s="5"/>
      <c r="G740" s="5"/>
      <c r="H740" s="5"/>
      <c r="I740" s="5"/>
      <c r="J740" s="5"/>
      <c r="K740" s="5"/>
      <c r="L740" s="5"/>
      <c r="M740" s="5"/>
      <c r="N740" s="5"/>
      <c r="O740" s="5"/>
      <c r="P740" s="5"/>
      <c r="Q740" s="5"/>
      <c r="R740" s="5"/>
      <c r="S740" s="5"/>
    </row>
    <row r="741" spans="1:19" ht="16" x14ac:dyDescent="0.2">
      <c r="A741" s="5"/>
      <c r="B741" s="34"/>
      <c r="C741" s="5"/>
      <c r="D741" s="5"/>
      <c r="E741" s="5"/>
      <c r="F741" s="5"/>
      <c r="G741" s="5"/>
      <c r="H741" s="5"/>
      <c r="I741" s="5"/>
      <c r="J741" s="5"/>
      <c r="K741" s="5"/>
      <c r="L741" s="5"/>
      <c r="M741" s="5"/>
      <c r="N741" s="5"/>
      <c r="O741" s="5"/>
      <c r="P741" s="5"/>
      <c r="Q741" s="5"/>
      <c r="R741" s="5"/>
      <c r="S741" s="5"/>
    </row>
    <row r="742" spans="1:19" ht="16" x14ac:dyDescent="0.2">
      <c r="A742" s="5"/>
      <c r="B742" s="34"/>
      <c r="C742" s="5"/>
      <c r="D742" s="5"/>
      <c r="E742" s="5"/>
      <c r="F742" s="5"/>
      <c r="G742" s="5"/>
      <c r="H742" s="5"/>
      <c r="I742" s="5"/>
      <c r="J742" s="5"/>
      <c r="K742" s="5"/>
      <c r="L742" s="5"/>
      <c r="M742" s="5"/>
      <c r="N742" s="5"/>
      <c r="O742" s="5"/>
      <c r="P742" s="5"/>
      <c r="Q742" s="5"/>
      <c r="R742" s="5"/>
      <c r="S742" s="5"/>
    </row>
    <row r="743" spans="1:19" ht="16" x14ac:dyDescent="0.2">
      <c r="A743" s="5"/>
      <c r="B743" s="34"/>
      <c r="C743" s="5"/>
      <c r="D743" s="5"/>
      <c r="E743" s="5"/>
      <c r="F743" s="5"/>
      <c r="G743" s="5"/>
      <c r="H743" s="5"/>
      <c r="I743" s="5"/>
      <c r="J743" s="5"/>
      <c r="K743" s="5"/>
      <c r="L743" s="5"/>
      <c r="M743" s="5"/>
      <c r="N743" s="5"/>
      <c r="O743" s="5"/>
      <c r="P743" s="5"/>
      <c r="Q743" s="5"/>
      <c r="R743" s="5"/>
      <c r="S743" s="5"/>
    </row>
    <row r="744" spans="1:19" ht="16" x14ac:dyDescent="0.2">
      <c r="A744" s="5"/>
      <c r="B744" s="34"/>
      <c r="C744" s="5"/>
      <c r="D744" s="5"/>
      <c r="E744" s="5"/>
      <c r="F744" s="5"/>
      <c r="G744" s="5"/>
      <c r="H744" s="5"/>
      <c r="I744" s="5"/>
      <c r="J744" s="5"/>
      <c r="K744" s="5"/>
      <c r="L744" s="5"/>
      <c r="M744" s="5"/>
      <c r="N744" s="5"/>
      <c r="O744" s="5"/>
      <c r="P744" s="5"/>
      <c r="Q744" s="5"/>
      <c r="R744" s="5"/>
      <c r="S744" s="5"/>
    </row>
    <row r="745" spans="1:19" ht="16" x14ac:dyDescent="0.2">
      <c r="A745" s="5"/>
      <c r="B745" s="34"/>
      <c r="C745" s="5"/>
      <c r="D745" s="5"/>
      <c r="E745" s="5"/>
      <c r="F745" s="5"/>
      <c r="G745" s="5"/>
      <c r="H745" s="5"/>
      <c r="I745" s="5"/>
      <c r="J745" s="5"/>
      <c r="K745" s="5"/>
      <c r="L745" s="5"/>
      <c r="M745" s="5"/>
      <c r="N745" s="5"/>
      <c r="O745" s="5"/>
      <c r="P745" s="5"/>
      <c r="Q745" s="5"/>
      <c r="R745" s="5"/>
      <c r="S745" s="5"/>
    </row>
    <row r="746" spans="1:19" ht="16" x14ac:dyDescent="0.2">
      <c r="A746" s="5"/>
      <c r="B746" s="34"/>
      <c r="C746" s="5"/>
      <c r="D746" s="5"/>
      <c r="E746" s="5"/>
      <c r="F746" s="5"/>
      <c r="G746" s="5"/>
      <c r="H746" s="5"/>
      <c r="I746" s="5"/>
      <c r="J746" s="5"/>
      <c r="K746" s="5"/>
      <c r="L746" s="5"/>
      <c r="M746" s="5"/>
      <c r="N746" s="5"/>
      <c r="O746" s="5"/>
      <c r="P746" s="5"/>
      <c r="Q746" s="5"/>
      <c r="R746" s="5"/>
      <c r="S746" s="5"/>
    </row>
    <row r="747" spans="1:19" ht="16" x14ac:dyDescent="0.2">
      <c r="A747" s="5"/>
      <c r="B747" s="34"/>
      <c r="C747" s="5"/>
      <c r="D747" s="5"/>
      <c r="E747" s="5"/>
      <c r="F747" s="5"/>
      <c r="G747" s="5"/>
      <c r="H747" s="5"/>
      <c r="I747" s="5"/>
      <c r="J747" s="5"/>
      <c r="K747" s="5"/>
      <c r="L747" s="5"/>
      <c r="M747" s="5"/>
      <c r="N747" s="5"/>
      <c r="O747" s="5"/>
      <c r="P747" s="5"/>
      <c r="Q747" s="5"/>
      <c r="R747" s="5"/>
      <c r="S747" s="5"/>
    </row>
    <row r="748" spans="1:19" ht="16" x14ac:dyDescent="0.2">
      <c r="A748" s="5"/>
      <c r="B748" s="34"/>
      <c r="C748" s="5"/>
      <c r="D748" s="5"/>
      <c r="E748" s="5"/>
      <c r="F748" s="5"/>
      <c r="G748" s="5"/>
      <c r="H748" s="5"/>
      <c r="I748" s="5"/>
      <c r="J748" s="5"/>
      <c r="K748" s="5"/>
      <c r="L748" s="5"/>
      <c r="M748" s="5"/>
      <c r="N748" s="5"/>
      <c r="O748" s="5"/>
      <c r="P748" s="5"/>
      <c r="Q748" s="5"/>
      <c r="R748" s="5"/>
      <c r="S748" s="5"/>
    </row>
    <row r="749" spans="1:19" ht="16" x14ac:dyDescent="0.2">
      <c r="A749" s="5"/>
      <c r="B749" s="34"/>
      <c r="C749" s="5"/>
      <c r="D749" s="5"/>
      <c r="E749" s="5"/>
      <c r="F749" s="5"/>
      <c r="G749" s="5"/>
      <c r="H749" s="5"/>
      <c r="I749" s="5"/>
      <c r="J749" s="5"/>
      <c r="K749" s="5"/>
      <c r="L749" s="5"/>
      <c r="M749" s="5"/>
      <c r="N749" s="5"/>
      <c r="O749" s="5"/>
      <c r="P749" s="5"/>
      <c r="Q749" s="5"/>
      <c r="R749" s="5"/>
      <c r="S749" s="5"/>
    </row>
    <row r="750" spans="1:19" ht="16" x14ac:dyDescent="0.2">
      <c r="A750" s="5"/>
      <c r="B750" s="34"/>
      <c r="C750" s="5"/>
      <c r="D750" s="5"/>
      <c r="E750" s="5"/>
      <c r="F750" s="5"/>
      <c r="G750" s="5"/>
      <c r="H750" s="5"/>
      <c r="I750" s="5"/>
      <c r="J750" s="5"/>
      <c r="K750" s="5"/>
      <c r="L750" s="5"/>
      <c r="M750" s="5"/>
      <c r="N750" s="5"/>
      <c r="O750" s="5"/>
      <c r="P750" s="5"/>
      <c r="Q750" s="5"/>
      <c r="R750" s="5"/>
      <c r="S750" s="5"/>
    </row>
    <row r="751" spans="1:19" ht="16" x14ac:dyDescent="0.2">
      <c r="A751" s="5"/>
      <c r="B751" s="34"/>
      <c r="C751" s="5"/>
      <c r="D751" s="5"/>
      <c r="E751" s="5"/>
      <c r="F751" s="5"/>
      <c r="G751" s="5"/>
      <c r="H751" s="5"/>
      <c r="I751" s="5"/>
      <c r="J751" s="5"/>
      <c r="K751" s="5"/>
      <c r="L751" s="5"/>
      <c r="M751" s="5"/>
      <c r="N751" s="5"/>
      <c r="O751" s="5"/>
      <c r="P751" s="5"/>
      <c r="Q751" s="5"/>
      <c r="R751" s="5"/>
      <c r="S751" s="5"/>
    </row>
    <row r="752" spans="1:19" ht="16" x14ac:dyDescent="0.2">
      <c r="A752" s="5"/>
      <c r="B752" s="34"/>
      <c r="C752" s="5"/>
      <c r="D752" s="5"/>
      <c r="E752" s="5"/>
      <c r="F752" s="5"/>
      <c r="G752" s="5"/>
      <c r="H752" s="5"/>
      <c r="I752" s="5"/>
      <c r="J752" s="5"/>
      <c r="K752" s="5"/>
      <c r="L752" s="5"/>
      <c r="M752" s="5"/>
      <c r="N752" s="5"/>
      <c r="O752" s="5"/>
      <c r="P752" s="5"/>
      <c r="Q752" s="5"/>
      <c r="R752" s="5"/>
      <c r="S752" s="5"/>
    </row>
    <row r="753" spans="1:19" ht="16" x14ac:dyDescent="0.2">
      <c r="A753" s="5"/>
      <c r="B753" s="34"/>
      <c r="C753" s="5"/>
      <c r="D753" s="5"/>
      <c r="E753" s="5"/>
      <c r="F753" s="5"/>
      <c r="G753" s="5"/>
      <c r="H753" s="5"/>
      <c r="I753" s="5"/>
      <c r="J753" s="5"/>
      <c r="K753" s="5"/>
      <c r="L753" s="5"/>
      <c r="M753" s="5"/>
      <c r="N753" s="5"/>
      <c r="O753" s="5"/>
      <c r="P753" s="5"/>
      <c r="Q753" s="5"/>
      <c r="R753" s="5"/>
      <c r="S753" s="5"/>
    </row>
    <row r="754" spans="1:19" ht="16" x14ac:dyDescent="0.2">
      <c r="A754" s="5"/>
      <c r="B754" s="34"/>
      <c r="C754" s="5"/>
      <c r="D754" s="5"/>
      <c r="E754" s="5"/>
      <c r="F754" s="5"/>
      <c r="G754" s="5"/>
      <c r="H754" s="5"/>
      <c r="I754" s="5"/>
      <c r="J754" s="5"/>
      <c r="K754" s="5"/>
      <c r="L754" s="5"/>
      <c r="M754" s="5"/>
      <c r="N754" s="5"/>
      <c r="O754" s="5"/>
      <c r="P754" s="5"/>
      <c r="Q754" s="5"/>
      <c r="R754" s="5"/>
      <c r="S754" s="5"/>
    </row>
    <row r="755" spans="1:19" ht="16" x14ac:dyDescent="0.2">
      <c r="A755" s="5"/>
      <c r="B755" s="34"/>
      <c r="C755" s="5"/>
      <c r="D755" s="5"/>
      <c r="E755" s="5"/>
      <c r="F755" s="5"/>
      <c r="G755" s="5"/>
      <c r="H755" s="5"/>
      <c r="I755" s="5"/>
      <c r="J755" s="5"/>
      <c r="K755" s="5"/>
      <c r="L755" s="5"/>
      <c r="M755" s="5"/>
      <c r="N755" s="5"/>
      <c r="O755" s="5"/>
      <c r="P755" s="5"/>
      <c r="Q755" s="5"/>
      <c r="R755" s="5"/>
      <c r="S755" s="5"/>
    </row>
    <row r="756" spans="1:19" ht="16" x14ac:dyDescent="0.2">
      <c r="A756" s="5"/>
      <c r="B756" s="34"/>
      <c r="C756" s="5"/>
      <c r="D756" s="5"/>
      <c r="E756" s="5"/>
      <c r="F756" s="5"/>
      <c r="G756" s="5"/>
      <c r="H756" s="5"/>
      <c r="I756" s="5"/>
      <c r="J756" s="5"/>
      <c r="K756" s="5"/>
      <c r="L756" s="5"/>
      <c r="M756" s="5"/>
      <c r="N756" s="5"/>
      <c r="O756" s="5"/>
      <c r="P756" s="5"/>
      <c r="Q756" s="5"/>
      <c r="R756" s="5"/>
      <c r="S756" s="5"/>
    </row>
    <row r="757" spans="1:19" ht="16" x14ac:dyDescent="0.2">
      <c r="A757" s="5"/>
      <c r="B757" s="34"/>
      <c r="C757" s="5"/>
      <c r="D757" s="5"/>
      <c r="E757" s="5"/>
      <c r="F757" s="5"/>
      <c r="G757" s="5"/>
      <c r="H757" s="5"/>
      <c r="I757" s="5"/>
      <c r="J757" s="5"/>
      <c r="K757" s="5"/>
      <c r="L757" s="5"/>
      <c r="M757" s="5"/>
      <c r="N757" s="5"/>
      <c r="O757" s="5"/>
      <c r="P757" s="5"/>
      <c r="Q757" s="5"/>
      <c r="R757" s="5"/>
      <c r="S757" s="5"/>
    </row>
    <row r="758" spans="1:19" ht="16" x14ac:dyDescent="0.2">
      <c r="A758" s="5"/>
      <c r="B758" s="34"/>
      <c r="C758" s="5"/>
      <c r="D758" s="5"/>
      <c r="E758" s="5"/>
      <c r="F758" s="5"/>
      <c r="G758" s="5"/>
      <c r="H758" s="5"/>
      <c r="I758" s="5"/>
      <c r="J758" s="5"/>
      <c r="K758" s="5"/>
      <c r="L758" s="5"/>
      <c r="M758" s="5"/>
      <c r="N758" s="5"/>
      <c r="O758" s="5"/>
      <c r="P758" s="5"/>
      <c r="Q758" s="5"/>
      <c r="R758" s="5"/>
      <c r="S758" s="5"/>
    </row>
    <row r="759" spans="1:19" ht="16" x14ac:dyDescent="0.2">
      <c r="A759" s="5"/>
      <c r="B759" s="34"/>
      <c r="C759" s="5"/>
      <c r="D759" s="5"/>
      <c r="E759" s="5"/>
      <c r="F759" s="5"/>
      <c r="G759" s="5"/>
      <c r="H759" s="5"/>
      <c r="I759" s="5"/>
      <c r="J759" s="5"/>
      <c r="K759" s="5"/>
      <c r="L759" s="5"/>
      <c r="M759" s="5"/>
      <c r="N759" s="5"/>
      <c r="O759" s="5"/>
      <c r="P759" s="5"/>
      <c r="Q759" s="5"/>
      <c r="R759" s="5"/>
      <c r="S759" s="5"/>
    </row>
    <row r="760" spans="1:19" ht="16" x14ac:dyDescent="0.2">
      <c r="A760" s="5"/>
      <c r="B760" s="34"/>
      <c r="C760" s="5"/>
      <c r="D760" s="5"/>
      <c r="E760" s="5"/>
      <c r="F760" s="5"/>
      <c r="G760" s="5"/>
      <c r="H760" s="5"/>
      <c r="I760" s="5"/>
      <c r="J760" s="5"/>
      <c r="K760" s="5"/>
      <c r="L760" s="5"/>
      <c r="M760" s="5"/>
      <c r="N760" s="5"/>
      <c r="O760" s="5"/>
      <c r="P760" s="5"/>
      <c r="Q760" s="5"/>
      <c r="R760" s="5"/>
      <c r="S760" s="5"/>
    </row>
    <row r="761" spans="1:19" ht="16" x14ac:dyDescent="0.2">
      <c r="A761" s="5"/>
      <c r="B761" s="34"/>
      <c r="C761" s="5"/>
      <c r="D761" s="5"/>
      <c r="E761" s="5"/>
      <c r="F761" s="5"/>
      <c r="G761" s="5"/>
      <c r="H761" s="5"/>
      <c r="I761" s="5"/>
      <c r="J761" s="5"/>
      <c r="K761" s="5"/>
      <c r="L761" s="5"/>
      <c r="M761" s="5"/>
      <c r="N761" s="5"/>
      <c r="O761" s="5"/>
      <c r="P761" s="5"/>
      <c r="Q761" s="5"/>
      <c r="R761" s="5"/>
      <c r="S761" s="5"/>
    </row>
    <row r="762" spans="1:19" ht="16" x14ac:dyDescent="0.2">
      <c r="A762" s="5"/>
      <c r="B762" s="34"/>
      <c r="C762" s="5"/>
      <c r="D762" s="5"/>
      <c r="E762" s="5"/>
      <c r="F762" s="5"/>
      <c r="G762" s="5"/>
      <c r="H762" s="5"/>
      <c r="I762" s="5"/>
      <c r="J762" s="5"/>
      <c r="K762" s="5"/>
      <c r="L762" s="5"/>
      <c r="M762" s="5"/>
      <c r="N762" s="5"/>
      <c r="O762" s="5"/>
      <c r="P762" s="5"/>
      <c r="Q762" s="5"/>
      <c r="R762" s="5"/>
      <c r="S762" s="5"/>
    </row>
    <row r="763" spans="1:19" ht="16" x14ac:dyDescent="0.2">
      <c r="A763" s="5"/>
      <c r="B763" s="34"/>
      <c r="C763" s="5"/>
      <c r="D763" s="5"/>
      <c r="E763" s="5"/>
      <c r="F763" s="5"/>
      <c r="G763" s="5"/>
      <c r="H763" s="5"/>
      <c r="I763" s="5"/>
      <c r="J763" s="5"/>
      <c r="K763" s="5"/>
      <c r="L763" s="5"/>
      <c r="M763" s="5"/>
      <c r="N763" s="5"/>
      <c r="O763" s="5"/>
      <c r="P763" s="5"/>
      <c r="Q763" s="5"/>
      <c r="R763" s="5"/>
      <c r="S763" s="5"/>
    </row>
    <row r="764" spans="1:19" ht="16" x14ac:dyDescent="0.2">
      <c r="A764" s="5"/>
      <c r="B764" s="34"/>
      <c r="C764" s="5"/>
      <c r="D764" s="5"/>
      <c r="E764" s="5"/>
      <c r="F764" s="5"/>
      <c r="G764" s="5"/>
      <c r="H764" s="5"/>
      <c r="I764" s="5"/>
      <c r="J764" s="5"/>
      <c r="K764" s="5"/>
      <c r="L764" s="5"/>
      <c r="M764" s="5"/>
      <c r="N764" s="5"/>
      <c r="O764" s="5"/>
      <c r="P764" s="5"/>
      <c r="Q764" s="5"/>
      <c r="R764" s="5"/>
      <c r="S764" s="5"/>
    </row>
    <row r="765" spans="1:19" ht="16" x14ac:dyDescent="0.2">
      <c r="A765" s="5"/>
      <c r="B765" s="34"/>
      <c r="C765" s="5"/>
      <c r="D765" s="5"/>
      <c r="E765" s="5"/>
      <c r="F765" s="5"/>
      <c r="G765" s="5"/>
      <c r="H765" s="5"/>
      <c r="I765" s="5"/>
      <c r="J765" s="5"/>
      <c r="K765" s="5"/>
      <c r="L765" s="5"/>
      <c r="M765" s="5"/>
      <c r="N765" s="5"/>
      <c r="O765" s="5"/>
      <c r="P765" s="5"/>
      <c r="Q765" s="5"/>
      <c r="R765" s="5"/>
      <c r="S765" s="5"/>
    </row>
    <row r="766" spans="1:19" ht="16" x14ac:dyDescent="0.2">
      <c r="A766" s="5"/>
      <c r="B766" s="34"/>
      <c r="C766" s="5"/>
      <c r="D766" s="5"/>
      <c r="E766" s="5"/>
      <c r="F766" s="5"/>
      <c r="G766" s="5"/>
      <c r="H766" s="5"/>
      <c r="I766" s="5"/>
      <c r="J766" s="5"/>
      <c r="K766" s="5"/>
      <c r="L766" s="5"/>
      <c r="M766" s="5"/>
      <c r="N766" s="5"/>
      <c r="O766" s="5"/>
      <c r="P766" s="5"/>
      <c r="Q766" s="5"/>
      <c r="R766" s="5"/>
      <c r="S766" s="5"/>
    </row>
    <row r="767" spans="1:19" ht="16" x14ac:dyDescent="0.2">
      <c r="A767" s="5"/>
      <c r="B767" s="34"/>
      <c r="C767" s="5"/>
      <c r="D767" s="5"/>
      <c r="E767" s="5"/>
      <c r="F767" s="5"/>
      <c r="G767" s="5"/>
      <c r="H767" s="5"/>
      <c r="I767" s="5"/>
      <c r="J767" s="5"/>
      <c r="K767" s="5"/>
      <c r="L767" s="5"/>
      <c r="M767" s="5"/>
      <c r="N767" s="5"/>
      <c r="O767" s="5"/>
      <c r="P767" s="5"/>
      <c r="Q767" s="5"/>
      <c r="R767" s="5"/>
      <c r="S767" s="5"/>
    </row>
    <row r="768" spans="1:19" ht="16" x14ac:dyDescent="0.2">
      <c r="A768" s="5"/>
      <c r="B768" s="34"/>
      <c r="C768" s="5"/>
      <c r="D768" s="5"/>
      <c r="E768" s="5"/>
      <c r="F768" s="5"/>
      <c r="G768" s="5"/>
      <c r="H768" s="5"/>
      <c r="I768" s="5"/>
      <c r="J768" s="5"/>
      <c r="K768" s="5"/>
      <c r="L768" s="5"/>
      <c r="M768" s="5"/>
      <c r="N768" s="5"/>
      <c r="O768" s="5"/>
      <c r="P768" s="5"/>
      <c r="Q768" s="5"/>
      <c r="R768" s="5"/>
      <c r="S768" s="5"/>
    </row>
    <row r="769" spans="1:19" ht="16" x14ac:dyDescent="0.2">
      <c r="A769" s="5"/>
      <c r="B769" s="34"/>
      <c r="C769" s="5"/>
      <c r="D769" s="5"/>
      <c r="E769" s="5"/>
      <c r="F769" s="5"/>
      <c r="G769" s="5"/>
      <c r="H769" s="5"/>
      <c r="I769" s="5"/>
      <c r="J769" s="5"/>
      <c r="K769" s="5"/>
      <c r="L769" s="5"/>
      <c r="M769" s="5"/>
      <c r="N769" s="5"/>
      <c r="O769" s="5"/>
      <c r="P769" s="5"/>
      <c r="Q769" s="5"/>
      <c r="R769" s="5"/>
      <c r="S769" s="5"/>
    </row>
    <row r="770" spans="1:19" ht="16" x14ac:dyDescent="0.2">
      <c r="A770" s="5"/>
      <c r="B770" s="34"/>
      <c r="C770" s="5"/>
      <c r="D770" s="5"/>
      <c r="E770" s="5"/>
      <c r="F770" s="5"/>
      <c r="G770" s="5"/>
      <c r="H770" s="5"/>
      <c r="I770" s="5"/>
      <c r="J770" s="5"/>
      <c r="K770" s="5"/>
      <c r="L770" s="5"/>
      <c r="M770" s="5"/>
      <c r="N770" s="5"/>
      <c r="O770" s="5"/>
      <c r="P770" s="5"/>
      <c r="Q770" s="5"/>
      <c r="R770" s="5"/>
      <c r="S770" s="5"/>
    </row>
    <row r="771" spans="1:19" ht="16" x14ac:dyDescent="0.2">
      <c r="A771" s="5"/>
      <c r="B771" s="34"/>
      <c r="C771" s="5"/>
      <c r="D771" s="5"/>
      <c r="E771" s="5"/>
      <c r="F771" s="5"/>
      <c r="G771" s="5"/>
      <c r="H771" s="5"/>
      <c r="I771" s="5"/>
      <c r="J771" s="5"/>
      <c r="K771" s="5"/>
      <c r="L771" s="5"/>
      <c r="M771" s="5"/>
      <c r="N771" s="5"/>
      <c r="O771" s="5"/>
      <c r="P771" s="5"/>
      <c r="Q771" s="5"/>
      <c r="R771" s="5"/>
      <c r="S771" s="5"/>
    </row>
    <row r="772" spans="1:19" ht="16" x14ac:dyDescent="0.2">
      <c r="A772" s="5"/>
      <c r="B772" s="34"/>
      <c r="C772" s="5"/>
      <c r="D772" s="5"/>
      <c r="E772" s="5"/>
      <c r="F772" s="5"/>
      <c r="G772" s="5"/>
      <c r="H772" s="5"/>
      <c r="I772" s="5"/>
      <c r="J772" s="5"/>
      <c r="K772" s="5"/>
      <c r="L772" s="5"/>
      <c r="M772" s="5"/>
      <c r="N772" s="5"/>
      <c r="O772" s="5"/>
      <c r="P772" s="5"/>
      <c r="Q772" s="5"/>
      <c r="R772" s="5"/>
      <c r="S772" s="5"/>
    </row>
    <row r="773" spans="1:19" ht="16" x14ac:dyDescent="0.2">
      <c r="A773" s="5"/>
      <c r="B773" s="34"/>
      <c r="C773" s="5"/>
      <c r="D773" s="5"/>
      <c r="E773" s="5"/>
      <c r="F773" s="5"/>
      <c r="G773" s="5"/>
      <c r="H773" s="5"/>
      <c r="I773" s="5"/>
      <c r="J773" s="5"/>
      <c r="K773" s="5"/>
      <c r="L773" s="5"/>
      <c r="M773" s="5"/>
      <c r="N773" s="5"/>
      <c r="O773" s="5"/>
      <c r="P773" s="5"/>
      <c r="Q773" s="5"/>
      <c r="R773" s="5"/>
      <c r="S773" s="5"/>
    </row>
    <row r="774" spans="1:19" ht="16" x14ac:dyDescent="0.2">
      <c r="A774" s="5"/>
      <c r="B774" s="34"/>
      <c r="C774" s="5"/>
      <c r="D774" s="5"/>
      <c r="E774" s="5"/>
      <c r="F774" s="5"/>
      <c r="G774" s="5"/>
      <c r="H774" s="5"/>
      <c r="I774" s="5"/>
      <c r="J774" s="5"/>
      <c r="K774" s="5"/>
      <c r="L774" s="5"/>
      <c r="M774" s="5"/>
      <c r="N774" s="5"/>
      <c r="O774" s="5"/>
      <c r="P774" s="5"/>
      <c r="Q774" s="5"/>
      <c r="R774" s="5"/>
      <c r="S774" s="5"/>
    </row>
    <row r="775" spans="1:19" ht="16" x14ac:dyDescent="0.2">
      <c r="A775" s="5"/>
      <c r="B775" s="34"/>
      <c r="C775" s="5"/>
      <c r="D775" s="5"/>
      <c r="E775" s="5"/>
      <c r="F775" s="5"/>
      <c r="G775" s="5"/>
      <c r="H775" s="5"/>
      <c r="I775" s="5"/>
      <c r="J775" s="5"/>
      <c r="K775" s="5"/>
      <c r="L775" s="5"/>
      <c r="M775" s="5"/>
      <c r="N775" s="5"/>
      <c r="O775" s="5"/>
      <c r="P775" s="5"/>
      <c r="Q775" s="5"/>
      <c r="R775" s="5"/>
      <c r="S775" s="5"/>
    </row>
    <row r="776" spans="1:19" ht="16" x14ac:dyDescent="0.2">
      <c r="A776" s="5"/>
      <c r="B776" s="34"/>
      <c r="C776" s="5"/>
      <c r="D776" s="5"/>
      <c r="E776" s="5"/>
      <c r="F776" s="5"/>
      <c r="G776" s="5"/>
      <c r="H776" s="5"/>
      <c r="I776" s="5"/>
      <c r="J776" s="5"/>
      <c r="K776" s="5"/>
      <c r="L776" s="5"/>
      <c r="M776" s="5"/>
      <c r="N776" s="5"/>
      <c r="O776" s="5"/>
      <c r="P776" s="5"/>
      <c r="Q776" s="5"/>
      <c r="R776" s="5"/>
      <c r="S776" s="5"/>
    </row>
    <row r="777" spans="1:19" ht="16" x14ac:dyDescent="0.2">
      <c r="A777" s="5"/>
      <c r="B777" s="34"/>
      <c r="C777" s="5"/>
      <c r="D777" s="5"/>
      <c r="E777" s="5"/>
      <c r="F777" s="5"/>
      <c r="G777" s="5"/>
      <c r="H777" s="5"/>
      <c r="I777" s="5"/>
      <c r="J777" s="5"/>
      <c r="K777" s="5"/>
      <c r="L777" s="5"/>
      <c r="M777" s="5"/>
      <c r="N777" s="5"/>
      <c r="O777" s="5"/>
      <c r="P777" s="5"/>
      <c r="Q777" s="5"/>
      <c r="R777" s="5"/>
      <c r="S777" s="5"/>
    </row>
    <row r="778" spans="1:19" ht="16" x14ac:dyDescent="0.2">
      <c r="A778" s="5"/>
      <c r="B778" s="34"/>
      <c r="C778" s="5"/>
      <c r="D778" s="5"/>
      <c r="E778" s="5"/>
      <c r="F778" s="5"/>
      <c r="G778" s="5"/>
      <c r="H778" s="5"/>
      <c r="I778" s="5"/>
      <c r="J778" s="5"/>
      <c r="K778" s="5"/>
      <c r="L778" s="5"/>
      <c r="M778" s="5"/>
      <c r="N778" s="5"/>
      <c r="O778" s="5"/>
      <c r="P778" s="5"/>
      <c r="Q778" s="5"/>
      <c r="R778" s="5"/>
      <c r="S778" s="5"/>
    </row>
    <row r="779" spans="1:19" ht="16" x14ac:dyDescent="0.2">
      <c r="A779" s="5"/>
      <c r="B779" s="34"/>
      <c r="C779" s="5"/>
      <c r="D779" s="5"/>
      <c r="E779" s="5"/>
      <c r="F779" s="5"/>
      <c r="G779" s="5"/>
      <c r="H779" s="5"/>
      <c r="I779" s="5"/>
      <c r="J779" s="5"/>
      <c r="K779" s="5"/>
      <c r="L779" s="5"/>
      <c r="M779" s="5"/>
      <c r="N779" s="5"/>
      <c r="O779" s="5"/>
      <c r="P779" s="5"/>
      <c r="Q779" s="5"/>
      <c r="R779" s="5"/>
      <c r="S779" s="5"/>
    </row>
    <row r="780" spans="1:19" ht="16" x14ac:dyDescent="0.2">
      <c r="A780" s="5"/>
      <c r="B780" s="34"/>
      <c r="C780" s="5"/>
      <c r="D780" s="5"/>
      <c r="E780" s="5"/>
      <c r="F780" s="5"/>
      <c r="G780" s="5"/>
      <c r="H780" s="5"/>
      <c r="I780" s="5"/>
      <c r="J780" s="5"/>
      <c r="K780" s="5"/>
      <c r="L780" s="5"/>
      <c r="M780" s="5"/>
      <c r="N780" s="5"/>
      <c r="O780" s="5"/>
      <c r="P780" s="5"/>
      <c r="Q780" s="5"/>
      <c r="R780" s="5"/>
      <c r="S780" s="5"/>
    </row>
    <row r="781" spans="1:19" ht="16" x14ac:dyDescent="0.2">
      <c r="A781" s="5"/>
      <c r="B781" s="34"/>
      <c r="C781" s="5"/>
      <c r="D781" s="5"/>
      <c r="E781" s="5"/>
      <c r="F781" s="5"/>
      <c r="G781" s="5"/>
      <c r="H781" s="5"/>
      <c r="I781" s="5"/>
      <c r="J781" s="5"/>
      <c r="K781" s="5"/>
      <c r="L781" s="5"/>
      <c r="M781" s="5"/>
      <c r="N781" s="5"/>
      <c r="O781" s="5"/>
      <c r="P781" s="5"/>
      <c r="Q781" s="5"/>
      <c r="R781" s="5"/>
      <c r="S781" s="5"/>
    </row>
    <row r="782" spans="1:19" ht="16" x14ac:dyDescent="0.2">
      <c r="A782" s="5"/>
      <c r="B782" s="34"/>
      <c r="C782" s="5"/>
      <c r="D782" s="5"/>
      <c r="E782" s="5"/>
      <c r="F782" s="5"/>
      <c r="G782" s="5"/>
      <c r="H782" s="5"/>
      <c r="I782" s="5"/>
      <c r="J782" s="5"/>
      <c r="K782" s="5"/>
      <c r="L782" s="5"/>
      <c r="M782" s="5"/>
      <c r="N782" s="5"/>
      <c r="O782" s="5"/>
      <c r="P782" s="5"/>
      <c r="Q782" s="5"/>
      <c r="R782" s="5"/>
      <c r="S782" s="5"/>
    </row>
    <row r="783" spans="1:19" ht="16" x14ac:dyDescent="0.2">
      <c r="A783" s="5"/>
      <c r="B783" s="34"/>
      <c r="C783" s="5"/>
      <c r="D783" s="5"/>
      <c r="E783" s="5"/>
      <c r="F783" s="5"/>
      <c r="G783" s="5"/>
      <c r="H783" s="5"/>
      <c r="I783" s="5"/>
      <c r="J783" s="5"/>
      <c r="K783" s="5"/>
      <c r="L783" s="5"/>
      <c r="M783" s="5"/>
      <c r="N783" s="5"/>
      <c r="O783" s="5"/>
      <c r="P783" s="5"/>
      <c r="Q783" s="5"/>
      <c r="R783" s="5"/>
      <c r="S783" s="5"/>
    </row>
    <row r="784" spans="1:19" ht="16" x14ac:dyDescent="0.2">
      <c r="A784" s="5"/>
      <c r="B784" s="34"/>
      <c r="C784" s="5"/>
      <c r="D784" s="5"/>
      <c r="E784" s="5"/>
      <c r="F784" s="5"/>
      <c r="G784" s="5"/>
      <c r="H784" s="5"/>
      <c r="I784" s="5"/>
      <c r="J784" s="5"/>
      <c r="K784" s="5"/>
      <c r="L784" s="5"/>
      <c r="M784" s="5"/>
      <c r="N784" s="5"/>
      <c r="O784" s="5"/>
      <c r="P784" s="5"/>
      <c r="Q784" s="5"/>
      <c r="R784" s="5"/>
      <c r="S784" s="5"/>
    </row>
    <row r="785" spans="1:19" ht="16" x14ac:dyDescent="0.2">
      <c r="A785" s="5"/>
      <c r="B785" s="34"/>
      <c r="C785" s="5"/>
      <c r="D785" s="5"/>
      <c r="E785" s="5"/>
      <c r="F785" s="5"/>
      <c r="G785" s="5"/>
      <c r="H785" s="5"/>
      <c r="I785" s="5"/>
      <c r="J785" s="5"/>
      <c r="K785" s="5"/>
      <c r="L785" s="5"/>
      <c r="M785" s="5"/>
      <c r="N785" s="5"/>
      <c r="O785" s="5"/>
      <c r="P785" s="5"/>
      <c r="Q785" s="5"/>
      <c r="R785" s="5"/>
      <c r="S785" s="5"/>
    </row>
    <row r="786" spans="1:19" ht="16" x14ac:dyDescent="0.2">
      <c r="A786" s="5"/>
      <c r="B786" s="34"/>
      <c r="C786" s="5"/>
      <c r="D786" s="5"/>
      <c r="E786" s="5"/>
      <c r="F786" s="5"/>
      <c r="G786" s="5"/>
      <c r="H786" s="5"/>
      <c r="I786" s="5"/>
      <c r="J786" s="5"/>
      <c r="K786" s="5"/>
      <c r="L786" s="5"/>
      <c r="M786" s="5"/>
      <c r="N786" s="5"/>
      <c r="O786" s="5"/>
      <c r="P786" s="5"/>
      <c r="Q786" s="5"/>
      <c r="R786" s="5"/>
      <c r="S786" s="5"/>
    </row>
    <row r="787" spans="1:19" ht="16" x14ac:dyDescent="0.2">
      <c r="A787" s="5"/>
      <c r="B787" s="34"/>
      <c r="C787" s="5"/>
      <c r="D787" s="5"/>
      <c r="E787" s="5"/>
      <c r="F787" s="5"/>
      <c r="G787" s="5"/>
      <c r="H787" s="5"/>
      <c r="I787" s="5"/>
      <c r="J787" s="5"/>
      <c r="K787" s="5"/>
      <c r="L787" s="5"/>
      <c r="M787" s="5"/>
      <c r="N787" s="5"/>
      <c r="O787" s="5"/>
      <c r="P787" s="5"/>
      <c r="Q787" s="5"/>
      <c r="R787" s="5"/>
      <c r="S787" s="5"/>
    </row>
    <row r="788" spans="1:19" ht="16" x14ac:dyDescent="0.2">
      <c r="A788" s="5"/>
      <c r="B788" s="34"/>
      <c r="C788" s="5"/>
      <c r="D788" s="5"/>
      <c r="E788" s="5"/>
      <c r="F788" s="5"/>
      <c r="G788" s="5"/>
      <c r="H788" s="5"/>
      <c r="I788" s="5"/>
      <c r="J788" s="5"/>
      <c r="K788" s="5"/>
      <c r="L788" s="5"/>
      <c r="M788" s="5"/>
      <c r="N788" s="5"/>
      <c r="O788" s="5"/>
      <c r="P788" s="5"/>
      <c r="Q788" s="5"/>
      <c r="R788" s="5"/>
      <c r="S788" s="5"/>
    </row>
    <row r="789" spans="1:19" ht="16" x14ac:dyDescent="0.2">
      <c r="A789" s="5"/>
      <c r="B789" s="34"/>
      <c r="C789" s="5"/>
      <c r="D789" s="5"/>
      <c r="E789" s="5"/>
      <c r="F789" s="5"/>
      <c r="G789" s="5"/>
      <c r="H789" s="5"/>
      <c r="I789" s="5"/>
      <c r="J789" s="5"/>
      <c r="K789" s="5"/>
      <c r="L789" s="5"/>
      <c r="M789" s="5"/>
      <c r="N789" s="5"/>
      <c r="O789" s="5"/>
      <c r="P789" s="5"/>
      <c r="Q789" s="5"/>
      <c r="R789" s="5"/>
      <c r="S789" s="5"/>
    </row>
    <row r="790" spans="1:19" ht="16" x14ac:dyDescent="0.2">
      <c r="A790" s="5"/>
      <c r="B790" s="34"/>
      <c r="C790" s="5"/>
      <c r="D790" s="5"/>
      <c r="E790" s="5"/>
      <c r="F790" s="5"/>
      <c r="G790" s="5"/>
      <c r="H790" s="5"/>
      <c r="I790" s="5"/>
      <c r="J790" s="5"/>
      <c r="K790" s="5"/>
      <c r="L790" s="5"/>
      <c r="M790" s="5"/>
      <c r="N790" s="5"/>
      <c r="O790" s="5"/>
      <c r="P790" s="5"/>
      <c r="Q790" s="5"/>
      <c r="R790" s="5"/>
      <c r="S790" s="5"/>
    </row>
    <row r="791" spans="1:19" ht="16" x14ac:dyDescent="0.2">
      <c r="A791" s="5"/>
      <c r="B791" s="34"/>
      <c r="C791" s="5"/>
      <c r="D791" s="5"/>
      <c r="E791" s="5"/>
      <c r="F791" s="5"/>
      <c r="G791" s="5"/>
      <c r="H791" s="5"/>
      <c r="I791" s="5"/>
      <c r="J791" s="5"/>
      <c r="K791" s="5"/>
      <c r="L791" s="5"/>
      <c r="M791" s="5"/>
      <c r="N791" s="5"/>
      <c r="O791" s="5"/>
      <c r="P791" s="5"/>
      <c r="Q791" s="5"/>
      <c r="R791" s="5"/>
      <c r="S791" s="5"/>
    </row>
    <row r="792" spans="1:19" ht="16" x14ac:dyDescent="0.2">
      <c r="A792" s="5"/>
      <c r="B792" s="34"/>
      <c r="C792" s="5"/>
      <c r="D792" s="5"/>
      <c r="E792" s="5"/>
      <c r="F792" s="5"/>
      <c r="G792" s="5"/>
      <c r="H792" s="5"/>
      <c r="I792" s="5"/>
      <c r="J792" s="5"/>
      <c r="K792" s="5"/>
      <c r="L792" s="5"/>
      <c r="M792" s="5"/>
      <c r="N792" s="5"/>
      <c r="O792" s="5"/>
      <c r="P792" s="5"/>
      <c r="Q792" s="5"/>
      <c r="R792" s="5"/>
      <c r="S792" s="5"/>
    </row>
    <row r="793" spans="1:19" ht="16" x14ac:dyDescent="0.2">
      <c r="A793" s="5"/>
      <c r="B793" s="34"/>
      <c r="C793" s="5"/>
      <c r="D793" s="5"/>
      <c r="E793" s="5"/>
      <c r="F793" s="5"/>
      <c r="G793" s="5"/>
      <c r="H793" s="5"/>
      <c r="I793" s="5"/>
      <c r="J793" s="5"/>
      <c r="K793" s="5"/>
      <c r="L793" s="5"/>
      <c r="M793" s="5"/>
      <c r="N793" s="5"/>
      <c r="O793" s="5"/>
      <c r="P793" s="5"/>
      <c r="Q793" s="5"/>
      <c r="R793" s="5"/>
      <c r="S793" s="5"/>
    </row>
    <row r="794" spans="1:19" ht="16" x14ac:dyDescent="0.2">
      <c r="A794" s="5"/>
      <c r="B794" s="34"/>
      <c r="C794" s="5"/>
      <c r="D794" s="5"/>
      <c r="E794" s="5"/>
      <c r="F794" s="5"/>
      <c r="G794" s="5"/>
      <c r="H794" s="5"/>
      <c r="I794" s="5"/>
      <c r="J794" s="5"/>
      <c r="K794" s="5"/>
      <c r="L794" s="5"/>
      <c r="M794" s="5"/>
      <c r="N794" s="5"/>
      <c r="O794" s="5"/>
      <c r="P794" s="5"/>
      <c r="Q794" s="5"/>
      <c r="R794" s="5"/>
      <c r="S794" s="5"/>
    </row>
    <row r="795" spans="1:19" ht="16" x14ac:dyDescent="0.2">
      <c r="A795" s="5"/>
      <c r="B795" s="34"/>
      <c r="C795" s="5"/>
      <c r="D795" s="5"/>
      <c r="E795" s="5"/>
      <c r="F795" s="5"/>
      <c r="G795" s="5"/>
      <c r="H795" s="5"/>
      <c r="I795" s="5"/>
      <c r="J795" s="5"/>
      <c r="K795" s="5"/>
      <c r="L795" s="5"/>
      <c r="M795" s="5"/>
      <c r="N795" s="5"/>
      <c r="O795" s="5"/>
      <c r="P795" s="5"/>
      <c r="Q795" s="5"/>
      <c r="R795" s="5"/>
      <c r="S795" s="5"/>
    </row>
    <row r="796" spans="1:19" ht="16" x14ac:dyDescent="0.2">
      <c r="A796" s="5"/>
      <c r="B796" s="34"/>
      <c r="C796" s="5"/>
      <c r="D796" s="5"/>
      <c r="E796" s="5"/>
      <c r="F796" s="5"/>
      <c r="G796" s="5"/>
      <c r="H796" s="5"/>
      <c r="I796" s="5"/>
      <c r="J796" s="5"/>
      <c r="K796" s="5"/>
      <c r="L796" s="5"/>
      <c r="M796" s="5"/>
      <c r="N796" s="5"/>
      <c r="O796" s="5"/>
      <c r="P796" s="5"/>
      <c r="Q796" s="5"/>
      <c r="R796" s="5"/>
      <c r="S796" s="5"/>
    </row>
    <row r="797" spans="1:19" ht="16" x14ac:dyDescent="0.2">
      <c r="A797" s="5"/>
      <c r="B797" s="34"/>
      <c r="C797" s="5"/>
      <c r="D797" s="5"/>
      <c r="E797" s="5"/>
      <c r="F797" s="5"/>
      <c r="G797" s="5"/>
      <c r="H797" s="5"/>
      <c r="I797" s="5"/>
      <c r="J797" s="5"/>
      <c r="K797" s="5"/>
      <c r="L797" s="5"/>
      <c r="M797" s="5"/>
      <c r="N797" s="5"/>
      <c r="O797" s="5"/>
      <c r="P797" s="5"/>
      <c r="Q797" s="5"/>
      <c r="R797" s="5"/>
      <c r="S797" s="5"/>
    </row>
    <row r="798" spans="1:19" ht="16" x14ac:dyDescent="0.2">
      <c r="A798" s="5"/>
      <c r="B798" s="34"/>
      <c r="C798" s="5"/>
      <c r="D798" s="5"/>
      <c r="E798" s="5"/>
      <c r="F798" s="5"/>
      <c r="G798" s="5"/>
      <c r="H798" s="5"/>
      <c r="I798" s="5"/>
      <c r="J798" s="5"/>
      <c r="K798" s="5"/>
      <c r="L798" s="5"/>
      <c r="M798" s="5"/>
      <c r="N798" s="5"/>
      <c r="O798" s="5"/>
      <c r="P798" s="5"/>
      <c r="Q798" s="5"/>
      <c r="R798" s="5"/>
      <c r="S798" s="5"/>
    </row>
    <row r="799" spans="1:19" ht="16" x14ac:dyDescent="0.2">
      <c r="A799" s="5"/>
      <c r="B799" s="34"/>
      <c r="C799" s="5"/>
      <c r="D799" s="5"/>
      <c r="E799" s="5"/>
      <c r="F799" s="5"/>
      <c r="G799" s="5"/>
      <c r="H799" s="5"/>
      <c r="I799" s="5"/>
      <c r="J799" s="5"/>
      <c r="K799" s="5"/>
      <c r="L799" s="5"/>
      <c r="M799" s="5"/>
      <c r="N799" s="5"/>
      <c r="O799" s="5"/>
      <c r="P799" s="5"/>
      <c r="Q799" s="5"/>
      <c r="R799" s="5"/>
      <c r="S799" s="5"/>
    </row>
    <row r="800" spans="1:19" ht="16" x14ac:dyDescent="0.2">
      <c r="A800" s="5"/>
      <c r="B800" s="34"/>
      <c r="C800" s="5"/>
      <c r="D800" s="5"/>
      <c r="E800" s="5"/>
      <c r="F800" s="5"/>
      <c r="G800" s="5"/>
      <c r="H800" s="5"/>
      <c r="I800" s="5"/>
      <c r="J800" s="5"/>
      <c r="K800" s="5"/>
      <c r="L800" s="5"/>
      <c r="M800" s="5"/>
      <c r="N800" s="5"/>
      <c r="O800" s="5"/>
      <c r="P800" s="5"/>
      <c r="Q800" s="5"/>
      <c r="R800" s="5"/>
      <c r="S800" s="5"/>
    </row>
    <row r="801" spans="1:19" ht="16" x14ac:dyDescent="0.2">
      <c r="A801" s="5"/>
      <c r="B801" s="34"/>
      <c r="C801" s="5"/>
      <c r="D801" s="5"/>
      <c r="E801" s="5"/>
      <c r="F801" s="5"/>
      <c r="G801" s="5"/>
      <c r="H801" s="5"/>
      <c r="I801" s="5"/>
      <c r="J801" s="5"/>
      <c r="K801" s="5"/>
      <c r="L801" s="5"/>
      <c r="M801" s="5"/>
      <c r="N801" s="5"/>
      <c r="O801" s="5"/>
      <c r="P801" s="5"/>
      <c r="Q801" s="5"/>
      <c r="R801" s="5"/>
      <c r="S801" s="5"/>
    </row>
    <row r="802" spans="1:19" ht="16" x14ac:dyDescent="0.2">
      <c r="A802" s="5"/>
      <c r="B802" s="34"/>
      <c r="C802" s="5"/>
      <c r="D802" s="5"/>
      <c r="E802" s="5"/>
      <c r="F802" s="5"/>
      <c r="G802" s="5"/>
      <c r="H802" s="5"/>
      <c r="I802" s="5"/>
      <c r="J802" s="5"/>
      <c r="K802" s="5"/>
      <c r="L802" s="5"/>
      <c r="M802" s="5"/>
      <c r="N802" s="5"/>
      <c r="O802" s="5"/>
      <c r="P802" s="5"/>
      <c r="Q802" s="5"/>
      <c r="R802" s="5"/>
      <c r="S802" s="5"/>
    </row>
    <row r="803" spans="1:19" ht="16" x14ac:dyDescent="0.2">
      <c r="A803" s="5"/>
      <c r="B803" s="34"/>
      <c r="C803" s="5"/>
      <c r="D803" s="5"/>
      <c r="E803" s="5"/>
      <c r="F803" s="5"/>
      <c r="G803" s="5"/>
      <c r="H803" s="5"/>
      <c r="I803" s="5"/>
      <c r="J803" s="5"/>
      <c r="K803" s="5"/>
      <c r="L803" s="5"/>
      <c r="M803" s="5"/>
      <c r="N803" s="5"/>
      <c r="O803" s="5"/>
      <c r="P803" s="5"/>
      <c r="Q803" s="5"/>
      <c r="R803" s="5"/>
      <c r="S803" s="5"/>
    </row>
    <row r="804" spans="1:19" ht="16" x14ac:dyDescent="0.2">
      <c r="A804" s="5"/>
      <c r="B804" s="34"/>
      <c r="C804" s="5"/>
      <c r="D804" s="5"/>
      <c r="E804" s="5"/>
      <c r="F804" s="5"/>
      <c r="G804" s="5"/>
      <c r="H804" s="5"/>
      <c r="I804" s="5"/>
      <c r="J804" s="5"/>
      <c r="K804" s="5"/>
      <c r="L804" s="5"/>
      <c r="M804" s="5"/>
      <c r="N804" s="5"/>
      <c r="O804" s="5"/>
      <c r="P804" s="5"/>
      <c r="Q804" s="5"/>
      <c r="R804" s="5"/>
      <c r="S804" s="5"/>
    </row>
    <row r="805" spans="1:19" ht="16" x14ac:dyDescent="0.2">
      <c r="A805" s="5"/>
      <c r="B805" s="34"/>
      <c r="C805" s="5"/>
      <c r="D805" s="5"/>
      <c r="E805" s="5"/>
      <c r="F805" s="5"/>
      <c r="G805" s="5"/>
      <c r="H805" s="5"/>
      <c r="I805" s="5"/>
      <c r="J805" s="5"/>
      <c r="K805" s="5"/>
      <c r="L805" s="5"/>
      <c r="M805" s="5"/>
      <c r="N805" s="5"/>
      <c r="O805" s="5"/>
      <c r="P805" s="5"/>
      <c r="Q805" s="5"/>
      <c r="R805" s="5"/>
      <c r="S805" s="5"/>
    </row>
    <row r="806" spans="1:19" ht="16" x14ac:dyDescent="0.2">
      <c r="A806" s="5"/>
      <c r="B806" s="34"/>
      <c r="C806" s="5"/>
      <c r="D806" s="5"/>
      <c r="E806" s="5"/>
      <c r="F806" s="5"/>
      <c r="G806" s="5"/>
      <c r="H806" s="5"/>
      <c r="I806" s="5"/>
      <c r="J806" s="5"/>
      <c r="K806" s="5"/>
      <c r="L806" s="5"/>
      <c r="M806" s="5"/>
      <c r="N806" s="5"/>
      <c r="O806" s="5"/>
      <c r="P806" s="5"/>
      <c r="Q806" s="5"/>
      <c r="R806" s="5"/>
      <c r="S806" s="5"/>
    </row>
    <row r="807" spans="1:19" ht="16" x14ac:dyDescent="0.2">
      <c r="A807" s="5"/>
      <c r="B807" s="34"/>
      <c r="C807" s="5"/>
      <c r="D807" s="5"/>
      <c r="E807" s="5"/>
      <c r="F807" s="5"/>
      <c r="G807" s="5"/>
      <c r="H807" s="5"/>
      <c r="I807" s="5"/>
      <c r="J807" s="5"/>
      <c r="K807" s="5"/>
      <c r="L807" s="5"/>
      <c r="M807" s="5"/>
      <c r="N807" s="5"/>
      <c r="O807" s="5"/>
      <c r="P807" s="5"/>
      <c r="Q807" s="5"/>
      <c r="R807" s="5"/>
      <c r="S807" s="5"/>
    </row>
    <row r="808" spans="1:19" ht="16" x14ac:dyDescent="0.2">
      <c r="A808" s="5"/>
      <c r="B808" s="34"/>
      <c r="C808" s="5"/>
      <c r="D808" s="5"/>
      <c r="E808" s="5"/>
      <c r="F808" s="5"/>
      <c r="G808" s="5"/>
      <c r="H808" s="5"/>
      <c r="I808" s="5"/>
      <c r="J808" s="5"/>
      <c r="K808" s="5"/>
      <c r="L808" s="5"/>
      <c r="M808" s="5"/>
      <c r="N808" s="5"/>
      <c r="O808" s="5"/>
      <c r="P808" s="5"/>
      <c r="Q808" s="5"/>
      <c r="R808" s="5"/>
      <c r="S808" s="5"/>
    </row>
    <row r="809" spans="1:19" ht="16" x14ac:dyDescent="0.2">
      <c r="A809" s="5"/>
      <c r="B809" s="34"/>
      <c r="C809" s="5"/>
      <c r="D809" s="5"/>
      <c r="E809" s="5"/>
      <c r="F809" s="5"/>
      <c r="G809" s="5"/>
      <c r="H809" s="5"/>
      <c r="I809" s="5"/>
      <c r="J809" s="5"/>
      <c r="K809" s="5"/>
      <c r="L809" s="5"/>
      <c r="M809" s="5"/>
      <c r="N809" s="5"/>
      <c r="O809" s="5"/>
      <c r="P809" s="5"/>
      <c r="Q809" s="5"/>
      <c r="R809" s="5"/>
      <c r="S809" s="5"/>
    </row>
    <row r="810" spans="1:19" ht="16" x14ac:dyDescent="0.2">
      <c r="A810" s="5"/>
      <c r="B810" s="34"/>
      <c r="C810" s="5"/>
      <c r="D810" s="5"/>
      <c r="E810" s="5"/>
      <c r="F810" s="5"/>
      <c r="G810" s="5"/>
      <c r="H810" s="5"/>
      <c r="I810" s="5"/>
      <c r="J810" s="5"/>
      <c r="K810" s="5"/>
      <c r="L810" s="5"/>
      <c r="M810" s="5"/>
      <c r="N810" s="5"/>
      <c r="O810" s="5"/>
      <c r="P810" s="5"/>
      <c r="Q810" s="5"/>
      <c r="R810" s="5"/>
      <c r="S810" s="5"/>
    </row>
    <row r="811" spans="1:19" ht="16" x14ac:dyDescent="0.2">
      <c r="A811" s="5"/>
      <c r="B811" s="34"/>
      <c r="C811" s="5"/>
      <c r="D811" s="5"/>
      <c r="E811" s="5"/>
      <c r="F811" s="5"/>
      <c r="G811" s="5"/>
      <c r="H811" s="5"/>
      <c r="I811" s="5"/>
      <c r="J811" s="5"/>
      <c r="K811" s="5"/>
      <c r="L811" s="5"/>
      <c r="M811" s="5"/>
      <c r="N811" s="5"/>
      <c r="O811" s="5"/>
      <c r="P811" s="5"/>
      <c r="Q811" s="5"/>
      <c r="R811" s="5"/>
      <c r="S811" s="5"/>
    </row>
    <row r="812" spans="1:19" ht="16" x14ac:dyDescent="0.2">
      <c r="A812" s="5"/>
      <c r="B812" s="34"/>
      <c r="C812" s="5"/>
      <c r="D812" s="5"/>
      <c r="E812" s="5"/>
      <c r="F812" s="5"/>
      <c r="G812" s="5"/>
      <c r="H812" s="5"/>
      <c r="I812" s="5"/>
      <c r="J812" s="5"/>
      <c r="K812" s="5"/>
      <c r="L812" s="5"/>
      <c r="M812" s="5"/>
      <c r="N812" s="5"/>
      <c r="O812" s="5"/>
      <c r="P812" s="5"/>
      <c r="Q812" s="5"/>
      <c r="R812" s="5"/>
      <c r="S812" s="5"/>
    </row>
    <row r="813" spans="1:19" ht="16" x14ac:dyDescent="0.2">
      <c r="A813" s="5"/>
      <c r="B813" s="34"/>
      <c r="C813" s="5"/>
      <c r="D813" s="5"/>
      <c r="E813" s="5"/>
      <c r="F813" s="5"/>
      <c r="G813" s="5"/>
      <c r="H813" s="5"/>
      <c r="I813" s="5"/>
      <c r="J813" s="5"/>
      <c r="K813" s="5"/>
      <c r="L813" s="5"/>
      <c r="M813" s="5"/>
      <c r="N813" s="5"/>
      <c r="O813" s="5"/>
      <c r="P813" s="5"/>
      <c r="Q813" s="5"/>
      <c r="R813" s="5"/>
      <c r="S813" s="5"/>
    </row>
    <row r="814" spans="1:19" ht="16" x14ac:dyDescent="0.2">
      <c r="A814" s="5"/>
      <c r="B814" s="34"/>
      <c r="C814" s="5"/>
      <c r="D814" s="5"/>
      <c r="E814" s="5"/>
      <c r="F814" s="5"/>
      <c r="G814" s="5"/>
      <c r="H814" s="5"/>
      <c r="I814" s="5"/>
      <c r="J814" s="5"/>
      <c r="K814" s="5"/>
      <c r="L814" s="5"/>
      <c r="M814" s="5"/>
      <c r="N814" s="5"/>
      <c r="O814" s="5"/>
      <c r="P814" s="5"/>
      <c r="Q814" s="5"/>
      <c r="R814" s="5"/>
      <c r="S814" s="5"/>
    </row>
    <row r="815" spans="1:19" ht="16" x14ac:dyDescent="0.2">
      <c r="A815" s="5"/>
      <c r="B815" s="34"/>
      <c r="C815" s="5"/>
      <c r="D815" s="5"/>
      <c r="E815" s="5"/>
      <c r="F815" s="5"/>
      <c r="G815" s="5"/>
      <c r="H815" s="5"/>
      <c r="I815" s="5"/>
      <c r="J815" s="5"/>
      <c r="K815" s="5"/>
      <c r="L815" s="5"/>
      <c r="M815" s="5"/>
      <c r="N815" s="5"/>
      <c r="O815" s="5"/>
      <c r="P815" s="5"/>
      <c r="Q815" s="5"/>
      <c r="R815" s="5"/>
      <c r="S815" s="5"/>
    </row>
    <row r="816" spans="1:19" ht="16" x14ac:dyDescent="0.2">
      <c r="A816" s="5"/>
      <c r="B816" s="34"/>
      <c r="C816" s="5"/>
      <c r="D816" s="5"/>
      <c r="E816" s="5"/>
      <c r="F816" s="5"/>
      <c r="G816" s="5"/>
      <c r="H816" s="5"/>
      <c r="I816" s="5"/>
      <c r="J816" s="5"/>
      <c r="K816" s="5"/>
      <c r="L816" s="5"/>
      <c r="M816" s="5"/>
      <c r="N816" s="5"/>
      <c r="O816" s="5"/>
      <c r="P816" s="5"/>
      <c r="Q816" s="5"/>
      <c r="R816" s="5"/>
      <c r="S816" s="5"/>
    </row>
    <row r="817" spans="1:19" ht="16" x14ac:dyDescent="0.2">
      <c r="A817" s="5"/>
      <c r="B817" s="34"/>
      <c r="C817" s="5"/>
      <c r="D817" s="5"/>
      <c r="E817" s="5"/>
      <c r="F817" s="5"/>
      <c r="G817" s="5"/>
      <c r="H817" s="5"/>
      <c r="I817" s="5"/>
      <c r="J817" s="5"/>
      <c r="K817" s="5"/>
      <c r="L817" s="5"/>
      <c r="M817" s="5"/>
      <c r="N817" s="5"/>
      <c r="O817" s="5"/>
      <c r="P817" s="5"/>
      <c r="Q817" s="5"/>
      <c r="R817" s="5"/>
      <c r="S817" s="5"/>
    </row>
    <row r="818" spans="1:19" ht="16" x14ac:dyDescent="0.2">
      <c r="A818" s="5"/>
      <c r="B818" s="34"/>
      <c r="C818" s="5"/>
      <c r="D818" s="5"/>
      <c r="E818" s="5"/>
      <c r="F818" s="5"/>
      <c r="G818" s="5"/>
      <c r="H818" s="5"/>
      <c r="I818" s="5"/>
      <c r="J818" s="5"/>
      <c r="K818" s="5"/>
      <c r="L818" s="5"/>
      <c r="M818" s="5"/>
      <c r="N818" s="5"/>
      <c r="O818" s="5"/>
      <c r="P818" s="5"/>
      <c r="Q818" s="5"/>
      <c r="R818" s="5"/>
      <c r="S818" s="5"/>
    </row>
    <row r="819" spans="1:19" ht="16" x14ac:dyDescent="0.2">
      <c r="A819" s="5"/>
      <c r="B819" s="34"/>
      <c r="C819" s="5"/>
      <c r="D819" s="5"/>
      <c r="E819" s="5"/>
      <c r="F819" s="5"/>
      <c r="G819" s="5"/>
      <c r="H819" s="5"/>
      <c r="I819" s="5"/>
      <c r="J819" s="5"/>
      <c r="K819" s="5"/>
      <c r="L819" s="5"/>
      <c r="M819" s="5"/>
      <c r="N819" s="5"/>
      <c r="O819" s="5"/>
      <c r="P819" s="5"/>
      <c r="Q819" s="5"/>
      <c r="R819" s="5"/>
      <c r="S819" s="5"/>
    </row>
    <row r="820" spans="1:19" ht="16" x14ac:dyDescent="0.2">
      <c r="A820" s="5"/>
      <c r="B820" s="34"/>
      <c r="C820" s="5"/>
      <c r="D820" s="5"/>
      <c r="E820" s="5"/>
      <c r="F820" s="5"/>
      <c r="G820" s="5"/>
      <c r="H820" s="5"/>
      <c r="I820" s="5"/>
      <c r="J820" s="5"/>
      <c r="K820" s="5"/>
      <c r="L820" s="5"/>
      <c r="M820" s="5"/>
      <c r="N820" s="5"/>
      <c r="O820" s="5"/>
      <c r="P820" s="5"/>
      <c r="Q820" s="5"/>
      <c r="R820" s="5"/>
      <c r="S820" s="5"/>
    </row>
    <row r="821" spans="1:19" ht="16" x14ac:dyDescent="0.2">
      <c r="A821" s="5"/>
      <c r="B821" s="34"/>
      <c r="C821" s="5"/>
      <c r="D821" s="5"/>
      <c r="E821" s="5"/>
      <c r="F821" s="5"/>
      <c r="G821" s="5"/>
      <c r="H821" s="5"/>
      <c r="I821" s="5"/>
      <c r="J821" s="5"/>
      <c r="K821" s="5"/>
      <c r="L821" s="5"/>
      <c r="M821" s="5"/>
      <c r="N821" s="5"/>
      <c r="O821" s="5"/>
      <c r="P821" s="5"/>
      <c r="Q821" s="5"/>
      <c r="R821" s="5"/>
      <c r="S821" s="5"/>
    </row>
    <row r="822" spans="1:19" ht="16" x14ac:dyDescent="0.2">
      <c r="A822" s="5"/>
      <c r="B822" s="34"/>
      <c r="C822" s="5"/>
      <c r="D822" s="5"/>
      <c r="E822" s="5"/>
      <c r="F822" s="5"/>
      <c r="G822" s="5"/>
      <c r="H822" s="5"/>
      <c r="I822" s="5"/>
      <c r="J822" s="5"/>
      <c r="K822" s="5"/>
      <c r="L822" s="5"/>
      <c r="M822" s="5"/>
      <c r="N822" s="5"/>
      <c r="O822" s="5"/>
      <c r="P822" s="5"/>
      <c r="Q822" s="5"/>
      <c r="R822" s="5"/>
      <c r="S822" s="5"/>
    </row>
    <row r="823" spans="1:19" ht="16" x14ac:dyDescent="0.2">
      <c r="A823" s="5"/>
      <c r="B823" s="34"/>
      <c r="C823" s="5"/>
      <c r="D823" s="5"/>
      <c r="E823" s="5"/>
      <c r="F823" s="5"/>
      <c r="G823" s="5"/>
      <c r="H823" s="5"/>
      <c r="I823" s="5"/>
      <c r="J823" s="5"/>
      <c r="K823" s="5"/>
      <c r="L823" s="5"/>
      <c r="M823" s="5"/>
      <c r="N823" s="5"/>
      <c r="O823" s="5"/>
      <c r="P823" s="5"/>
      <c r="Q823" s="5"/>
      <c r="R823" s="5"/>
      <c r="S823" s="5"/>
    </row>
    <row r="824" spans="1:19" ht="16" x14ac:dyDescent="0.2">
      <c r="A824" s="5"/>
      <c r="B824" s="34"/>
      <c r="C824" s="5"/>
      <c r="D824" s="5"/>
      <c r="E824" s="5"/>
      <c r="F824" s="5"/>
      <c r="G824" s="5"/>
      <c r="H824" s="5"/>
      <c r="I824" s="5"/>
      <c r="J824" s="5"/>
      <c r="K824" s="5"/>
      <c r="L824" s="5"/>
      <c r="M824" s="5"/>
      <c r="N824" s="5"/>
      <c r="O824" s="5"/>
      <c r="P824" s="5"/>
      <c r="Q824" s="5"/>
      <c r="R824" s="5"/>
      <c r="S824" s="5"/>
    </row>
    <row r="825" spans="1:19" ht="16" x14ac:dyDescent="0.2">
      <c r="A825" s="5"/>
      <c r="B825" s="34"/>
      <c r="C825" s="5"/>
      <c r="D825" s="5"/>
      <c r="E825" s="5"/>
      <c r="F825" s="5"/>
      <c r="G825" s="5"/>
      <c r="H825" s="5"/>
      <c r="I825" s="5"/>
      <c r="J825" s="5"/>
      <c r="K825" s="5"/>
      <c r="L825" s="5"/>
      <c r="M825" s="5"/>
      <c r="N825" s="5"/>
      <c r="O825" s="5"/>
      <c r="P825" s="5"/>
      <c r="Q825" s="5"/>
      <c r="R825" s="5"/>
      <c r="S825" s="5"/>
    </row>
    <row r="826" spans="1:19" ht="16" x14ac:dyDescent="0.2">
      <c r="A826" s="5"/>
      <c r="B826" s="34"/>
      <c r="C826" s="5"/>
      <c r="D826" s="5"/>
      <c r="E826" s="5"/>
      <c r="F826" s="5"/>
      <c r="G826" s="5"/>
      <c r="H826" s="5"/>
      <c r="I826" s="5"/>
      <c r="J826" s="5"/>
      <c r="K826" s="5"/>
      <c r="L826" s="5"/>
      <c r="M826" s="5"/>
      <c r="N826" s="5"/>
      <c r="O826" s="5"/>
      <c r="P826" s="5"/>
      <c r="Q826" s="5"/>
      <c r="R826" s="5"/>
      <c r="S826" s="5"/>
    </row>
    <row r="827" spans="1:19" ht="16" x14ac:dyDescent="0.2">
      <c r="A827" s="5"/>
      <c r="B827" s="34"/>
      <c r="C827" s="5"/>
      <c r="D827" s="5"/>
      <c r="E827" s="5"/>
      <c r="F827" s="5"/>
      <c r="G827" s="5"/>
      <c r="H827" s="5"/>
      <c r="I827" s="5"/>
      <c r="J827" s="5"/>
      <c r="K827" s="5"/>
      <c r="L827" s="5"/>
      <c r="M827" s="5"/>
      <c r="N827" s="5"/>
      <c r="O827" s="5"/>
      <c r="P827" s="5"/>
      <c r="Q827" s="5"/>
      <c r="R827" s="5"/>
      <c r="S827" s="5"/>
    </row>
    <row r="828" spans="1:19" ht="16" x14ac:dyDescent="0.2">
      <c r="A828" s="5"/>
      <c r="B828" s="34"/>
      <c r="C828" s="5"/>
      <c r="D828" s="5"/>
      <c r="E828" s="5"/>
      <c r="F828" s="5"/>
      <c r="G828" s="5"/>
      <c r="H828" s="5"/>
      <c r="I828" s="5"/>
      <c r="J828" s="5"/>
      <c r="K828" s="5"/>
      <c r="L828" s="5"/>
      <c r="M828" s="5"/>
      <c r="N828" s="5"/>
      <c r="O828" s="5"/>
      <c r="P828" s="5"/>
      <c r="Q828" s="5"/>
      <c r="R828" s="5"/>
      <c r="S828" s="5"/>
    </row>
    <row r="829" spans="1:19" ht="16" x14ac:dyDescent="0.2">
      <c r="A829" s="5"/>
      <c r="B829" s="34"/>
      <c r="C829" s="5"/>
      <c r="D829" s="5"/>
      <c r="E829" s="5"/>
      <c r="F829" s="5"/>
      <c r="G829" s="5"/>
      <c r="H829" s="5"/>
      <c r="I829" s="5"/>
      <c r="J829" s="5"/>
      <c r="K829" s="5"/>
      <c r="L829" s="5"/>
      <c r="M829" s="5"/>
      <c r="N829" s="5"/>
      <c r="O829" s="5"/>
      <c r="P829" s="5"/>
      <c r="Q829" s="5"/>
      <c r="R829" s="5"/>
      <c r="S829" s="5"/>
    </row>
    <row r="830" spans="1:19" ht="16" x14ac:dyDescent="0.2">
      <c r="A830" s="5"/>
      <c r="B830" s="34"/>
      <c r="C830" s="5"/>
      <c r="D830" s="5"/>
      <c r="E830" s="5"/>
      <c r="F830" s="5"/>
      <c r="G830" s="5"/>
      <c r="H830" s="5"/>
      <c r="I830" s="5"/>
      <c r="J830" s="5"/>
      <c r="K830" s="5"/>
      <c r="L830" s="5"/>
      <c r="M830" s="5"/>
      <c r="N830" s="5"/>
      <c r="O830" s="5"/>
      <c r="P830" s="5"/>
      <c r="Q830" s="5"/>
      <c r="R830" s="5"/>
      <c r="S830" s="5"/>
    </row>
    <row r="831" spans="1:19" ht="16" x14ac:dyDescent="0.2">
      <c r="A831" s="5"/>
      <c r="B831" s="34"/>
      <c r="C831" s="5"/>
      <c r="D831" s="5"/>
      <c r="E831" s="5"/>
      <c r="F831" s="5"/>
      <c r="G831" s="5"/>
      <c r="H831" s="5"/>
      <c r="I831" s="5"/>
      <c r="J831" s="5"/>
      <c r="K831" s="5"/>
      <c r="L831" s="5"/>
      <c r="M831" s="5"/>
      <c r="N831" s="5"/>
      <c r="O831" s="5"/>
      <c r="P831" s="5"/>
      <c r="Q831" s="5"/>
      <c r="R831" s="5"/>
      <c r="S831" s="5"/>
    </row>
    <row r="832" spans="1:19" ht="16" x14ac:dyDescent="0.2">
      <c r="A832" s="5"/>
      <c r="B832" s="34"/>
      <c r="C832" s="5"/>
      <c r="D832" s="5"/>
      <c r="E832" s="5"/>
      <c r="F832" s="5"/>
      <c r="G832" s="5"/>
      <c r="H832" s="5"/>
      <c r="I832" s="5"/>
      <c r="J832" s="5"/>
      <c r="K832" s="5"/>
      <c r="L832" s="5"/>
      <c r="M832" s="5"/>
      <c r="N832" s="5"/>
      <c r="O832" s="5"/>
      <c r="P832" s="5"/>
      <c r="Q832" s="5"/>
      <c r="R832" s="5"/>
      <c r="S832" s="5"/>
    </row>
    <row r="833" spans="1:19" ht="16" x14ac:dyDescent="0.2">
      <c r="A833" s="5"/>
      <c r="B833" s="34"/>
      <c r="C833" s="5"/>
      <c r="D833" s="5"/>
      <c r="E833" s="5"/>
      <c r="F833" s="5"/>
      <c r="G833" s="5"/>
      <c r="H833" s="5"/>
      <c r="I833" s="5"/>
      <c r="J833" s="5"/>
      <c r="K833" s="5"/>
      <c r="L833" s="5"/>
      <c r="M833" s="5"/>
      <c r="N833" s="5"/>
      <c r="O833" s="5"/>
      <c r="P833" s="5"/>
      <c r="Q833" s="5"/>
      <c r="R833" s="5"/>
      <c r="S833" s="5"/>
    </row>
    <row r="834" spans="1:19" ht="16" x14ac:dyDescent="0.2">
      <c r="A834" s="5"/>
      <c r="B834" s="34"/>
      <c r="C834" s="5"/>
      <c r="D834" s="5"/>
      <c r="E834" s="5"/>
      <c r="F834" s="5"/>
      <c r="G834" s="5"/>
      <c r="H834" s="5"/>
      <c r="I834" s="5"/>
      <c r="J834" s="5"/>
      <c r="K834" s="5"/>
      <c r="L834" s="5"/>
      <c r="M834" s="5"/>
      <c r="N834" s="5"/>
      <c r="O834" s="5"/>
      <c r="P834" s="5"/>
      <c r="Q834" s="5"/>
      <c r="R834" s="5"/>
      <c r="S834" s="5"/>
    </row>
    <row r="835" spans="1:19" ht="16" x14ac:dyDescent="0.2">
      <c r="A835" s="5"/>
      <c r="B835" s="34"/>
      <c r="C835" s="5"/>
      <c r="D835" s="5"/>
      <c r="E835" s="5"/>
      <c r="F835" s="5"/>
      <c r="G835" s="5"/>
      <c r="H835" s="5"/>
      <c r="I835" s="5"/>
      <c r="J835" s="5"/>
      <c r="K835" s="5"/>
      <c r="L835" s="5"/>
      <c r="M835" s="5"/>
      <c r="N835" s="5"/>
      <c r="O835" s="5"/>
      <c r="P835" s="5"/>
      <c r="Q835" s="5"/>
      <c r="R835" s="5"/>
      <c r="S835" s="5"/>
    </row>
    <row r="836" spans="1:19" ht="16" x14ac:dyDescent="0.2">
      <c r="A836" s="5"/>
      <c r="B836" s="34"/>
      <c r="C836" s="5"/>
      <c r="D836" s="5"/>
      <c r="E836" s="5"/>
      <c r="F836" s="5"/>
      <c r="G836" s="5"/>
      <c r="H836" s="5"/>
      <c r="I836" s="5"/>
      <c r="J836" s="5"/>
      <c r="K836" s="5"/>
      <c r="L836" s="5"/>
      <c r="M836" s="5"/>
      <c r="N836" s="5"/>
      <c r="O836" s="5"/>
      <c r="P836" s="5"/>
      <c r="Q836" s="5"/>
      <c r="R836" s="5"/>
      <c r="S836" s="5"/>
    </row>
    <row r="837" spans="1:19" ht="16" x14ac:dyDescent="0.2">
      <c r="A837" s="5"/>
      <c r="B837" s="34"/>
      <c r="C837" s="5"/>
      <c r="D837" s="5"/>
      <c r="E837" s="5"/>
      <c r="F837" s="5"/>
      <c r="G837" s="5"/>
      <c r="H837" s="5"/>
      <c r="I837" s="5"/>
      <c r="J837" s="5"/>
      <c r="K837" s="5"/>
      <c r="L837" s="5"/>
      <c r="M837" s="5"/>
      <c r="N837" s="5"/>
      <c r="O837" s="5"/>
      <c r="P837" s="5"/>
      <c r="Q837" s="5"/>
      <c r="R837" s="5"/>
      <c r="S837" s="5"/>
    </row>
    <row r="838" spans="1:19" ht="16" x14ac:dyDescent="0.2">
      <c r="A838" s="5"/>
      <c r="B838" s="34"/>
      <c r="C838" s="5"/>
      <c r="D838" s="5"/>
      <c r="E838" s="5"/>
      <c r="F838" s="5"/>
      <c r="G838" s="5"/>
      <c r="H838" s="5"/>
      <c r="I838" s="5"/>
      <c r="J838" s="5"/>
      <c r="K838" s="5"/>
      <c r="L838" s="5"/>
      <c r="M838" s="5"/>
      <c r="N838" s="5"/>
      <c r="O838" s="5"/>
      <c r="P838" s="5"/>
      <c r="Q838" s="5"/>
      <c r="R838" s="5"/>
      <c r="S838" s="5"/>
    </row>
    <row r="839" spans="1:19" ht="16" x14ac:dyDescent="0.2">
      <c r="A839" s="5"/>
      <c r="B839" s="34"/>
      <c r="C839" s="5"/>
      <c r="D839" s="5"/>
      <c r="E839" s="5"/>
      <c r="F839" s="5"/>
      <c r="G839" s="5"/>
      <c r="H839" s="5"/>
      <c r="I839" s="5"/>
      <c r="J839" s="5"/>
      <c r="K839" s="5"/>
      <c r="L839" s="5"/>
      <c r="M839" s="5"/>
      <c r="N839" s="5"/>
      <c r="O839" s="5"/>
      <c r="P839" s="5"/>
      <c r="Q839" s="5"/>
      <c r="R839" s="5"/>
      <c r="S839" s="5"/>
    </row>
    <row r="840" spans="1:19" ht="16" x14ac:dyDescent="0.2">
      <c r="A840" s="5"/>
      <c r="B840" s="34"/>
      <c r="C840" s="5"/>
      <c r="D840" s="5"/>
      <c r="E840" s="5"/>
      <c r="F840" s="5"/>
      <c r="G840" s="5"/>
      <c r="H840" s="5"/>
      <c r="I840" s="5"/>
      <c r="J840" s="5"/>
      <c r="K840" s="5"/>
      <c r="L840" s="5"/>
      <c r="M840" s="5"/>
      <c r="N840" s="5"/>
      <c r="O840" s="5"/>
      <c r="P840" s="5"/>
      <c r="Q840" s="5"/>
      <c r="R840" s="5"/>
      <c r="S840" s="5"/>
    </row>
    <row r="841" spans="1:19" ht="16" x14ac:dyDescent="0.2">
      <c r="A841" s="5"/>
      <c r="B841" s="34"/>
      <c r="C841" s="5"/>
      <c r="D841" s="5"/>
      <c r="E841" s="5"/>
      <c r="F841" s="5"/>
      <c r="G841" s="5"/>
      <c r="H841" s="5"/>
      <c r="I841" s="5"/>
      <c r="J841" s="5"/>
      <c r="K841" s="5"/>
      <c r="L841" s="5"/>
      <c r="M841" s="5"/>
      <c r="N841" s="5"/>
      <c r="O841" s="5"/>
      <c r="P841" s="5"/>
      <c r="Q841" s="5"/>
      <c r="R841" s="5"/>
      <c r="S841" s="5"/>
    </row>
    <row r="842" spans="1:19" ht="16" x14ac:dyDescent="0.2">
      <c r="A842" s="5"/>
      <c r="B842" s="34"/>
      <c r="C842" s="5"/>
      <c r="D842" s="5"/>
      <c r="E842" s="5"/>
      <c r="F842" s="5"/>
      <c r="G842" s="5"/>
      <c r="H842" s="5"/>
      <c r="I842" s="5"/>
      <c r="J842" s="5"/>
      <c r="K842" s="5"/>
      <c r="L842" s="5"/>
      <c r="M842" s="5"/>
      <c r="N842" s="5"/>
      <c r="O842" s="5"/>
      <c r="P842" s="5"/>
      <c r="Q842" s="5"/>
      <c r="R842" s="5"/>
      <c r="S842" s="5"/>
    </row>
    <row r="843" spans="1:19" ht="16" x14ac:dyDescent="0.2">
      <c r="A843" s="5"/>
      <c r="B843" s="34"/>
      <c r="C843" s="5"/>
      <c r="D843" s="5"/>
      <c r="E843" s="5"/>
      <c r="F843" s="5"/>
      <c r="G843" s="5"/>
      <c r="H843" s="5"/>
      <c r="I843" s="5"/>
      <c r="J843" s="5"/>
      <c r="K843" s="5"/>
      <c r="L843" s="5"/>
      <c r="M843" s="5"/>
      <c r="N843" s="5"/>
      <c r="O843" s="5"/>
      <c r="P843" s="5"/>
      <c r="Q843" s="5"/>
      <c r="R843" s="5"/>
      <c r="S843" s="5"/>
    </row>
    <row r="844" spans="1:19" ht="16" x14ac:dyDescent="0.2">
      <c r="A844" s="5"/>
      <c r="B844" s="34"/>
      <c r="C844" s="5"/>
      <c r="D844" s="5"/>
      <c r="E844" s="5"/>
      <c r="F844" s="5"/>
      <c r="G844" s="5"/>
      <c r="H844" s="5"/>
      <c r="I844" s="5"/>
      <c r="J844" s="5"/>
      <c r="K844" s="5"/>
      <c r="L844" s="5"/>
      <c r="M844" s="5"/>
      <c r="N844" s="5"/>
      <c r="O844" s="5"/>
      <c r="P844" s="5"/>
      <c r="Q844" s="5"/>
      <c r="R844" s="5"/>
      <c r="S844" s="5"/>
    </row>
    <row r="845" spans="1:19" ht="16" x14ac:dyDescent="0.2">
      <c r="A845" s="5"/>
      <c r="B845" s="34"/>
      <c r="C845" s="5"/>
      <c r="D845" s="5"/>
      <c r="E845" s="5"/>
      <c r="F845" s="5"/>
      <c r="G845" s="5"/>
      <c r="H845" s="5"/>
      <c r="I845" s="5"/>
      <c r="J845" s="5"/>
      <c r="K845" s="5"/>
      <c r="L845" s="5"/>
      <c r="M845" s="5"/>
      <c r="N845" s="5"/>
      <c r="O845" s="5"/>
      <c r="P845" s="5"/>
      <c r="Q845" s="5"/>
      <c r="R845" s="5"/>
      <c r="S845" s="5"/>
    </row>
    <row r="846" spans="1:19" ht="16" x14ac:dyDescent="0.2">
      <c r="A846" s="5"/>
      <c r="B846" s="34"/>
      <c r="C846" s="5"/>
      <c r="D846" s="5"/>
      <c r="E846" s="5"/>
      <c r="F846" s="5"/>
      <c r="G846" s="5"/>
      <c r="H846" s="5"/>
      <c r="I846" s="5"/>
      <c r="J846" s="5"/>
      <c r="K846" s="5"/>
      <c r="L846" s="5"/>
      <c r="M846" s="5"/>
      <c r="N846" s="5"/>
      <c r="O846" s="5"/>
      <c r="P846" s="5"/>
      <c r="Q846" s="5"/>
      <c r="R846" s="5"/>
      <c r="S846" s="5"/>
    </row>
    <row r="847" spans="1:19" ht="16" x14ac:dyDescent="0.2">
      <c r="A847" s="5"/>
      <c r="B847" s="34"/>
      <c r="C847" s="5"/>
      <c r="D847" s="5"/>
      <c r="E847" s="5"/>
      <c r="F847" s="5"/>
      <c r="G847" s="5"/>
      <c r="H847" s="5"/>
      <c r="I847" s="5"/>
      <c r="J847" s="5"/>
      <c r="K847" s="5"/>
      <c r="L847" s="5"/>
      <c r="M847" s="5"/>
      <c r="N847" s="5"/>
      <c r="O847" s="5"/>
      <c r="P847" s="5"/>
      <c r="Q847" s="5"/>
      <c r="R847" s="5"/>
      <c r="S847" s="5"/>
    </row>
    <row r="848" spans="1:19" ht="16" x14ac:dyDescent="0.2">
      <c r="A848" s="5"/>
      <c r="B848" s="34"/>
      <c r="C848" s="5"/>
      <c r="D848" s="5"/>
      <c r="E848" s="5"/>
      <c r="F848" s="5"/>
      <c r="G848" s="5"/>
      <c r="H848" s="5"/>
      <c r="I848" s="5"/>
      <c r="J848" s="5"/>
      <c r="K848" s="5"/>
      <c r="L848" s="5"/>
      <c r="M848" s="5"/>
      <c r="N848" s="5"/>
      <c r="O848" s="5"/>
      <c r="P848" s="5"/>
      <c r="Q848" s="5"/>
      <c r="R848" s="5"/>
      <c r="S848" s="5"/>
    </row>
    <row r="849" spans="1:19" ht="16" x14ac:dyDescent="0.2">
      <c r="A849" s="5"/>
      <c r="B849" s="34"/>
      <c r="C849" s="5"/>
      <c r="D849" s="5"/>
      <c r="E849" s="5"/>
      <c r="F849" s="5"/>
      <c r="G849" s="5"/>
      <c r="H849" s="5"/>
      <c r="I849" s="5"/>
      <c r="J849" s="5"/>
      <c r="K849" s="5"/>
      <c r="L849" s="5"/>
      <c r="M849" s="5"/>
      <c r="N849" s="5"/>
      <c r="O849" s="5"/>
      <c r="P849" s="5"/>
      <c r="Q849" s="5"/>
      <c r="R849" s="5"/>
      <c r="S849" s="5"/>
    </row>
    <row r="850" spans="1:19" ht="16" x14ac:dyDescent="0.2">
      <c r="A850" s="5"/>
      <c r="B850" s="34"/>
      <c r="C850" s="5"/>
      <c r="D850" s="5"/>
      <c r="E850" s="5"/>
      <c r="F850" s="5"/>
      <c r="G850" s="5"/>
      <c r="H850" s="5"/>
      <c r="I850" s="5"/>
      <c r="J850" s="5"/>
      <c r="K850" s="5"/>
      <c r="L850" s="5"/>
      <c r="M850" s="5"/>
      <c r="N850" s="5"/>
      <c r="O850" s="5"/>
      <c r="P850" s="5"/>
      <c r="Q850" s="5"/>
      <c r="R850" s="5"/>
      <c r="S850" s="5"/>
    </row>
    <row r="851" spans="1:19" ht="16" x14ac:dyDescent="0.2">
      <c r="A851" s="5"/>
      <c r="B851" s="34"/>
      <c r="C851" s="5"/>
      <c r="D851" s="5"/>
      <c r="E851" s="5"/>
      <c r="F851" s="5"/>
      <c r="G851" s="5"/>
      <c r="H851" s="5"/>
      <c r="I851" s="5"/>
      <c r="J851" s="5"/>
      <c r="K851" s="5"/>
      <c r="L851" s="5"/>
      <c r="M851" s="5"/>
      <c r="N851" s="5"/>
      <c r="O851" s="5"/>
      <c r="P851" s="5"/>
      <c r="Q851" s="5"/>
      <c r="R851" s="5"/>
      <c r="S851" s="5"/>
    </row>
    <row r="852" spans="1:19" ht="16" x14ac:dyDescent="0.2">
      <c r="A852" s="5"/>
      <c r="B852" s="34"/>
      <c r="C852" s="5"/>
      <c r="D852" s="5"/>
      <c r="E852" s="5"/>
      <c r="F852" s="5"/>
      <c r="G852" s="5"/>
      <c r="H852" s="5"/>
      <c r="I852" s="5"/>
      <c r="J852" s="5"/>
      <c r="K852" s="5"/>
      <c r="L852" s="5"/>
      <c r="M852" s="5"/>
      <c r="N852" s="5"/>
      <c r="O852" s="5"/>
      <c r="P852" s="5"/>
      <c r="Q852" s="5"/>
      <c r="R852" s="5"/>
      <c r="S852" s="5"/>
    </row>
    <row r="853" spans="1:19" ht="16" x14ac:dyDescent="0.2">
      <c r="A853" s="5"/>
      <c r="B853" s="34"/>
      <c r="C853" s="5"/>
      <c r="D853" s="5"/>
      <c r="E853" s="5"/>
      <c r="F853" s="5"/>
      <c r="G853" s="5"/>
      <c r="H853" s="5"/>
      <c r="I853" s="5"/>
      <c r="J853" s="5"/>
      <c r="K853" s="5"/>
      <c r="L853" s="5"/>
      <c r="M853" s="5"/>
      <c r="N853" s="5"/>
      <c r="O853" s="5"/>
      <c r="P853" s="5"/>
      <c r="Q853" s="5"/>
      <c r="R853" s="5"/>
      <c r="S853" s="5"/>
    </row>
    <row r="854" spans="1:19" ht="16" x14ac:dyDescent="0.2">
      <c r="A854" s="5"/>
      <c r="B854" s="34"/>
      <c r="C854" s="5"/>
      <c r="D854" s="5"/>
      <c r="E854" s="5"/>
      <c r="F854" s="5"/>
      <c r="G854" s="5"/>
      <c r="H854" s="5"/>
      <c r="I854" s="5"/>
      <c r="J854" s="5"/>
      <c r="K854" s="5"/>
      <c r="L854" s="5"/>
      <c r="M854" s="5"/>
      <c r="N854" s="5"/>
      <c r="O854" s="5"/>
      <c r="P854" s="5"/>
      <c r="Q854" s="5"/>
      <c r="R854" s="5"/>
      <c r="S854" s="5"/>
    </row>
    <row r="855" spans="1:19" ht="16" x14ac:dyDescent="0.2">
      <c r="A855" s="5"/>
      <c r="B855" s="34"/>
      <c r="C855" s="5"/>
      <c r="D855" s="5"/>
      <c r="E855" s="5"/>
      <c r="F855" s="5"/>
      <c r="G855" s="5"/>
      <c r="H855" s="5"/>
      <c r="I855" s="5"/>
      <c r="J855" s="5"/>
      <c r="K855" s="5"/>
      <c r="L855" s="5"/>
      <c r="M855" s="5"/>
      <c r="N855" s="5"/>
      <c r="O855" s="5"/>
      <c r="P855" s="5"/>
      <c r="Q855" s="5"/>
      <c r="R855" s="5"/>
      <c r="S855" s="5"/>
    </row>
    <row r="856" spans="1:19" ht="16" x14ac:dyDescent="0.2">
      <c r="A856" s="5"/>
      <c r="B856" s="34"/>
      <c r="C856" s="5"/>
      <c r="D856" s="5"/>
      <c r="E856" s="5"/>
      <c r="F856" s="5"/>
      <c r="G856" s="5"/>
      <c r="H856" s="5"/>
      <c r="I856" s="5"/>
      <c r="J856" s="5"/>
      <c r="K856" s="5"/>
      <c r="L856" s="5"/>
      <c r="M856" s="5"/>
      <c r="N856" s="5"/>
      <c r="O856" s="5"/>
      <c r="P856" s="5"/>
      <c r="Q856" s="5"/>
      <c r="R856" s="5"/>
      <c r="S856" s="5"/>
    </row>
    <row r="857" spans="1:19" ht="16" x14ac:dyDescent="0.2">
      <c r="A857" s="5"/>
      <c r="B857" s="34"/>
      <c r="C857" s="5"/>
      <c r="D857" s="5"/>
      <c r="E857" s="5"/>
      <c r="F857" s="5"/>
      <c r="G857" s="5"/>
      <c r="H857" s="5"/>
      <c r="I857" s="5"/>
      <c r="J857" s="5"/>
      <c r="K857" s="5"/>
      <c r="L857" s="5"/>
      <c r="M857" s="5"/>
      <c r="N857" s="5"/>
      <c r="O857" s="5"/>
      <c r="P857" s="5"/>
      <c r="Q857" s="5"/>
      <c r="R857" s="5"/>
      <c r="S857" s="5"/>
    </row>
    <row r="858" spans="1:19" ht="16" x14ac:dyDescent="0.2">
      <c r="A858" s="5"/>
      <c r="B858" s="34"/>
      <c r="C858" s="5"/>
      <c r="D858" s="5"/>
      <c r="E858" s="5"/>
      <c r="F858" s="5"/>
      <c r="G858" s="5"/>
      <c r="H858" s="5"/>
      <c r="I858" s="5"/>
      <c r="J858" s="5"/>
      <c r="K858" s="5"/>
      <c r="L858" s="5"/>
      <c r="M858" s="5"/>
      <c r="N858" s="5"/>
      <c r="O858" s="5"/>
      <c r="P858" s="5"/>
      <c r="Q858" s="5"/>
      <c r="R858" s="5"/>
      <c r="S858" s="5"/>
    </row>
    <row r="859" spans="1:19" ht="16" x14ac:dyDescent="0.2">
      <c r="A859" s="5"/>
      <c r="B859" s="34"/>
      <c r="C859" s="5"/>
      <c r="D859" s="5"/>
      <c r="E859" s="5"/>
      <c r="F859" s="5"/>
      <c r="G859" s="5"/>
      <c r="H859" s="5"/>
      <c r="I859" s="5"/>
      <c r="J859" s="5"/>
      <c r="K859" s="5"/>
      <c r="L859" s="5"/>
      <c r="M859" s="5"/>
      <c r="N859" s="5"/>
      <c r="O859" s="5"/>
      <c r="P859" s="5"/>
      <c r="Q859" s="5"/>
      <c r="R859" s="5"/>
      <c r="S859" s="5"/>
    </row>
    <row r="860" spans="1:19" ht="16" x14ac:dyDescent="0.2">
      <c r="A860" s="5"/>
      <c r="B860" s="34"/>
      <c r="C860" s="5"/>
      <c r="D860" s="5"/>
      <c r="E860" s="5"/>
      <c r="F860" s="5"/>
      <c r="G860" s="5"/>
      <c r="H860" s="5"/>
      <c r="I860" s="5"/>
      <c r="J860" s="5"/>
      <c r="K860" s="5"/>
      <c r="L860" s="5"/>
      <c r="M860" s="5"/>
      <c r="N860" s="5"/>
      <c r="O860" s="5"/>
      <c r="P860" s="5"/>
      <c r="Q860" s="5"/>
      <c r="R860" s="5"/>
      <c r="S860" s="5"/>
    </row>
    <row r="861" spans="1:19" ht="16" x14ac:dyDescent="0.2">
      <c r="A861" s="5"/>
      <c r="B861" s="34"/>
      <c r="C861" s="5"/>
      <c r="D861" s="5"/>
      <c r="E861" s="5"/>
      <c r="F861" s="5"/>
      <c r="G861" s="5"/>
      <c r="H861" s="5"/>
      <c r="I861" s="5"/>
      <c r="J861" s="5"/>
      <c r="K861" s="5"/>
      <c r="L861" s="5"/>
      <c r="M861" s="5"/>
      <c r="N861" s="5"/>
      <c r="O861" s="5"/>
      <c r="P861" s="5"/>
      <c r="Q861" s="5"/>
      <c r="R861" s="5"/>
      <c r="S861" s="5"/>
    </row>
    <row r="862" spans="1:19" ht="16" x14ac:dyDescent="0.2">
      <c r="A862" s="5"/>
      <c r="B862" s="34"/>
      <c r="C862" s="5"/>
      <c r="D862" s="5"/>
      <c r="E862" s="5"/>
      <c r="F862" s="5"/>
      <c r="G862" s="5"/>
      <c r="H862" s="5"/>
      <c r="I862" s="5"/>
      <c r="J862" s="5"/>
      <c r="K862" s="5"/>
      <c r="L862" s="5"/>
      <c r="M862" s="5"/>
      <c r="N862" s="5"/>
      <c r="O862" s="5"/>
      <c r="P862" s="5"/>
      <c r="Q862" s="5"/>
      <c r="R862" s="5"/>
      <c r="S862" s="5"/>
    </row>
    <row r="863" spans="1:19" ht="16" x14ac:dyDescent="0.2">
      <c r="A863" s="5"/>
      <c r="B863" s="34"/>
      <c r="C863" s="5"/>
      <c r="D863" s="5"/>
      <c r="E863" s="5"/>
      <c r="F863" s="5"/>
      <c r="G863" s="5"/>
      <c r="H863" s="5"/>
      <c r="I863" s="5"/>
      <c r="J863" s="5"/>
      <c r="K863" s="5"/>
      <c r="L863" s="5"/>
      <c r="M863" s="5"/>
      <c r="N863" s="5"/>
      <c r="O863" s="5"/>
      <c r="P863" s="5"/>
      <c r="Q863" s="5"/>
      <c r="R863" s="5"/>
      <c r="S863" s="5"/>
    </row>
    <row r="864" spans="1:19" ht="16" x14ac:dyDescent="0.2">
      <c r="A864" s="5"/>
      <c r="B864" s="34"/>
      <c r="C864" s="5"/>
      <c r="D864" s="5"/>
      <c r="E864" s="5"/>
      <c r="F864" s="5"/>
      <c r="G864" s="5"/>
      <c r="H864" s="5"/>
      <c r="I864" s="5"/>
      <c r="J864" s="5"/>
      <c r="K864" s="5"/>
      <c r="L864" s="5"/>
      <c r="M864" s="5"/>
      <c r="N864" s="5"/>
      <c r="O864" s="5"/>
      <c r="P864" s="5"/>
      <c r="Q864" s="5"/>
      <c r="R864" s="5"/>
      <c r="S864" s="5"/>
    </row>
    <row r="865" spans="1:19" ht="16" x14ac:dyDescent="0.2">
      <c r="A865" s="5"/>
      <c r="B865" s="34"/>
      <c r="C865" s="5"/>
      <c r="D865" s="5"/>
      <c r="E865" s="5"/>
      <c r="F865" s="5"/>
      <c r="G865" s="5"/>
      <c r="H865" s="5"/>
      <c r="I865" s="5"/>
      <c r="J865" s="5"/>
      <c r="K865" s="5"/>
      <c r="L865" s="5"/>
      <c r="M865" s="5"/>
      <c r="N865" s="5"/>
      <c r="O865" s="5"/>
      <c r="P865" s="5"/>
      <c r="Q865" s="5"/>
      <c r="R865" s="5"/>
      <c r="S865" s="5"/>
    </row>
    <row r="866" spans="1:19" ht="16" x14ac:dyDescent="0.2">
      <c r="A866" s="5"/>
      <c r="B866" s="34"/>
      <c r="C866" s="5"/>
      <c r="D866" s="5"/>
      <c r="E866" s="5"/>
      <c r="F866" s="5"/>
      <c r="G866" s="5"/>
      <c r="H866" s="5"/>
      <c r="I866" s="5"/>
      <c r="J866" s="5"/>
      <c r="K866" s="5"/>
      <c r="L866" s="5"/>
      <c r="M866" s="5"/>
      <c r="N866" s="5"/>
      <c r="O866" s="5"/>
      <c r="P866" s="5"/>
      <c r="Q866" s="5"/>
      <c r="R866" s="5"/>
      <c r="S866" s="5"/>
    </row>
    <row r="867" spans="1:19" ht="16" x14ac:dyDescent="0.2">
      <c r="A867" s="5"/>
      <c r="B867" s="34"/>
      <c r="C867" s="5"/>
      <c r="D867" s="5"/>
      <c r="E867" s="5"/>
      <c r="F867" s="5"/>
      <c r="G867" s="5"/>
      <c r="H867" s="5"/>
      <c r="I867" s="5"/>
      <c r="J867" s="5"/>
      <c r="K867" s="5"/>
      <c r="L867" s="5"/>
      <c r="M867" s="5"/>
      <c r="N867" s="5"/>
      <c r="O867" s="5"/>
      <c r="P867" s="5"/>
      <c r="Q867" s="5"/>
      <c r="R867" s="5"/>
      <c r="S867" s="5"/>
    </row>
    <row r="868" spans="1:19" ht="16" x14ac:dyDescent="0.2">
      <c r="A868" s="5"/>
      <c r="B868" s="34"/>
      <c r="C868" s="5"/>
      <c r="D868" s="5"/>
      <c r="E868" s="5"/>
      <c r="F868" s="5"/>
      <c r="G868" s="5"/>
      <c r="H868" s="5"/>
      <c r="I868" s="5"/>
      <c r="J868" s="5"/>
      <c r="K868" s="5"/>
      <c r="L868" s="5"/>
      <c r="M868" s="5"/>
      <c r="N868" s="5"/>
      <c r="O868" s="5"/>
      <c r="P868" s="5"/>
      <c r="Q868" s="5"/>
      <c r="R868" s="5"/>
      <c r="S868" s="5"/>
    </row>
    <row r="869" spans="1:19" ht="16" x14ac:dyDescent="0.2">
      <c r="A869" s="5"/>
      <c r="B869" s="34"/>
      <c r="C869" s="5"/>
      <c r="D869" s="5"/>
      <c r="E869" s="5"/>
      <c r="F869" s="5"/>
      <c r="G869" s="5"/>
      <c r="H869" s="5"/>
      <c r="I869" s="5"/>
      <c r="J869" s="5"/>
      <c r="K869" s="5"/>
      <c r="L869" s="5"/>
      <c r="M869" s="5"/>
      <c r="N869" s="5"/>
      <c r="O869" s="5"/>
      <c r="P869" s="5"/>
      <c r="Q869" s="5"/>
      <c r="R869" s="5"/>
      <c r="S869" s="5"/>
    </row>
    <row r="870" spans="1:19" ht="16" x14ac:dyDescent="0.2">
      <c r="A870" s="5"/>
      <c r="B870" s="34"/>
      <c r="C870" s="5"/>
      <c r="D870" s="5"/>
      <c r="E870" s="5"/>
      <c r="F870" s="5"/>
      <c r="G870" s="5"/>
      <c r="H870" s="5"/>
      <c r="I870" s="5"/>
      <c r="J870" s="5"/>
      <c r="K870" s="5"/>
      <c r="L870" s="5"/>
      <c r="M870" s="5"/>
      <c r="N870" s="5"/>
      <c r="O870" s="5"/>
      <c r="P870" s="5"/>
      <c r="Q870" s="5"/>
      <c r="R870" s="5"/>
      <c r="S870" s="5"/>
    </row>
    <row r="871" spans="1:19" ht="16" x14ac:dyDescent="0.2">
      <c r="A871" s="5"/>
      <c r="B871" s="34"/>
      <c r="C871" s="5"/>
      <c r="D871" s="5"/>
      <c r="E871" s="5"/>
      <c r="F871" s="5"/>
      <c r="G871" s="5"/>
      <c r="H871" s="5"/>
      <c r="I871" s="5"/>
      <c r="J871" s="5"/>
      <c r="K871" s="5"/>
      <c r="L871" s="5"/>
      <c r="M871" s="5"/>
      <c r="N871" s="5"/>
      <c r="O871" s="5"/>
      <c r="P871" s="5"/>
      <c r="Q871" s="5"/>
      <c r="R871" s="5"/>
      <c r="S871" s="5"/>
    </row>
    <row r="872" spans="1:19" ht="16" x14ac:dyDescent="0.2">
      <c r="A872" s="5"/>
      <c r="B872" s="34"/>
      <c r="C872" s="5"/>
      <c r="D872" s="5"/>
      <c r="E872" s="5"/>
      <c r="F872" s="5"/>
      <c r="G872" s="5"/>
      <c r="H872" s="5"/>
      <c r="I872" s="5"/>
      <c r="J872" s="5"/>
      <c r="K872" s="5"/>
      <c r="L872" s="5"/>
      <c r="M872" s="5"/>
      <c r="N872" s="5"/>
      <c r="O872" s="5"/>
      <c r="P872" s="5"/>
      <c r="Q872" s="5"/>
      <c r="R872" s="5"/>
      <c r="S872" s="5"/>
    </row>
    <row r="873" spans="1:19" ht="16" x14ac:dyDescent="0.2">
      <c r="A873" s="5"/>
      <c r="B873" s="34"/>
      <c r="C873" s="5"/>
      <c r="D873" s="5"/>
      <c r="E873" s="5"/>
      <c r="F873" s="5"/>
      <c r="G873" s="5"/>
      <c r="H873" s="5"/>
      <c r="I873" s="5"/>
      <c r="J873" s="5"/>
      <c r="K873" s="5"/>
      <c r="L873" s="5"/>
      <c r="M873" s="5"/>
      <c r="N873" s="5"/>
      <c r="O873" s="5"/>
      <c r="P873" s="5"/>
      <c r="Q873" s="5"/>
      <c r="R873" s="5"/>
      <c r="S873" s="5"/>
    </row>
    <row r="874" spans="1:19" ht="16" x14ac:dyDescent="0.2">
      <c r="A874" s="5"/>
      <c r="B874" s="34"/>
      <c r="C874" s="5"/>
      <c r="D874" s="5"/>
      <c r="E874" s="5"/>
      <c r="F874" s="5"/>
      <c r="G874" s="5"/>
      <c r="H874" s="5"/>
      <c r="I874" s="5"/>
      <c r="J874" s="5"/>
      <c r="K874" s="5"/>
      <c r="L874" s="5"/>
      <c r="M874" s="5"/>
      <c r="N874" s="5"/>
      <c r="O874" s="5"/>
      <c r="P874" s="5"/>
      <c r="Q874" s="5"/>
      <c r="R874" s="5"/>
      <c r="S874" s="5"/>
    </row>
    <row r="875" spans="1:19" ht="16" x14ac:dyDescent="0.2">
      <c r="A875" s="5"/>
      <c r="B875" s="34"/>
      <c r="C875" s="5"/>
      <c r="D875" s="5"/>
      <c r="E875" s="5"/>
      <c r="F875" s="5"/>
      <c r="G875" s="5"/>
      <c r="H875" s="5"/>
      <c r="I875" s="5"/>
      <c r="J875" s="5"/>
      <c r="K875" s="5"/>
      <c r="L875" s="5"/>
      <c r="M875" s="5"/>
      <c r="N875" s="5"/>
      <c r="O875" s="5"/>
      <c r="P875" s="5"/>
      <c r="Q875" s="5"/>
      <c r="R875" s="5"/>
      <c r="S875" s="5"/>
    </row>
    <row r="876" spans="1:19" ht="16" x14ac:dyDescent="0.2">
      <c r="A876" s="5"/>
      <c r="B876" s="34"/>
      <c r="C876" s="5"/>
      <c r="D876" s="5"/>
      <c r="E876" s="5"/>
      <c r="F876" s="5"/>
      <c r="G876" s="5"/>
      <c r="H876" s="5"/>
      <c r="I876" s="5"/>
      <c r="J876" s="5"/>
      <c r="K876" s="5"/>
      <c r="L876" s="5"/>
      <c r="M876" s="5"/>
      <c r="N876" s="5"/>
      <c r="O876" s="5"/>
      <c r="P876" s="5"/>
      <c r="Q876" s="5"/>
      <c r="R876" s="5"/>
      <c r="S876" s="5"/>
    </row>
    <row r="877" spans="1:19" ht="16" x14ac:dyDescent="0.2">
      <c r="A877" s="5"/>
      <c r="B877" s="34"/>
      <c r="C877" s="5"/>
      <c r="D877" s="5"/>
      <c r="E877" s="5"/>
      <c r="F877" s="5"/>
      <c r="G877" s="5"/>
      <c r="H877" s="5"/>
      <c r="I877" s="5"/>
      <c r="J877" s="5"/>
      <c r="K877" s="5"/>
      <c r="L877" s="5"/>
      <c r="M877" s="5"/>
      <c r="N877" s="5"/>
      <c r="O877" s="5"/>
      <c r="P877" s="5"/>
      <c r="Q877" s="5"/>
      <c r="R877" s="5"/>
      <c r="S877" s="5"/>
    </row>
    <row r="878" spans="1:19" ht="16" x14ac:dyDescent="0.2">
      <c r="A878" s="5"/>
      <c r="B878" s="34"/>
      <c r="C878" s="5"/>
      <c r="D878" s="5"/>
      <c r="E878" s="5"/>
      <c r="F878" s="5"/>
      <c r="G878" s="5"/>
      <c r="H878" s="5"/>
      <c r="I878" s="5"/>
      <c r="J878" s="5"/>
      <c r="K878" s="5"/>
      <c r="L878" s="5"/>
      <c r="M878" s="5"/>
      <c r="N878" s="5"/>
      <c r="O878" s="5"/>
      <c r="P878" s="5"/>
      <c r="Q878" s="5"/>
      <c r="R878" s="5"/>
      <c r="S878" s="5"/>
    </row>
    <row r="879" spans="1:19" ht="16" x14ac:dyDescent="0.2">
      <c r="A879" s="5"/>
      <c r="B879" s="34"/>
      <c r="C879" s="5"/>
      <c r="D879" s="5"/>
      <c r="E879" s="5"/>
      <c r="F879" s="5"/>
      <c r="G879" s="5"/>
      <c r="H879" s="5"/>
      <c r="I879" s="5"/>
      <c r="J879" s="5"/>
      <c r="K879" s="5"/>
      <c r="L879" s="5"/>
      <c r="M879" s="5"/>
      <c r="N879" s="5"/>
      <c r="O879" s="5"/>
      <c r="P879" s="5"/>
      <c r="Q879" s="5"/>
      <c r="R879" s="5"/>
      <c r="S879" s="5"/>
    </row>
    <row r="880" spans="1:19" ht="16" x14ac:dyDescent="0.2">
      <c r="A880" s="5"/>
      <c r="B880" s="34"/>
      <c r="C880" s="5"/>
      <c r="D880" s="5"/>
      <c r="E880" s="5"/>
      <c r="F880" s="5"/>
      <c r="G880" s="5"/>
      <c r="H880" s="5"/>
      <c r="I880" s="5"/>
      <c r="J880" s="5"/>
      <c r="K880" s="5"/>
      <c r="L880" s="5"/>
      <c r="M880" s="5"/>
      <c r="N880" s="5"/>
      <c r="O880" s="5"/>
      <c r="P880" s="5"/>
      <c r="Q880" s="5"/>
      <c r="R880" s="5"/>
      <c r="S880" s="5"/>
    </row>
    <row r="881" spans="1:19" ht="16" x14ac:dyDescent="0.2">
      <c r="A881" s="5"/>
      <c r="B881" s="34"/>
      <c r="C881" s="5"/>
      <c r="D881" s="5"/>
      <c r="E881" s="5"/>
      <c r="F881" s="5"/>
      <c r="G881" s="5"/>
      <c r="H881" s="5"/>
      <c r="I881" s="5"/>
      <c r="J881" s="5"/>
      <c r="K881" s="5"/>
      <c r="L881" s="5"/>
      <c r="M881" s="5"/>
      <c r="N881" s="5"/>
      <c r="O881" s="5"/>
      <c r="P881" s="5"/>
      <c r="Q881" s="5"/>
      <c r="R881" s="5"/>
      <c r="S881" s="5"/>
    </row>
    <row r="882" spans="1:19" ht="16" x14ac:dyDescent="0.2">
      <c r="A882" s="5"/>
      <c r="B882" s="34"/>
      <c r="C882" s="5"/>
      <c r="D882" s="5"/>
      <c r="E882" s="5"/>
      <c r="F882" s="5"/>
      <c r="G882" s="5"/>
      <c r="H882" s="5"/>
      <c r="I882" s="5"/>
      <c r="J882" s="5"/>
      <c r="K882" s="5"/>
      <c r="L882" s="5"/>
      <c r="M882" s="5"/>
      <c r="N882" s="5"/>
      <c r="O882" s="5"/>
      <c r="P882" s="5"/>
      <c r="Q882" s="5"/>
      <c r="R882" s="5"/>
      <c r="S882" s="5"/>
    </row>
    <row r="883" spans="1:19" ht="16" x14ac:dyDescent="0.2">
      <c r="A883" s="5"/>
      <c r="B883" s="34"/>
      <c r="C883" s="5"/>
      <c r="D883" s="5"/>
      <c r="E883" s="5"/>
      <c r="F883" s="5"/>
      <c r="G883" s="5"/>
      <c r="H883" s="5"/>
      <c r="I883" s="5"/>
      <c r="J883" s="5"/>
      <c r="K883" s="5"/>
      <c r="L883" s="5"/>
      <c r="M883" s="5"/>
      <c r="N883" s="5"/>
      <c r="O883" s="5"/>
      <c r="P883" s="5"/>
      <c r="Q883" s="5"/>
      <c r="R883" s="5"/>
      <c r="S883" s="5"/>
    </row>
    <row r="884" spans="1:19" ht="16" x14ac:dyDescent="0.2">
      <c r="A884" s="5"/>
      <c r="B884" s="34"/>
      <c r="C884" s="5"/>
      <c r="D884" s="5"/>
      <c r="E884" s="5"/>
      <c r="F884" s="5"/>
      <c r="G884" s="5"/>
      <c r="H884" s="5"/>
      <c r="I884" s="5"/>
      <c r="J884" s="5"/>
      <c r="K884" s="5"/>
      <c r="L884" s="5"/>
      <c r="M884" s="5"/>
      <c r="N884" s="5"/>
      <c r="O884" s="5"/>
      <c r="P884" s="5"/>
      <c r="Q884" s="5"/>
      <c r="R884" s="5"/>
      <c r="S884" s="5"/>
    </row>
    <row r="885" spans="1:19" ht="16" x14ac:dyDescent="0.2">
      <c r="A885" s="5"/>
      <c r="B885" s="34"/>
      <c r="C885" s="5"/>
      <c r="D885" s="5"/>
      <c r="E885" s="5"/>
      <c r="F885" s="5"/>
      <c r="G885" s="5"/>
      <c r="H885" s="5"/>
      <c r="I885" s="5"/>
      <c r="J885" s="5"/>
      <c r="K885" s="5"/>
      <c r="L885" s="5"/>
      <c r="M885" s="5"/>
      <c r="N885" s="5"/>
      <c r="O885" s="5"/>
      <c r="P885" s="5"/>
      <c r="Q885" s="5"/>
      <c r="R885" s="5"/>
      <c r="S885" s="5"/>
    </row>
    <row r="886" spans="1:19" ht="16" x14ac:dyDescent="0.2">
      <c r="A886" s="5"/>
      <c r="B886" s="34"/>
      <c r="C886" s="5"/>
      <c r="D886" s="5"/>
      <c r="E886" s="5"/>
      <c r="F886" s="5"/>
      <c r="G886" s="5"/>
      <c r="H886" s="5"/>
      <c r="I886" s="5"/>
      <c r="J886" s="5"/>
      <c r="K886" s="5"/>
      <c r="L886" s="5"/>
      <c r="M886" s="5"/>
      <c r="N886" s="5"/>
      <c r="O886" s="5"/>
      <c r="P886" s="5"/>
      <c r="Q886" s="5"/>
      <c r="R886" s="5"/>
      <c r="S886" s="5"/>
    </row>
    <row r="887" spans="1:19" ht="16" x14ac:dyDescent="0.2">
      <c r="A887" s="5"/>
      <c r="B887" s="34"/>
      <c r="C887" s="5"/>
      <c r="D887" s="5"/>
      <c r="E887" s="5"/>
      <c r="F887" s="5"/>
      <c r="G887" s="5"/>
      <c r="H887" s="5"/>
      <c r="I887" s="5"/>
      <c r="J887" s="5"/>
      <c r="K887" s="5"/>
      <c r="L887" s="5"/>
      <c r="M887" s="5"/>
      <c r="N887" s="5"/>
      <c r="O887" s="5"/>
      <c r="P887" s="5"/>
      <c r="Q887" s="5"/>
      <c r="R887" s="5"/>
      <c r="S887" s="5"/>
    </row>
    <row r="888" spans="1:19" ht="16" x14ac:dyDescent="0.2">
      <c r="A888" s="5"/>
      <c r="B888" s="34"/>
      <c r="C888" s="5"/>
      <c r="D888" s="5"/>
      <c r="E888" s="5"/>
      <c r="F888" s="5"/>
      <c r="G888" s="5"/>
      <c r="H888" s="5"/>
      <c r="I888" s="5"/>
      <c r="J888" s="5"/>
      <c r="K888" s="5"/>
      <c r="L888" s="5"/>
      <c r="M888" s="5"/>
      <c r="N888" s="5"/>
      <c r="O888" s="5"/>
      <c r="P888" s="5"/>
      <c r="Q888" s="5"/>
      <c r="R888" s="5"/>
      <c r="S888" s="5"/>
    </row>
    <row r="889" spans="1:19" ht="16" x14ac:dyDescent="0.2">
      <c r="A889" s="5"/>
      <c r="B889" s="34"/>
      <c r="C889" s="5"/>
      <c r="D889" s="5"/>
      <c r="E889" s="5"/>
      <c r="F889" s="5"/>
      <c r="G889" s="5"/>
      <c r="H889" s="5"/>
      <c r="I889" s="5"/>
      <c r="J889" s="5"/>
      <c r="K889" s="5"/>
      <c r="L889" s="5"/>
      <c r="M889" s="5"/>
      <c r="N889" s="5"/>
      <c r="O889" s="5"/>
      <c r="P889" s="5"/>
      <c r="Q889" s="5"/>
      <c r="R889" s="5"/>
      <c r="S889" s="5"/>
    </row>
    <row r="890" spans="1:19" ht="16" x14ac:dyDescent="0.2">
      <c r="A890" s="5"/>
      <c r="B890" s="34"/>
      <c r="C890" s="5"/>
      <c r="D890" s="5"/>
      <c r="E890" s="5"/>
      <c r="F890" s="5"/>
      <c r="G890" s="5"/>
      <c r="H890" s="5"/>
      <c r="I890" s="5"/>
      <c r="J890" s="5"/>
      <c r="K890" s="5"/>
      <c r="L890" s="5"/>
      <c r="M890" s="5"/>
      <c r="N890" s="5"/>
      <c r="O890" s="5"/>
      <c r="P890" s="5"/>
      <c r="Q890" s="5"/>
      <c r="R890" s="5"/>
      <c r="S890" s="5"/>
    </row>
    <row r="891" spans="1:19" ht="16" x14ac:dyDescent="0.2">
      <c r="A891" s="5"/>
      <c r="B891" s="34"/>
      <c r="C891" s="5"/>
      <c r="D891" s="5"/>
      <c r="E891" s="5"/>
      <c r="F891" s="5"/>
      <c r="G891" s="5"/>
      <c r="H891" s="5"/>
      <c r="I891" s="5"/>
      <c r="J891" s="5"/>
      <c r="K891" s="5"/>
      <c r="L891" s="5"/>
      <c r="M891" s="5"/>
      <c r="N891" s="5"/>
      <c r="O891" s="5"/>
      <c r="P891" s="5"/>
      <c r="Q891" s="5"/>
      <c r="R891" s="5"/>
      <c r="S891" s="5"/>
    </row>
    <row r="892" spans="1:19" ht="16" x14ac:dyDescent="0.2">
      <c r="A892" s="5"/>
      <c r="B892" s="34"/>
      <c r="C892" s="5"/>
      <c r="D892" s="5"/>
      <c r="E892" s="5"/>
      <c r="F892" s="5"/>
      <c r="G892" s="5"/>
      <c r="H892" s="5"/>
      <c r="I892" s="5"/>
      <c r="J892" s="5"/>
      <c r="K892" s="5"/>
      <c r="L892" s="5"/>
      <c r="M892" s="5"/>
      <c r="N892" s="5"/>
      <c r="O892" s="5"/>
      <c r="P892" s="5"/>
      <c r="Q892" s="5"/>
      <c r="R892" s="5"/>
      <c r="S892" s="5"/>
    </row>
    <row r="893" spans="1:19" ht="16" x14ac:dyDescent="0.2">
      <c r="A893" s="5"/>
      <c r="B893" s="34"/>
      <c r="C893" s="5"/>
      <c r="D893" s="5"/>
      <c r="E893" s="5"/>
      <c r="F893" s="5"/>
      <c r="G893" s="5"/>
      <c r="H893" s="5"/>
      <c r="I893" s="5"/>
      <c r="J893" s="5"/>
      <c r="K893" s="5"/>
      <c r="L893" s="5"/>
      <c r="M893" s="5"/>
      <c r="N893" s="5"/>
      <c r="O893" s="5"/>
      <c r="P893" s="5"/>
      <c r="Q893" s="5"/>
      <c r="R893" s="5"/>
      <c r="S893" s="5"/>
    </row>
    <row r="894" spans="1:19" ht="16" x14ac:dyDescent="0.2">
      <c r="A894" s="5"/>
      <c r="B894" s="34"/>
      <c r="C894" s="5"/>
      <c r="D894" s="5"/>
      <c r="E894" s="5"/>
      <c r="F894" s="5"/>
      <c r="G894" s="5"/>
      <c r="H894" s="5"/>
      <c r="I894" s="5"/>
      <c r="J894" s="5"/>
      <c r="K894" s="5"/>
      <c r="L894" s="5"/>
      <c r="M894" s="5"/>
      <c r="N894" s="5"/>
      <c r="O894" s="5"/>
      <c r="P894" s="5"/>
      <c r="Q894" s="5"/>
      <c r="R894" s="5"/>
      <c r="S894" s="5"/>
    </row>
    <row r="895" spans="1:19" ht="16" x14ac:dyDescent="0.2">
      <c r="A895" s="5"/>
      <c r="B895" s="34"/>
      <c r="C895" s="5"/>
      <c r="D895" s="5"/>
      <c r="E895" s="5"/>
      <c r="F895" s="5"/>
      <c r="G895" s="5"/>
      <c r="H895" s="5"/>
      <c r="I895" s="5"/>
      <c r="J895" s="5"/>
      <c r="K895" s="5"/>
      <c r="L895" s="5"/>
      <c r="M895" s="5"/>
      <c r="N895" s="5"/>
      <c r="O895" s="5"/>
      <c r="P895" s="5"/>
      <c r="Q895" s="5"/>
      <c r="R895" s="5"/>
      <c r="S895" s="5"/>
    </row>
    <row r="896" spans="1:19" ht="16" x14ac:dyDescent="0.2">
      <c r="A896" s="5"/>
      <c r="B896" s="34"/>
      <c r="C896" s="5"/>
      <c r="D896" s="5"/>
      <c r="E896" s="5"/>
      <c r="F896" s="5"/>
      <c r="G896" s="5"/>
      <c r="H896" s="5"/>
      <c r="I896" s="5"/>
      <c r="J896" s="5"/>
      <c r="K896" s="5"/>
      <c r="L896" s="5"/>
      <c r="M896" s="5"/>
      <c r="N896" s="5"/>
      <c r="O896" s="5"/>
      <c r="P896" s="5"/>
      <c r="Q896" s="5"/>
      <c r="R896" s="5"/>
      <c r="S896" s="5"/>
    </row>
    <row r="897" spans="1:19" ht="16" x14ac:dyDescent="0.2">
      <c r="A897" s="5"/>
      <c r="B897" s="34"/>
      <c r="C897" s="5"/>
      <c r="D897" s="5"/>
      <c r="E897" s="5"/>
      <c r="F897" s="5"/>
      <c r="G897" s="5"/>
      <c r="H897" s="5"/>
      <c r="I897" s="5"/>
      <c r="J897" s="5"/>
      <c r="K897" s="5"/>
      <c r="L897" s="5"/>
      <c r="M897" s="5"/>
      <c r="N897" s="5"/>
      <c r="O897" s="5"/>
      <c r="P897" s="5"/>
      <c r="Q897" s="5"/>
      <c r="R897" s="5"/>
      <c r="S897" s="5"/>
    </row>
    <row r="898" spans="1:19" ht="16" x14ac:dyDescent="0.2">
      <c r="A898" s="5"/>
      <c r="B898" s="34"/>
      <c r="C898" s="5"/>
      <c r="D898" s="5"/>
      <c r="E898" s="5"/>
      <c r="F898" s="5"/>
      <c r="G898" s="5"/>
      <c r="H898" s="5"/>
      <c r="I898" s="5"/>
      <c r="J898" s="5"/>
      <c r="K898" s="5"/>
      <c r="L898" s="5"/>
      <c r="M898" s="5"/>
      <c r="N898" s="5"/>
      <c r="O898" s="5"/>
      <c r="P898" s="5"/>
      <c r="Q898" s="5"/>
      <c r="R898" s="5"/>
      <c r="S898" s="5"/>
    </row>
    <row r="899" spans="1:19" ht="16" x14ac:dyDescent="0.2">
      <c r="A899" s="5"/>
      <c r="B899" s="34"/>
      <c r="C899" s="5"/>
      <c r="D899" s="5"/>
      <c r="E899" s="5"/>
      <c r="F899" s="5"/>
      <c r="G899" s="5"/>
      <c r="H899" s="5"/>
      <c r="I899" s="5"/>
      <c r="J899" s="5"/>
      <c r="K899" s="5"/>
      <c r="L899" s="5"/>
      <c r="M899" s="5"/>
      <c r="N899" s="5"/>
      <c r="O899" s="5"/>
      <c r="P899" s="5"/>
      <c r="Q899" s="5"/>
      <c r="R899" s="5"/>
      <c r="S899" s="5"/>
    </row>
    <row r="900" spans="1:19" ht="16" x14ac:dyDescent="0.2">
      <c r="A900" s="5"/>
      <c r="B900" s="34"/>
      <c r="C900" s="5"/>
      <c r="D900" s="5"/>
      <c r="E900" s="5"/>
      <c r="F900" s="5"/>
      <c r="G900" s="5"/>
      <c r="H900" s="5"/>
      <c r="I900" s="5"/>
      <c r="J900" s="5"/>
      <c r="K900" s="5"/>
      <c r="L900" s="5"/>
      <c r="M900" s="5"/>
      <c r="N900" s="5"/>
      <c r="O900" s="5"/>
      <c r="P900" s="5"/>
      <c r="Q900" s="5"/>
      <c r="R900" s="5"/>
      <c r="S900" s="5"/>
    </row>
    <row r="901" spans="1:19" ht="16" x14ac:dyDescent="0.2">
      <c r="A901" s="5"/>
      <c r="B901" s="34"/>
      <c r="C901" s="5"/>
      <c r="D901" s="5"/>
      <c r="E901" s="5"/>
      <c r="F901" s="5"/>
      <c r="G901" s="5"/>
      <c r="H901" s="5"/>
      <c r="I901" s="5"/>
      <c r="J901" s="5"/>
      <c r="K901" s="5"/>
      <c r="L901" s="5"/>
      <c r="M901" s="5"/>
      <c r="N901" s="5"/>
      <c r="O901" s="5"/>
      <c r="P901" s="5"/>
      <c r="Q901" s="5"/>
      <c r="R901" s="5"/>
      <c r="S901" s="5"/>
    </row>
    <row r="902" spans="1:19" ht="16" x14ac:dyDescent="0.2">
      <c r="A902" s="5"/>
      <c r="B902" s="34"/>
      <c r="C902" s="5"/>
      <c r="D902" s="5"/>
      <c r="E902" s="5"/>
      <c r="F902" s="5"/>
      <c r="G902" s="5"/>
      <c r="H902" s="5"/>
      <c r="I902" s="5"/>
      <c r="J902" s="5"/>
      <c r="K902" s="5"/>
      <c r="L902" s="5"/>
      <c r="M902" s="5"/>
      <c r="N902" s="5"/>
      <c r="O902" s="5"/>
      <c r="P902" s="5"/>
      <c r="Q902" s="5"/>
      <c r="R902" s="5"/>
      <c r="S902" s="5"/>
    </row>
    <row r="903" spans="1:19" ht="16" x14ac:dyDescent="0.2">
      <c r="A903" s="5"/>
      <c r="B903" s="34"/>
      <c r="C903" s="5"/>
      <c r="D903" s="5"/>
      <c r="E903" s="5"/>
      <c r="F903" s="5"/>
      <c r="G903" s="5"/>
      <c r="H903" s="5"/>
      <c r="I903" s="5"/>
      <c r="J903" s="5"/>
      <c r="K903" s="5"/>
      <c r="L903" s="5"/>
      <c r="M903" s="5"/>
      <c r="N903" s="5"/>
      <c r="O903" s="5"/>
      <c r="P903" s="5"/>
      <c r="Q903" s="5"/>
      <c r="R903" s="5"/>
      <c r="S903" s="5"/>
    </row>
    <row r="904" spans="1:19" ht="16" x14ac:dyDescent="0.2">
      <c r="A904" s="5"/>
      <c r="B904" s="34"/>
      <c r="C904" s="5"/>
      <c r="D904" s="5"/>
      <c r="E904" s="5"/>
      <c r="F904" s="5"/>
      <c r="G904" s="5"/>
      <c r="H904" s="5"/>
      <c r="I904" s="5"/>
      <c r="J904" s="5"/>
      <c r="K904" s="5"/>
      <c r="L904" s="5"/>
      <c r="M904" s="5"/>
      <c r="N904" s="5"/>
      <c r="O904" s="5"/>
      <c r="P904" s="5"/>
      <c r="Q904" s="5"/>
      <c r="R904" s="5"/>
      <c r="S904" s="5"/>
    </row>
    <row r="905" spans="1:19" ht="16" x14ac:dyDescent="0.2">
      <c r="A905" s="5"/>
      <c r="B905" s="34"/>
      <c r="C905" s="5"/>
      <c r="D905" s="5"/>
      <c r="E905" s="5"/>
      <c r="F905" s="5"/>
      <c r="G905" s="5"/>
      <c r="H905" s="5"/>
      <c r="I905" s="5"/>
      <c r="J905" s="5"/>
      <c r="K905" s="5"/>
      <c r="L905" s="5"/>
      <c r="M905" s="5"/>
      <c r="N905" s="5"/>
      <c r="O905" s="5"/>
      <c r="P905" s="5"/>
      <c r="Q905" s="5"/>
      <c r="R905" s="5"/>
      <c r="S905" s="5"/>
    </row>
    <row r="906" spans="1:19" ht="16" x14ac:dyDescent="0.2">
      <c r="A906" s="5"/>
      <c r="B906" s="34"/>
      <c r="C906" s="5"/>
      <c r="D906" s="5"/>
      <c r="E906" s="5"/>
      <c r="F906" s="5"/>
      <c r="G906" s="5"/>
      <c r="H906" s="5"/>
      <c r="I906" s="5"/>
      <c r="J906" s="5"/>
      <c r="K906" s="5"/>
      <c r="L906" s="5"/>
      <c r="M906" s="5"/>
      <c r="N906" s="5"/>
      <c r="O906" s="5"/>
      <c r="P906" s="5"/>
      <c r="Q906" s="5"/>
      <c r="R906" s="5"/>
      <c r="S906" s="5"/>
    </row>
    <row r="907" spans="1:19" ht="16" x14ac:dyDescent="0.2">
      <c r="A907" s="5"/>
      <c r="B907" s="34"/>
      <c r="C907" s="5"/>
      <c r="D907" s="5"/>
      <c r="E907" s="5"/>
      <c r="F907" s="5"/>
      <c r="G907" s="5"/>
      <c r="H907" s="5"/>
      <c r="I907" s="5"/>
      <c r="J907" s="5"/>
      <c r="K907" s="5"/>
      <c r="L907" s="5"/>
      <c r="M907" s="5"/>
      <c r="N907" s="5"/>
      <c r="O907" s="5"/>
      <c r="P907" s="5"/>
      <c r="Q907" s="5"/>
      <c r="R907" s="5"/>
      <c r="S907" s="5"/>
    </row>
    <row r="908" spans="1:19" ht="16" x14ac:dyDescent="0.2">
      <c r="A908" s="5"/>
      <c r="B908" s="34"/>
      <c r="C908" s="5"/>
      <c r="D908" s="5"/>
      <c r="E908" s="5"/>
      <c r="F908" s="5"/>
      <c r="G908" s="5"/>
      <c r="H908" s="5"/>
      <c r="I908" s="5"/>
      <c r="J908" s="5"/>
      <c r="K908" s="5"/>
      <c r="L908" s="5"/>
      <c r="M908" s="5"/>
      <c r="N908" s="5"/>
      <c r="O908" s="5"/>
      <c r="P908" s="5"/>
      <c r="Q908" s="5"/>
      <c r="R908" s="5"/>
      <c r="S908" s="5"/>
    </row>
    <row r="909" spans="1:19" ht="16" x14ac:dyDescent="0.2">
      <c r="A909" s="5"/>
      <c r="B909" s="34"/>
      <c r="C909" s="5"/>
      <c r="D909" s="5"/>
      <c r="E909" s="5"/>
      <c r="F909" s="5"/>
      <c r="G909" s="5"/>
      <c r="H909" s="5"/>
      <c r="I909" s="5"/>
      <c r="J909" s="5"/>
      <c r="K909" s="5"/>
      <c r="L909" s="5"/>
      <c r="M909" s="5"/>
      <c r="N909" s="5"/>
      <c r="O909" s="5"/>
      <c r="P909" s="5"/>
      <c r="Q909" s="5"/>
      <c r="R909" s="5"/>
      <c r="S909" s="5"/>
    </row>
    <row r="910" spans="1:19" ht="16" x14ac:dyDescent="0.2">
      <c r="A910" s="5"/>
      <c r="B910" s="34"/>
      <c r="C910" s="5"/>
      <c r="D910" s="5"/>
      <c r="E910" s="5"/>
      <c r="F910" s="5"/>
      <c r="G910" s="5"/>
      <c r="H910" s="5"/>
      <c r="I910" s="5"/>
      <c r="J910" s="5"/>
      <c r="K910" s="5"/>
      <c r="L910" s="5"/>
      <c r="M910" s="5"/>
      <c r="N910" s="5"/>
      <c r="O910" s="5"/>
      <c r="P910" s="5"/>
      <c r="Q910" s="5"/>
      <c r="R910" s="5"/>
      <c r="S910" s="5"/>
    </row>
    <row r="911" spans="1:19" ht="16" x14ac:dyDescent="0.2">
      <c r="A911" s="5"/>
      <c r="B911" s="34"/>
      <c r="C911" s="5"/>
      <c r="D911" s="5"/>
      <c r="E911" s="5"/>
      <c r="F911" s="5"/>
      <c r="G911" s="5"/>
      <c r="H911" s="5"/>
      <c r="I911" s="5"/>
      <c r="J911" s="5"/>
      <c r="K911" s="5"/>
      <c r="L911" s="5"/>
      <c r="M911" s="5"/>
      <c r="N911" s="5"/>
      <c r="O911" s="5"/>
      <c r="P911" s="5"/>
      <c r="Q911" s="5"/>
      <c r="R911" s="5"/>
      <c r="S911" s="5"/>
    </row>
    <row r="912" spans="1:19" ht="16" x14ac:dyDescent="0.2">
      <c r="A912" s="5"/>
      <c r="B912" s="34"/>
      <c r="C912" s="5"/>
      <c r="D912" s="5"/>
      <c r="E912" s="5"/>
      <c r="F912" s="5"/>
      <c r="G912" s="5"/>
      <c r="H912" s="5"/>
      <c r="I912" s="5"/>
      <c r="J912" s="5"/>
      <c r="K912" s="5"/>
      <c r="L912" s="5"/>
      <c r="M912" s="5"/>
      <c r="N912" s="5"/>
      <c r="O912" s="5"/>
      <c r="P912" s="5"/>
      <c r="Q912" s="5"/>
      <c r="R912" s="5"/>
      <c r="S912" s="5"/>
    </row>
    <row r="913" spans="1:19" ht="16" x14ac:dyDescent="0.2">
      <c r="A913" s="5"/>
      <c r="B913" s="34"/>
      <c r="C913" s="5"/>
      <c r="D913" s="5"/>
      <c r="E913" s="5"/>
      <c r="F913" s="5"/>
      <c r="G913" s="5"/>
      <c r="H913" s="5"/>
      <c r="I913" s="5"/>
      <c r="J913" s="5"/>
      <c r="K913" s="5"/>
      <c r="L913" s="5"/>
      <c r="M913" s="5"/>
      <c r="N913" s="5"/>
      <c r="O913" s="5"/>
      <c r="P913" s="5"/>
      <c r="Q913" s="5"/>
      <c r="R913" s="5"/>
      <c r="S913" s="5"/>
    </row>
    <row r="914" spans="1:19" ht="16" x14ac:dyDescent="0.2">
      <c r="A914" s="5"/>
      <c r="B914" s="34"/>
      <c r="C914" s="5"/>
      <c r="D914" s="5"/>
      <c r="E914" s="5"/>
      <c r="F914" s="5"/>
      <c r="G914" s="5"/>
      <c r="H914" s="5"/>
      <c r="I914" s="5"/>
      <c r="J914" s="5"/>
      <c r="K914" s="5"/>
      <c r="L914" s="5"/>
      <c r="M914" s="5"/>
      <c r="N914" s="5"/>
      <c r="O914" s="5"/>
      <c r="P914" s="5"/>
      <c r="Q914" s="5"/>
      <c r="R914" s="5"/>
      <c r="S914" s="5"/>
    </row>
    <row r="915" spans="1:19" ht="16" x14ac:dyDescent="0.2">
      <c r="A915" s="5"/>
      <c r="B915" s="34"/>
      <c r="C915" s="5"/>
      <c r="D915" s="5"/>
      <c r="E915" s="5"/>
      <c r="F915" s="5"/>
      <c r="G915" s="5"/>
      <c r="H915" s="5"/>
      <c r="I915" s="5"/>
      <c r="J915" s="5"/>
      <c r="K915" s="5"/>
      <c r="L915" s="5"/>
      <c r="M915" s="5"/>
      <c r="N915" s="5"/>
      <c r="O915" s="5"/>
      <c r="P915" s="5"/>
      <c r="Q915" s="5"/>
      <c r="R915" s="5"/>
      <c r="S915" s="5"/>
    </row>
    <row r="916" spans="1:19" ht="16" x14ac:dyDescent="0.2">
      <c r="A916" s="5"/>
      <c r="B916" s="34"/>
      <c r="C916" s="5"/>
      <c r="D916" s="5"/>
      <c r="E916" s="5"/>
      <c r="F916" s="5"/>
      <c r="G916" s="5"/>
      <c r="H916" s="5"/>
      <c r="I916" s="5"/>
      <c r="J916" s="5"/>
      <c r="K916" s="5"/>
      <c r="L916" s="5"/>
      <c r="M916" s="5"/>
      <c r="N916" s="5"/>
      <c r="O916" s="5"/>
      <c r="P916" s="5"/>
      <c r="Q916" s="5"/>
      <c r="R916" s="5"/>
      <c r="S916" s="5"/>
    </row>
    <row r="917" spans="1:19" ht="16" x14ac:dyDescent="0.2">
      <c r="A917" s="5"/>
      <c r="B917" s="34"/>
      <c r="C917" s="5"/>
      <c r="D917" s="5"/>
      <c r="E917" s="5"/>
      <c r="F917" s="5"/>
      <c r="G917" s="5"/>
      <c r="H917" s="5"/>
      <c r="I917" s="5"/>
      <c r="J917" s="5"/>
      <c r="K917" s="5"/>
      <c r="L917" s="5"/>
      <c r="M917" s="5"/>
      <c r="N917" s="5"/>
      <c r="O917" s="5"/>
      <c r="P917" s="5"/>
      <c r="Q917" s="5"/>
      <c r="R917" s="5"/>
      <c r="S917" s="5"/>
    </row>
    <row r="918" spans="1:19" ht="16" x14ac:dyDescent="0.2">
      <c r="A918" s="5"/>
      <c r="B918" s="34"/>
      <c r="C918" s="5"/>
      <c r="D918" s="5"/>
      <c r="E918" s="5"/>
      <c r="F918" s="5"/>
      <c r="G918" s="5"/>
      <c r="H918" s="5"/>
      <c r="I918" s="5"/>
      <c r="J918" s="5"/>
      <c r="K918" s="5"/>
      <c r="L918" s="5"/>
      <c r="M918" s="5"/>
      <c r="N918" s="5"/>
      <c r="O918" s="5"/>
      <c r="P918" s="5"/>
      <c r="Q918" s="5"/>
      <c r="R918" s="5"/>
      <c r="S918" s="5"/>
    </row>
    <row r="919" spans="1:19" ht="16" x14ac:dyDescent="0.2">
      <c r="A919" s="5"/>
      <c r="B919" s="34"/>
      <c r="C919" s="5"/>
      <c r="D919" s="5"/>
      <c r="E919" s="5"/>
      <c r="F919" s="5"/>
      <c r="G919" s="5"/>
      <c r="H919" s="5"/>
      <c r="I919" s="5"/>
      <c r="J919" s="5"/>
      <c r="K919" s="5"/>
      <c r="L919" s="5"/>
      <c r="M919" s="5"/>
      <c r="N919" s="5"/>
      <c r="O919" s="5"/>
      <c r="P919" s="5"/>
      <c r="Q919" s="5"/>
      <c r="R919" s="5"/>
      <c r="S919" s="5"/>
    </row>
    <row r="920" spans="1:19" ht="16" x14ac:dyDescent="0.2">
      <c r="A920" s="5"/>
      <c r="B920" s="34"/>
      <c r="C920" s="5"/>
      <c r="D920" s="5"/>
      <c r="E920" s="5"/>
      <c r="F920" s="5"/>
      <c r="G920" s="5"/>
      <c r="H920" s="5"/>
      <c r="I920" s="5"/>
      <c r="J920" s="5"/>
      <c r="K920" s="5"/>
      <c r="L920" s="5"/>
      <c r="M920" s="5"/>
      <c r="N920" s="5"/>
      <c r="O920" s="5"/>
      <c r="P920" s="5"/>
      <c r="Q920" s="5"/>
      <c r="R920" s="5"/>
      <c r="S920" s="5"/>
    </row>
    <row r="921" spans="1:19" ht="16" x14ac:dyDescent="0.2">
      <c r="A921" s="5"/>
      <c r="B921" s="34"/>
      <c r="C921" s="5"/>
      <c r="D921" s="5"/>
      <c r="E921" s="5"/>
      <c r="F921" s="5"/>
      <c r="G921" s="5"/>
      <c r="H921" s="5"/>
      <c r="I921" s="5"/>
      <c r="J921" s="5"/>
      <c r="K921" s="5"/>
      <c r="L921" s="5"/>
      <c r="M921" s="5"/>
      <c r="N921" s="5"/>
      <c r="O921" s="5"/>
      <c r="P921" s="5"/>
      <c r="Q921" s="5"/>
      <c r="R921" s="5"/>
      <c r="S921" s="5"/>
    </row>
    <row r="922" spans="1:19" ht="16" x14ac:dyDescent="0.2">
      <c r="A922" s="5"/>
      <c r="B922" s="34"/>
      <c r="C922" s="5"/>
      <c r="D922" s="5"/>
      <c r="E922" s="5"/>
      <c r="F922" s="5"/>
      <c r="G922" s="5"/>
      <c r="H922" s="5"/>
      <c r="I922" s="5"/>
      <c r="J922" s="5"/>
      <c r="K922" s="5"/>
      <c r="L922" s="5"/>
      <c r="M922" s="5"/>
      <c r="N922" s="5"/>
      <c r="O922" s="5"/>
      <c r="P922" s="5"/>
      <c r="Q922" s="5"/>
      <c r="R922" s="5"/>
      <c r="S922" s="5"/>
    </row>
    <row r="923" spans="1:19" ht="16" x14ac:dyDescent="0.2">
      <c r="A923" s="5"/>
      <c r="B923" s="34"/>
      <c r="C923" s="5"/>
      <c r="D923" s="5"/>
      <c r="E923" s="5"/>
      <c r="F923" s="5"/>
      <c r="G923" s="5"/>
      <c r="H923" s="5"/>
      <c r="I923" s="5"/>
      <c r="J923" s="5"/>
      <c r="K923" s="5"/>
      <c r="L923" s="5"/>
      <c r="M923" s="5"/>
      <c r="N923" s="5"/>
      <c r="O923" s="5"/>
      <c r="P923" s="5"/>
      <c r="Q923" s="5"/>
      <c r="R923" s="5"/>
      <c r="S923" s="5"/>
    </row>
    <row r="924" spans="1:19" ht="16" x14ac:dyDescent="0.2">
      <c r="A924" s="5"/>
      <c r="B924" s="34"/>
      <c r="C924" s="5"/>
      <c r="D924" s="5"/>
      <c r="E924" s="5"/>
      <c r="F924" s="5"/>
      <c r="G924" s="5"/>
      <c r="H924" s="5"/>
      <c r="I924" s="5"/>
      <c r="J924" s="5"/>
      <c r="K924" s="5"/>
      <c r="L924" s="5"/>
      <c r="M924" s="5"/>
      <c r="N924" s="5"/>
      <c r="O924" s="5"/>
      <c r="P924" s="5"/>
      <c r="Q924" s="5"/>
      <c r="R924" s="5"/>
      <c r="S924" s="5"/>
    </row>
    <row r="925" spans="1:19" ht="16" x14ac:dyDescent="0.2">
      <c r="A925" s="5"/>
      <c r="B925" s="34"/>
      <c r="C925" s="5"/>
      <c r="D925" s="5"/>
      <c r="E925" s="5"/>
      <c r="F925" s="5"/>
      <c r="G925" s="5"/>
      <c r="H925" s="5"/>
      <c r="I925" s="5"/>
      <c r="J925" s="5"/>
      <c r="K925" s="5"/>
      <c r="L925" s="5"/>
      <c r="M925" s="5"/>
      <c r="N925" s="5"/>
      <c r="O925" s="5"/>
      <c r="P925" s="5"/>
      <c r="Q925" s="5"/>
      <c r="R925" s="5"/>
      <c r="S925" s="5"/>
    </row>
    <row r="926" spans="1:19" ht="16" x14ac:dyDescent="0.2">
      <c r="A926" s="5"/>
      <c r="B926" s="34"/>
      <c r="C926" s="5"/>
      <c r="D926" s="5"/>
      <c r="E926" s="5"/>
      <c r="F926" s="5"/>
      <c r="G926" s="5"/>
      <c r="H926" s="5"/>
      <c r="I926" s="5"/>
      <c r="J926" s="5"/>
      <c r="K926" s="5"/>
      <c r="L926" s="5"/>
      <c r="M926" s="5"/>
      <c r="N926" s="5"/>
      <c r="O926" s="5"/>
      <c r="P926" s="5"/>
      <c r="Q926" s="5"/>
      <c r="R926" s="5"/>
      <c r="S926" s="5"/>
    </row>
    <row r="927" spans="1:19" ht="16" x14ac:dyDescent="0.2">
      <c r="A927" s="5"/>
      <c r="B927" s="34"/>
      <c r="C927" s="5"/>
      <c r="D927" s="5"/>
      <c r="E927" s="5"/>
      <c r="F927" s="5"/>
      <c r="G927" s="5"/>
      <c r="H927" s="5"/>
      <c r="I927" s="5"/>
      <c r="J927" s="5"/>
      <c r="K927" s="5"/>
      <c r="L927" s="5"/>
      <c r="M927" s="5"/>
      <c r="N927" s="5"/>
      <c r="O927" s="5"/>
      <c r="P927" s="5"/>
      <c r="Q927" s="5"/>
      <c r="R927" s="5"/>
      <c r="S927" s="5"/>
    </row>
    <row r="928" spans="1:19" ht="16" x14ac:dyDescent="0.2">
      <c r="A928" s="5"/>
      <c r="B928" s="34"/>
      <c r="C928" s="5"/>
      <c r="D928" s="5"/>
      <c r="E928" s="5"/>
      <c r="F928" s="5"/>
      <c r="G928" s="5"/>
      <c r="H928" s="5"/>
      <c r="I928" s="5"/>
      <c r="J928" s="5"/>
      <c r="K928" s="5"/>
      <c r="L928" s="5"/>
      <c r="M928" s="5"/>
      <c r="N928" s="5"/>
      <c r="O928" s="5"/>
      <c r="P928" s="5"/>
      <c r="Q928" s="5"/>
      <c r="R928" s="5"/>
      <c r="S928" s="5"/>
    </row>
    <row r="929" spans="1:19" ht="16" x14ac:dyDescent="0.2">
      <c r="A929" s="5"/>
      <c r="B929" s="34"/>
      <c r="C929" s="5"/>
      <c r="D929" s="5"/>
      <c r="E929" s="5"/>
      <c r="F929" s="5"/>
      <c r="G929" s="5"/>
      <c r="H929" s="5"/>
      <c r="I929" s="5"/>
      <c r="J929" s="5"/>
      <c r="K929" s="5"/>
      <c r="L929" s="5"/>
      <c r="M929" s="5"/>
      <c r="N929" s="5"/>
      <c r="O929" s="5"/>
      <c r="P929" s="5"/>
      <c r="Q929" s="5"/>
      <c r="R929" s="5"/>
      <c r="S929" s="5"/>
    </row>
    <row r="930" spans="1:19" ht="16" x14ac:dyDescent="0.2">
      <c r="A930" s="5"/>
      <c r="B930" s="34"/>
      <c r="C930" s="5"/>
      <c r="D930" s="5"/>
      <c r="E930" s="5"/>
      <c r="F930" s="5"/>
      <c r="G930" s="5"/>
      <c r="H930" s="5"/>
      <c r="I930" s="5"/>
      <c r="J930" s="5"/>
      <c r="K930" s="5"/>
      <c r="L930" s="5"/>
      <c r="M930" s="5"/>
      <c r="N930" s="5"/>
      <c r="O930" s="5"/>
      <c r="P930" s="5"/>
      <c r="Q930" s="5"/>
      <c r="R930" s="5"/>
      <c r="S930" s="5"/>
    </row>
    <row r="931" spans="1:19" ht="16" x14ac:dyDescent="0.2">
      <c r="A931" s="5"/>
      <c r="B931" s="34"/>
      <c r="C931" s="5"/>
      <c r="D931" s="5"/>
      <c r="E931" s="5"/>
      <c r="F931" s="5"/>
      <c r="G931" s="5"/>
      <c r="H931" s="5"/>
      <c r="I931" s="5"/>
      <c r="J931" s="5"/>
      <c r="K931" s="5"/>
      <c r="L931" s="5"/>
      <c r="M931" s="5"/>
      <c r="N931" s="5"/>
      <c r="O931" s="5"/>
      <c r="P931" s="5"/>
      <c r="Q931" s="5"/>
      <c r="R931" s="5"/>
      <c r="S931" s="5"/>
    </row>
    <row r="932" spans="1:19" ht="16" x14ac:dyDescent="0.2">
      <c r="A932" s="5"/>
      <c r="B932" s="34"/>
      <c r="C932" s="5"/>
      <c r="D932" s="5"/>
      <c r="E932" s="5"/>
      <c r="F932" s="5"/>
      <c r="G932" s="5"/>
      <c r="H932" s="5"/>
      <c r="I932" s="5"/>
      <c r="J932" s="5"/>
      <c r="K932" s="5"/>
      <c r="L932" s="5"/>
      <c r="M932" s="5"/>
      <c r="N932" s="5"/>
      <c r="O932" s="5"/>
      <c r="P932" s="5"/>
      <c r="Q932" s="5"/>
      <c r="R932" s="5"/>
      <c r="S932" s="5"/>
    </row>
    <row r="933" spans="1:19" ht="16" x14ac:dyDescent="0.2">
      <c r="A933" s="5"/>
      <c r="B933" s="34"/>
      <c r="C933" s="5"/>
      <c r="D933" s="5"/>
      <c r="E933" s="5"/>
      <c r="F933" s="5"/>
      <c r="G933" s="5"/>
      <c r="H933" s="5"/>
      <c r="I933" s="5"/>
      <c r="J933" s="5"/>
      <c r="K933" s="5"/>
      <c r="L933" s="5"/>
      <c r="M933" s="5"/>
      <c r="N933" s="5"/>
      <c r="O933" s="5"/>
      <c r="P933" s="5"/>
      <c r="Q933" s="5"/>
      <c r="R933" s="5"/>
      <c r="S933" s="5"/>
    </row>
    <row r="934" spans="1:19" ht="16" x14ac:dyDescent="0.2">
      <c r="A934" s="5"/>
      <c r="B934" s="34"/>
      <c r="C934" s="5"/>
      <c r="D934" s="5"/>
      <c r="E934" s="5"/>
      <c r="F934" s="5"/>
      <c r="G934" s="5"/>
      <c r="H934" s="5"/>
      <c r="I934" s="5"/>
      <c r="J934" s="5"/>
      <c r="K934" s="5"/>
      <c r="L934" s="5"/>
      <c r="M934" s="5"/>
      <c r="N934" s="5"/>
      <c r="O934" s="5"/>
      <c r="P934" s="5"/>
      <c r="Q934" s="5"/>
      <c r="R934" s="5"/>
      <c r="S934" s="5"/>
    </row>
    <row r="935" spans="1:19" ht="16" x14ac:dyDescent="0.2">
      <c r="A935" s="5"/>
      <c r="B935" s="34"/>
      <c r="C935" s="5"/>
      <c r="D935" s="5"/>
      <c r="E935" s="5"/>
      <c r="F935" s="5"/>
      <c r="G935" s="5"/>
      <c r="H935" s="5"/>
      <c r="I935" s="5"/>
      <c r="J935" s="5"/>
      <c r="K935" s="5"/>
      <c r="L935" s="5"/>
      <c r="M935" s="5"/>
      <c r="N935" s="5"/>
      <c r="O935" s="5"/>
      <c r="P935" s="5"/>
      <c r="Q935" s="5"/>
      <c r="R935" s="5"/>
      <c r="S935" s="5"/>
    </row>
    <row r="936" spans="1:19" ht="16" x14ac:dyDescent="0.2">
      <c r="A936" s="5"/>
      <c r="B936" s="34"/>
      <c r="C936" s="5"/>
      <c r="D936" s="5"/>
      <c r="E936" s="5"/>
      <c r="F936" s="5"/>
      <c r="G936" s="5"/>
      <c r="H936" s="5"/>
      <c r="I936" s="5"/>
      <c r="J936" s="5"/>
      <c r="K936" s="5"/>
      <c r="L936" s="5"/>
      <c r="M936" s="5"/>
      <c r="N936" s="5"/>
      <c r="O936" s="5"/>
      <c r="P936" s="5"/>
      <c r="Q936" s="5"/>
      <c r="R936" s="5"/>
      <c r="S936" s="5"/>
    </row>
    <row r="937" spans="1:19" ht="16" x14ac:dyDescent="0.2">
      <c r="A937" s="5"/>
      <c r="B937" s="34"/>
      <c r="C937" s="5"/>
      <c r="D937" s="5"/>
      <c r="E937" s="5"/>
      <c r="F937" s="5"/>
      <c r="G937" s="5"/>
      <c r="H937" s="5"/>
      <c r="I937" s="5"/>
      <c r="J937" s="5"/>
      <c r="K937" s="5"/>
      <c r="L937" s="5"/>
      <c r="M937" s="5"/>
      <c r="N937" s="5"/>
      <c r="O937" s="5"/>
      <c r="P937" s="5"/>
      <c r="Q937" s="5"/>
      <c r="R937" s="5"/>
      <c r="S937" s="5"/>
    </row>
    <row r="938" spans="1:19" ht="16" x14ac:dyDescent="0.2">
      <c r="A938" s="5"/>
      <c r="B938" s="34"/>
      <c r="C938" s="5"/>
      <c r="D938" s="5"/>
      <c r="E938" s="5"/>
      <c r="F938" s="5"/>
      <c r="G938" s="5"/>
      <c r="H938" s="5"/>
      <c r="I938" s="5"/>
      <c r="J938" s="5"/>
      <c r="K938" s="5"/>
      <c r="L938" s="5"/>
      <c r="M938" s="5"/>
      <c r="N938" s="5"/>
      <c r="O938" s="5"/>
      <c r="P938" s="5"/>
      <c r="Q938" s="5"/>
      <c r="R938" s="5"/>
      <c r="S938" s="5"/>
    </row>
    <row r="939" spans="1:19" ht="16" x14ac:dyDescent="0.2">
      <c r="A939" s="5"/>
      <c r="B939" s="34"/>
      <c r="C939" s="5"/>
      <c r="D939" s="5"/>
      <c r="E939" s="5"/>
      <c r="F939" s="5"/>
      <c r="G939" s="5"/>
      <c r="H939" s="5"/>
      <c r="I939" s="5"/>
      <c r="J939" s="5"/>
      <c r="K939" s="5"/>
      <c r="L939" s="5"/>
      <c r="M939" s="5"/>
      <c r="N939" s="5"/>
      <c r="O939" s="5"/>
      <c r="P939" s="5"/>
      <c r="Q939" s="5"/>
      <c r="R939" s="5"/>
      <c r="S939" s="5"/>
    </row>
    <row r="940" spans="1:19" ht="16" x14ac:dyDescent="0.2">
      <c r="A940" s="5"/>
      <c r="B940" s="34"/>
      <c r="C940" s="5"/>
      <c r="D940" s="5"/>
      <c r="E940" s="5"/>
      <c r="F940" s="5"/>
      <c r="G940" s="5"/>
      <c r="H940" s="5"/>
      <c r="I940" s="5"/>
      <c r="J940" s="5"/>
      <c r="K940" s="5"/>
      <c r="L940" s="5"/>
      <c r="M940" s="5"/>
      <c r="N940" s="5"/>
      <c r="O940" s="5"/>
      <c r="P940" s="5"/>
      <c r="Q940" s="5"/>
      <c r="R940" s="5"/>
      <c r="S940" s="5"/>
    </row>
    <row r="941" spans="1:19" ht="16" x14ac:dyDescent="0.2">
      <c r="A941" s="5"/>
      <c r="B941" s="34"/>
      <c r="C941" s="5"/>
      <c r="D941" s="5"/>
      <c r="E941" s="5"/>
      <c r="F941" s="5"/>
      <c r="G941" s="5"/>
      <c r="H941" s="5"/>
      <c r="I941" s="5"/>
      <c r="J941" s="5"/>
      <c r="K941" s="5"/>
      <c r="L941" s="5"/>
      <c r="M941" s="5"/>
      <c r="N941" s="5"/>
      <c r="O941" s="5"/>
      <c r="P941" s="5"/>
      <c r="Q941" s="5"/>
      <c r="R941" s="5"/>
      <c r="S941" s="5"/>
    </row>
    <row r="942" spans="1:19" ht="16" x14ac:dyDescent="0.2">
      <c r="A942" s="5"/>
      <c r="B942" s="34"/>
      <c r="C942" s="5"/>
      <c r="D942" s="5"/>
      <c r="E942" s="5"/>
      <c r="F942" s="5"/>
      <c r="G942" s="5"/>
      <c r="H942" s="5"/>
      <c r="I942" s="5"/>
      <c r="J942" s="5"/>
      <c r="K942" s="5"/>
      <c r="L942" s="5"/>
      <c r="M942" s="5"/>
      <c r="N942" s="5"/>
      <c r="O942" s="5"/>
      <c r="P942" s="5"/>
      <c r="Q942" s="5"/>
      <c r="R942" s="5"/>
      <c r="S942" s="5"/>
    </row>
    <row r="943" spans="1:19" ht="16" x14ac:dyDescent="0.2">
      <c r="A943" s="5"/>
      <c r="B943" s="34"/>
      <c r="C943" s="5"/>
      <c r="D943" s="5"/>
      <c r="E943" s="5"/>
      <c r="F943" s="5"/>
      <c r="G943" s="5"/>
      <c r="H943" s="5"/>
      <c r="I943" s="5"/>
      <c r="J943" s="5"/>
      <c r="K943" s="5"/>
      <c r="L943" s="5"/>
      <c r="M943" s="5"/>
      <c r="N943" s="5"/>
      <c r="O943" s="5"/>
      <c r="P943" s="5"/>
      <c r="Q943" s="5"/>
      <c r="R943" s="5"/>
      <c r="S943" s="5"/>
    </row>
    <row r="944" spans="1:19" ht="16" x14ac:dyDescent="0.2">
      <c r="A944" s="5"/>
      <c r="B944" s="34"/>
      <c r="C944" s="5"/>
      <c r="D944" s="5"/>
      <c r="E944" s="5"/>
      <c r="F944" s="5"/>
      <c r="G944" s="5"/>
      <c r="H944" s="5"/>
      <c r="I944" s="5"/>
      <c r="J944" s="5"/>
      <c r="K944" s="5"/>
      <c r="L944" s="5"/>
      <c r="M944" s="5"/>
      <c r="N944" s="5"/>
      <c r="O944" s="5"/>
      <c r="P944" s="5"/>
      <c r="Q944" s="5"/>
      <c r="R944" s="5"/>
      <c r="S944" s="5"/>
    </row>
    <row r="945" spans="1:19" ht="16" x14ac:dyDescent="0.2">
      <c r="A945" s="5"/>
      <c r="B945" s="34"/>
      <c r="C945" s="5"/>
      <c r="D945" s="5"/>
      <c r="E945" s="5"/>
      <c r="F945" s="5"/>
      <c r="G945" s="5"/>
      <c r="H945" s="5"/>
      <c r="I945" s="5"/>
      <c r="J945" s="5"/>
      <c r="K945" s="5"/>
      <c r="L945" s="5"/>
      <c r="M945" s="5"/>
      <c r="N945" s="5"/>
      <c r="O945" s="5"/>
      <c r="P945" s="5"/>
      <c r="Q945" s="5"/>
      <c r="R945" s="5"/>
      <c r="S945" s="5"/>
    </row>
    <row r="946" spans="1:19" ht="16" x14ac:dyDescent="0.2">
      <c r="A946" s="5"/>
      <c r="B946" s="34"/>
      <c r="C946" s="5"/>
      <c r="D946" s="5"/>
      <c r="E946" s="5"/>
      <c r="F946" s="5"/>
      <c r="G946" s="5"/>
      <c r="H946" s="5"/>
      <c r="I946" s="5"/>
      <c r="J946" s="5"/>
      <c r="K946" s="5"/>
      <c r="L946" s="5"/>
      <c r="M946" s="5"/>
      <c r="N946" s="5"/>
      <c r="O946" s="5"/>
      <c r="P946" s="5"/>
      <c r="Q946" s="5"/>
      <c r="R946" s="5"/>
      <c r="S946" s="5"/>
    </row>
    <row r="947" spans="1:19" ht="16" x14ac:dyDescent="0.2">
      <c r="A947" s="5"/>
      <c r="B947" s="34"/>
      <c r="C947" s="5"/>
      <c r="D947" s="5"/>
      <c r="E947" s="5"/>
      <c r="F947" s="5"/>
      <c r="G947" s="5"/>
      <c r="H947" s="5"/>
      <c r="I947" s="5"/>
      <c r="J947" s="5"/>
      <c r="K947" s="5"/>
      <c r="L947" s="5"/>
      <c r="M947" s="5"/>
      <c r="N947" s="5"/>
      <c r="O947" s="5"/>
      <c r="P947" s="5"/>
      <c r="Q947" s="5"/>
      <c r="R947" s="5"/>
      <c r="S947" s="5"/>
    </row>
    <row r="948" spans="1:19" ht="16" x14ac:dyDescent="0.2">
      <c r="A948" s="5"/>
      <c r="B948" s="34"/>
      <c r="C948" s="5"/>
      <c r="D948" s="5"/>
      <c r="E948" s="5"/>
      <c r="F948" s="5"/>
      <c r="G948" s="5"/>
      <c r="H948" s="5"/>
      <c r="I948" s="5"/>
      <c r="J948" s="5"/>
      <c r="K948" s="5"/>
      <c r="L948" s="5"/>
      <c r="M948" s="5"/>
      <c r="N948" s="5"/>
      <c r="O948" s="5"/>
      <c r="P948" s="5"/>
      <c r="Q948" s="5"/>
      <c r="R948" s="5"/>
      <c r="S948" s="5"/>
    </row>
    <row r="949" spans="1:19" ht="16" x14ac:dyDescent="0.2">
      <c r="A949" s="5"/>
      <c r="B949" s="34"/>
      <c r="C949" s="5"/>
      <c r="D949" s="5"/>
      <c r="E949" s="5"/>
      <c r="F949" s="5"/>
      <c r="G949" s="5"/>
      <c r="H949" s="5"/>
      <c r="I949" s="5"/>
      <c r="J949" s="5"/>
      <c r="K949" s="5"/>
      <c r="L949" s="5"/>
      <c r="M949" s="5"/>
      <c r="N949" s="5"/>
      <c r="O949" s="5"/>
      <c r="P949" s="5"/>
      <c r="Q949" s="5"/>
      <c r="R949" s="5"/>
      <c r="S949" s="5"/>
    </row>
    <row r="950" spans="1:19" ht="16" x14ac:dyDescent="0.2">
      <c r="A950" s="5"/>
      <c r="B950" s="34"/>
      <c r="C950" s="5"/>
      <c r="D950" s="5"/>
      <c r="E950" s="5"/>
      <c r="F950" s="5"/>
      <c r="G950" s="5"/>
      <c r="H950" s="5"/>
      <c r="I950" s="5"/>
      <c r="J950" s="5"/>
      <c r="K950" s="5"/>
      <c r="L950" s="5"/>
      <c r="M950" s="5"/>
      <c r="N950" s="5"/>
      <c r="O950" s="5"/>
      <c r="P950" s="5"/>
      <c r="Q950" s="5"/>
      <c r="R950" s="5"/>
      <c r="S950" s="5"/>
    </row>
    <row r="951" spans="1:19" ht="16" x14ac:dyDescent="0.2">
      <c r="A951" s="5"/>
      <c r="B951" s="34"/>
      <c r="C951" s="5"/>
      <c r="D951" s="5"/>
      <c r="E951" s="5"/>
      <c r="F951" s="5"/>
      <c r="G951" s="5"/>
      <c r="H951" s="5"/>
      <c r="I951" s="5"/>
      <c r="J951" s="5"/>
      <c r="K951" s="5"/>
      <c r="L951" s="5"/>
      <c r="M951" s="5"/>
      <c r="N951" s="5"/>
      <c r="O951" s="5"/>
      <c r="P951" s="5"/>
      <c r="Q951" s="5"/>
      <c r="R951" s="5"/>
      <c r="S951" s="5"/>
    </row>
    <row r="952" spans="1:19" ht="16" x14ac:dyDescent="0.2">
      <c r="A952" s="5"/>
      <c r="B952" s="34"/>
      <c r="C952" s="5"/>
      <c r="D952" s="5"/>
      <c r="E952" s="5"/>
      <c r="F952" s="5"/>
      <c r="G952" s="5"/>
      <c r="H952" s="5"/>
      <c r="I952" s="5"/>
      <c r="J952" s="5"/>
      <c r="K952" s="5"/>
      <c r="L952" s="5"/>
      <c r="M952" s="5"/>
      <c r="N952" s="5"/>
      <c r="O952" s="5"/>
      <c r="P952" s="5"/>
      <c r="Q952" s="5"/>
      <c r="R952" s="5"/>
      <c r="S952" s="5"/>
    </row>
    <row r="953" spans="1:19" ht="16" x14ac:dyDescent="0.2">
      <c r="A953" s="5"/>
      <c r="B953" s="34"/>
      <c r="C953" s="5"/>
      <c r="D953" s="5"/>
      <c r="E953" s="5"/>
      <c r="F953" s="5"/>
      <c r="G953" s="5"/>
      <c r="H953" s="5"/>
      <c r="I953" s="5"/>
      <c r="J953" s="5"/>
      <c r="K953" s="5"/>
      <c r="L953" s="5"/>
      <c r="M953" s="5"/>
      <c r="N953" s="5"/>
      <c r="O953" s="5"/>
      <c r="P953" s="5"/>
      <c r="Q953" s="5"/>
      <c r="R953" s="5"/>
      <c r="S953" s="5"/>
    </row>
    <row r="954" spans="1:19" ht="16" x14ac:dyDescent="0.2">
      <c r="A954" s="5"/>
      <c r="B954" s="34"/>
      <c r="C954" s="5"/>
      <c r="D954" s="5"/>
      <c r="E954" s="5"/>
      <c r="F954" s="5"/>
      <c r="G954" s="5"/>
      <c r="H954" s="5"/>
      <c r="I954" s="5"/>
      <c r="J954" s="5"/>
      <c r="K954" s="5"/>
      <c r="L954" s="5"/>
      <c r="M954" s="5"/>
      <c r="N954" s="5"/>
      <c r="O954" s="5"/>
      <c r="P954" s="5"/>
      <c r="Q954" s="5"/>
      <c r="R954" s="5"/>
      <c r="S954" s="5"/>
    </row>
    <row r="955" spans="1:19" ht="16" x14ac:dyDescent="0.2">
      <c r="A955" s="5"/>
      <c r="B955" s="34"/>
      <c r="C955" s="5"/>
      <c r="D955" s="5"/>
      <c r="E955" s="5"/>
      <c r="F955" s="5"/>
      <c r="G955" s="5"/>
      <c r="H955" s="5"/>
      <c r="I955" s="5"/>
      <c r="J955" s="5"/>
      <c r="K955" s="5"/>
      <c r="L955" s="5"/>
      <c r="M955" s="5"/>
      <c r="N955" s="5"/>
      <c r="O955" s="5"/>
      <c r="P955" s="5"/>
      <c r="Q955" s="5"/>
      <c r="R955" s="5"/>
      <c r="S955" s="5"/>
    </row>
    <row r="956" spans="1:19" ht="16" x14ac:dyDescent="0.2">
      <c r="A956" s="5"/>
      <c r="B956" s="34"/>
      <c r="C956" s="5"/>
      <c r="D956" s="5"/>
      <c r="E956" s="5"/>
      <c r="F956" s="5"/>
      <c r="G956" s="5"/>
      <c r="H956" s="5"/>
      <c r="I956" s="5"/>
      <c r="J956" s="5"/>
      <c r="K956" s="5"/>
      <c r="L956" s="5"/>
      <c r="M956" s="5"/>
      <c r="N956" s="5"/>
      <c r="O956" s="5"/>
      <c r="P956" s="5"/>
      <c r="Q956" s="5"/>
      <c r="R956" s="5"/>
      <c r="S956" s="5"/>
    </row>
    <row r="957" spans="1:19" ht="16" x14ac:dyDescent="0.2">
      <c r="A957" s="5"/>
      <c r="B957" s="34"/>
      <c r="C957" s="5"/>
      <c r="D957" s="5"/>
      <c r="E957" s="5"/>
      <c r="F957" s="5"/>
      <c r="G957" s="5"/>
      <c r="H957" s="5"/>
      <c r="I957" s="5"/>
      <c r="J957" s="5"/>
      <c r="K957" s="5"/>
      <c r="L957" s="5"/>
      <c r="M957" s="5"/>
      <c r="N957" s="5"/>
      <c r="O957" s="5"/>
      <c r="P957" s="5"/>
      <c r="Q957" s="5"/>
      <c r="R957" s="5"/>
      <c r="S957" s="5"/>
    </row>
    <row r="958" spans="1:19" ht="16" x14ac:dyDescent="0.2">
      <c r="A958" s="5"/>
      <c r="B958" s="34"/>
      <c r="C958" s="5"/>
      <c r="D958" s="5"/>
      <c r="E958" s="5"/>
      <c r="F958" s="5"/>
      <c r="G958" s="5"/>
      <c r="H958" s="5"/>
      <c r="I958" s="5"/>
      <c r="J958" s="5"/>
      <c r="K958" s="5"/>
      <c r="L958" s="5"/>
      <c r="M958" s="5"/>
      <c r="N958" s="5"/>
      <c r="O958" s="5"/>
      <c r="P958" s="5"/>
      <c r="Q958" s="5"/>
      <c r="R958" s="5"/>
      <c r="S958" s="5"/>
    </row>
    <row r="959" spans="1:19" ht="16" x14ac:dyDescent="0.2">
      <c r="A959" s="5"/>
      <c r="B959" s="34"/>
      <c r="C959" s="5"/>
      <c r="D959" s="5"/>
      <c r="E959" s="5"/>
      <c r="F959" s="5"/>
      <c r="G959" s="5"/>
      <c r="H959" s="5"/>
      <c r="I959" s="5"/>
      <c r="J959" s="5"/>
      <c r="K959" s="5"/>
      <c r="L959" s="5"/>
      <c r="M959" s="5"/>
      <c r="N959" s="5"/>
      <c r="O959" s="5"/>
      <c r="P959" s="5"/>
      <c r="Q959" s="5"/>
      <c r="R959" s="5"/>
      <c r="S959" s="5"/>
    </row>
    <row r="960" spans="1:19" ht="16" x14ac:dyDescent="0.2">
      <c r="A960" s="5"/>
      <c r="B960" s="34"/>
      <c r="C960" s="5"/>
      <c r="D960" s="5"/>
      <c r="E960" s="5"/>
      <c r="F960" s="5"/>
      <c r="G960" s="5"/>
      <c r="H960" s="5"/>
      <c r="I960" s="5"/>
      <c r="J960" s="5"/>
      <c r="K960" s="5"/>
      <c r="L960" s="5"/>
      <c r="M960" s="5"/>
      <c r="N960" s="5"/>
      <c r="O960" s="5"/>
      <c r="P960" s="5"/>
      <c r="Q960" s="5"/>
      <c r="R960" s="5"/>
      <c r="S960" s="5"/>
    </row>
    <row r="961" spans="1:19" ht="16" x14ac:dyDescent="0.2">
      <c r="A961" s="5"/>
      <c r="B961" s="34"/>
      <c r="C961" s="5"/>
      <c r="D961" s="5"/>
      <c r="E961" s="5"/>
      <c r="F961" s="5"/>
      <c r="G961" s="5"/>
      <c r="H961" s="5"/>
      <c r="I961" s="5"/>
      <c r="J961" s="5"/>
      <c r="K961" s="5"/>
      <c r="L961" s="5"/>
      <c r="M961" s="5"/>
      <c r="N961" s="5"/>
      <c r="O961" s="5"/>
      <c r="P961" s="5"/>
      <c r="Q961" s="5"/>
      <c r="R961" s="5"/>
      <c r="S961" s="5"/>
    </row>
    <row r="962" spans="1:19" ht="16" x14ac:dyDescent="0.2">
      <c r="A962" s="5"/>
      <c r="B962" s="34"/>
      <c r="C962" s="5"/>
      <c r="D962" s="5"/>
      <c r="E962" s="5"/>
      <c r="F962" s="5"/>
      <c r="G962" s="5"/>
      <c r="H962" s="5"/>
      <c r="I962" s="5"/>
      <c r="J962" s="5"/>
      <c r="K962" s="5"/>
      <c r="L962" s="5"/>
      <c r="M962" s="5"/>
      <c r="N962" s="5"/>
      <c r="O962" s="5"/>
      <c r="P962" s="5"/>
      <c r="Q962" s="5"/>
      <c r="R962" s="5"/>
      <c r="S962" s="5"/>
    </row>
    <row r="963" spans="1:19" ht="16" x14ac:dyDescent="0.2">
      <c r="A963" s="5"/>
      <c r="B963" s="34"/>
      <c r="C963" s="5"/>
      <c r="D963" s="5"/>
      <c r="E963" s="5"/>
      <c r="F963" s="5"/>
      <c r="G963" s="5"/>
      <c r="H963" s="5"/>
      <c r="I963" s="5"/>
      <c r="J963" s="5"/>
      <c r="K963" s="5"/>
      <c r="L963" s="5"/>
      <c r="M963" s="5"/>
      <c r="N963" s="5"/>
      <c r="O963" s="5"/>
      <c r="P963" s="5"/>
      <c r="Q963" s="5"/>
      <c r="R963" s="5"/>
      <c r="S963" s="5"/>
    </row>
    <row r="964" spans="1:19" ht="16" x14ac:dyDescent="0.2">
      <c r="A964" s="5"/>
      <c r="B964" s="34"/>
      <c r="C964" s="5"/>
      <c r="D964" s="5"/>
      <c r="E964" s="5"/>
      <c r="F964" s="5"/>
      <c r="G964" s="5"/>
      <c r="H964" s="5"/>
      <c r="I964" s="5"/>
      <c r="J964" s="5"/>
      <c r="K964" s="5"/>
      <c r="L964" s="5"/>
      <c r="M964" s="5"/>
      <c r="N964" s="5"/>
      <c r="O964" s="5"/>
      <c r="P964" s="5"/>
      <c r="Q964" s="5"/>
      <c r="R964" s="5"/>
      <c r="S964" s="5"/>
    </row>
    <row r="965" spans="1:19" ht="16" x14ac:dyDescent="0.2">
      <c r="A965" s="5"/>
      <c r="B965" s="34"/>
      <c r="C965" s="5"/>
      <c r="D965" s="5"/>
      <c r="E965" s="5"/>
      <c r="F965" s="5"/>
      <c r="G965" s="5"/>
      <c r="H965" s="5"/>
      <c r="I965" s="5"/>
      <c r="J965" s="5"/>
      <c r="K965" s="5"/>
      <c r="L965" s="5"/>
      <c r="M965" s="5"/>
      <c r="N965" s="5"/>
      <c r="O965" s="5"/>
      <c r="P965" s="5"/>
      <c r="Q965" s="5"/>
      <c r="R965" s="5"/>
      <c r="S965" s="5"/>
    </row>
    <row r="966" spans="1:19" ht="16" x14ac:dyDescent="0.2">
      <c r="A966" s="5"/>
      <c r="B966" s="34"/>
      <c r="C966" s="5"/>
      <c r="D966" s="5"/>
      <c r="E966" s="5"/>
      <c r="F966" s="5"/>
      <c r="G966" s="5"/>
      <c r="H966" s="5"/>
      <c r="I966" s="5"/>
      <c r="J966" s="5"/>
      <c r="K966" s="5"/>
      <c r="L966" s="5"/>
      <c r="M966" s="5"/>
      <c r="N966" s="5"/>
      <c r="O966" s="5"/>
      <c r="P966" s="5"/>
      <c r="Q966" s="5"/>
      <c r="R966" s="5"/>
      <c r="S966" s="5"/>
    </row>
    <row r="967" spans="1:19" ht="16" x14ac:dyDescent="0.2">
      <c r="A967" s="5"/>
      <c r="B967" s="34"/>
      <c r="C967" s="5"/>
      <c r="D967" s="5"/>
      <c r="E967" s="5"/>
      <c r="F967" s="5"/>
      <c r="G967" s="5"/>
      <c r="H967" s="5"/>
      <c r="I967" s="5"/>
      <c r="J967" s="5"/>
      <c r="K967" s="5"/>
      <c r="L967" s="5"/>
      <c r="M967" s="5"/>
      <c r="N967" s="5"/>
      <c r="O967" s="5"/>
      <c r="P967" s="5"/>
      <c r="Q967" s="5"/>
      <c r="R967" s="5"/>
      <c r="S967" s="5"/>
    </row>
    <row r="968" spans="1:19" ht="16" x14ac:dyDescent="0.2">
      <c r="A968" s="5"/>
      <c r="B968" s="34"/>
      <c r="C968" s="5"/>
      <c r="D968" s="5"/>
      <c r="E968" s="5"/>
      <c r="F968" s="5"/>
      <c r="G968" s="5"/>
      <c r="H968" s="5"/>
      <c r="I968" s="5"/>
      <c r="J968" s="5"/>
      <c r="K968" s="5"/>
      <c r="L968" s="5"/>
      <c r="M968" s="5"/>
      <c r="N968" s="5"/>
      <c r="O968" s="5"/>
      <c r="P968" s="5"/>
      <c r="Q968" s="5"/>
      <c r="R968" s="5"/>
      <c r="S968" s="5"/>
    </row>
    <row r="969" spans="1:19" ht="16" x14ac:dyDescent="0.2">
      <c r="A969" s="5"/>
      <c r="B969" s="34"/>
      <c r="C969" s="5"/>
      <c r="D969" s="5"/>
      <c r="E969" s="5"/>
      <c r="F969" s="5"/>
      <c r="G969" s="5"/>
      <c r="H969" s="5"/>
      <c r="I969" s="5"/>
      <c r="J969" s="5"/>
      <c r="K969" s="5"/>
      <c r="L969" s="5"/>
      <c r="M969" s="5"/>
      <c r="N969" s="5"/>
      <c r="O969" s="5"/>
      <c r="P969" s="5"/>
      <c r="Q969" s="5"/>
      <c r="R969" s="5"/>
      <c r="S969" s="5"/>
    </row>
    <row r="970" spans="1:19" ht="16" x14ac:dyDescent="0.2">
      <c r="A970" s="5"/>
      <c r="B970" s="34"/>
      <c r="C970" s="5"/>
      <c r="D970" s="5"/>
      <c r="E970" s="5"/>
      <c r="F970" s="5"/>
      <c r="G970" s="5"/>
      <c r="H970" s="5"/>
      <c r="I970" s="5"/>
      <c r="J970" s="5"/>
      <c r="K970" s="5"/>
      <c r="L970" s="5"/>
      <c r="M970" s="5"/>
      <c r="N970" s="5"/>
      <c r="O970" s="5"/>
      <c r="P970" s="5"/>
      <c r="Q970" s="5"/>
      <c r="R970" s="5"/>
      <c r="S970" s="5"/>
    </row>
    <row r="971" spans="1:19" ht="16" x14ac:dyDescent="0.2">
      <c r="A971" s="5"/>
      <c r="B971" s="34"/>
      <c r="C971" s="5"/>
      <c r="D971" s="5"/>
      <c r="E971" s="5"/>
      <c r="F971" s="5"/>
      <c r="G971" s="5"/>
      <c r="H971" s="5"/>
      <c r="I971" s="5"/>
      <c r="J971" s="5"/>
      <c r="K971" s="5"/>
      <c r="L971" s="5"/>
      <c r="M971" s="5"/>
      <c r="N971" s="5"/>
      <c r="O971" s="5"/>
      <c r="P971" s="5"/>
      <c r="Q971" s="5"/>
      <c r="R971" s="5"/>
      <c r="S971" s="5"/>
    </row>
    <row r="972" spans="1:19" ht="16" x14ac:dyDescent="0.2">
      <c r="A972" s="5"/>
      <c r="B972" s="34"/>
      <c r="C972" s="5"/>
      <c r="D972" s="5"/>
      <c r="E972" s="5"/>
      <c r="F972" s="5"/>
      <c r="G972" s="5"/>
      <c r="H972" s="5"/>
      <c r="I972" s="5"/>
      <c r="J972" s="5"/>
      <c r="K972" s="5"/>
      <c r="L972" s="5"/>
      <c r="M972" s="5"/>
      <c r="N972" s="5"/>
      <c r="O972" s="5"/>
      <c r="P972" s="5"/>
      <c r="Q972" s="5"/>
      <c r="R972" s="5"/>
      <c r="S972" s="5"/>
    </row>
    <row r="973" spans="1:19" ht="16" x14ac:dyDescent="0.2">
      <c r="A973" s="5"/>
      <c r="B973" s="34"/>
      <c r="C973" s="5"/>
      <c r="D973" s="5"/>
      <c r="E973" s="5"/>
      <c r="F973" s="5"/>
      <c r="G973" s="5"/>
      <c r="H973" s="5"/>
      <c r="I973" s="5"/>
      <c r="J973" s="5"/>
      <c r="K973" s="5"/>
      <c r="L973" s="5"/>
      <c r="M973" s="5"/>
      <c r="N973" s="5"/>
      <c r="O973" s="5"/>
      <c r="P973" s="5"/>
      <c r="Q973" s="5"/>
      <c r="R973" s="5"/>
      <c r="S973" s="5"/>
    </row>
    <row r="974" spans="1:19" ht="16" x14ac:dyDescent="0.2">
      <c r="A974" s="5"/>
      <c r="B974" s="34"/>
      <c r="C974" s="5"/>
      <c r="D974" s="5"/>
      <c r="E974" s="5"/>
      <c r="F974" s="5"/>
      <c r="G974" s="5"/>
      <c r="H974" s="5"/>
      <c r="I974" s="5"/>
      <c r="J974" s="5"/>
      <c r="K974" s="5"/>
      <c r="L974" s="5"/>
      <c r="M974" s="5"/>
      <c r="N974" s="5"/>
      <c r="O974" s="5"/>
      <c r="P974" s="5"/>
      <c r="Q974" s="5"/>
      <c r="R974" s="5"/>
      <c r="S974" s="5"/>
    </row>
    <row r="975" spans="1:19" ht="16" x14ac:dyDescent="0.2">
      <c r="A975" s="5"/>
      <c r="B975" s="34"/>
      <c r="C975" s="5"/>
      <c r="D975" s="5"/>
      <c r="E975" s="5"/>
      <c r="F975" s="5"/>
      <c r="G975" s="5"/>
      <c r="H975" s="5"/>
      <c r="I975" s="5"/>
      <c r="J975" s="5"/>
      <c r="K975" s="5"/>
      <c r="L975" s="5"/>
      <c r="M975" s="5"/>
      <c r="N975" s="5"/>
      <c r="O975" s="5"/>
      <c r="P975" s="5"/>
      <c r="Q975" s="5"/>
      <c r="R975" s="5"/>
      <c r="S975" s="5"/>
    </row>
    <row r="976" spans="1:19" ht="16" x14ac:dyDescent="0.2">
      <c r="A976" s="5"/>
      <c r="B976" s="34"/>
      <c r="C976" s="5"/>
      <c r="D976" s="5"/>
      <c r="E976" s="5"/>
      <c r="F976" s="5"/>
      <c r="G976" s="5"/>
      <c r="H976" s="5"/>
      <c r="I976" s="5"/>
      <c r="J976" s="5"/>
      <c r="K976" s="5"/>
      <c r="L976" s="5"/>
      <c r="M976" s="5"/>
      <c r="N976" s="5"/>
      <c r="O976" s="5"/>
      <c r="P976" s="5"/>
      <c r="Q976" s="5"/>
      <c r="R976" s="5"/>
      <c r="S976" s="5"/>
    </row>
    <row r="977" spans="1:19" ht="16" x14ac:dyDescent="0.2">
      <c r="A977" s="5"/>
      <c r="B977" s="34"/>
      <c r="C977" s="5"/>
      <c r="D977" s="5"/>
      <c r="E977" s="5"/>
      <c r="F977" s="5"/>
      <c r="G977" s="5"/>
      <c r="H977" s="5"/>
      <c r="I977" s="5"/>
      <c r="J977" s="5"/>
      <c r="K977" s="5"/>
      <c r="L977" s="5"/>
      <c r="M977" s="5"/>
      <c r="N977" s="5"/>
      <c r="O977" s="5"/>
      <c r="P977" s="5"/>
      <c r="Q977" s="5"/>
      <c r="R977" s="5"/>
      <c r="S977" s="5"/>
    </row>
    <row r="978" spans="1:19" ht="16" x14ac:dyDescent="0.2">
      <c r="A978" s="5"/>
      <c r="B978" s="34"/>
      <c r="C978" s="5"/>
      <c r="D978" s="5"/>
      <c r="E978" s="5"/>
      <c r="F978" s="5"/>
      <c r="G978" s="5"/>
      <c r="H978" s="5"/>
      <c r="I978" s="5"/>
      <c r="J978" s="5"/>
      <c r="K978" s="5"/>
      <c r="L978" s="5"/>
      <c r="M978" s="5"/>
      <c r="N978" s="5"/>
      <c r="O978" s="5"/>
      <c r="P978" s="5"/>
      <c r="Q978" s="5"/>
      <c r="R978" s="5"/>
      <c r="S978" s="5"/>
    </row>
    <row r="979" spans="1:19" ht="16" x14ac:dyDescent="0.2">
      <c r="A979" s="5"/>
      <c r="B979" s="34"/>
      <c r="C979" s="5"/>
      <c r="D979" s="5"/>
      <c r="E979" s="5"/>
      <c r="F979" s="5"/>
      <c r="G979" s="5"/>
      <c r="H979" s="5"/>
      <c r="I979" s="5"/>
      <c r="J979" s="5"/>
      <c r="K979" s="5"/>
      <c r="L979" s="5"/>
      <c r="M979" s="5"/>
      <c r="N979" s="5"/>
      <c r="O979" s="5"/>
      <c r="P979" s="5"/>
      <c r="Q979" s="5"/>
      <c r="R979" s="5"/>
      <c r="S979" s="5"/>
    </row>
    <row r="980" spans="1:19" ht="16" x14ac:dyDescent="0.2">
      <c r="A980" s="5"/>
      <c r="B980" s="34"/>
      <c r="C980" s="5"/>
      <c r="D980" s="5"/>
      <c r="E980" s="5"/>
      <c r="F980" s="5"/>
      <c r="G980" s="5"/>
      <c r="H980" s="5"/>
      <c r="I980" s="5"/>
      <c r="J980" s="5"/>
      <c r="K980" s="5"/>
      <c r="L980" s="5"/>
      <c r="M980" s="5"/>
      <c r="N980" s="5"/>
      <c r="O980" s="5"/>
      <c r="P980" s="5"/>
      <c r="Q980" s="5"/>
      <c r="R980" s="5"/>
      <c r="S980" s="5"/>
    </row>
    <row r="981" spans="1:19" ht="16" x14ac:dyDescent="0.2">
      <c r="A981" s="5"/>
      <c r="B981" s="34"/>
      <c r="C981" s="5"/>
      <c r="D981" s="5"/>
      <c r="E981" s="5"/>
      <c r="F981" s="5"/>
      <c r="G981" s="5"/>
      <c r="H981" s="5"/>
      <c r="I981" s="5"/>
      <c r="J981" s="5"/>
      <c r="K981" s="5"/>
      <c r="L981" s="5"/>
      <c r="M981" s="5"/>
      <c r="N981" s="5"/>
      <c r="O981" s="5"/>
      <c r="P981" s="5"/>
      <c r="Q981" s="5"/>
      <c r="R981" s="5"/>
      <c r="S981" s="5"/>
    </row>
    <row r="982" spans="1:19" ht="16" x14ac:dyDescent="0.2">
      <c r="A982" s="5"/>
      <c r="B982" s="34"/>
      <c r="C982" s="5"/>
      <c r="D982" s="5"/>
      <c r="E982" s="5"/>
      <c r="F982" s="5"/>
      <c r="G982" s="5"/>
      <c r="H982" s="5"/>
      <c r="I982" s="5"/>
      <c r="J982" s="5"/>
      <c r="K982" s="5"/>
      <c r="L982" s="5"/>
      <c r="M982" s="5"/>
      <c r="N982" s="5"/>
      <c r="O982" s="5"/>
      <c r="P982" s="5"/>
      <c r="Q982" s="5"/>
      <c r="R982" s="5"/>
      <c r="S982" s="5"/>
    </row>
    <row r="983" spans="1:19" ht="16" x14ac:dyDescent="0.2">
      <c r="A983" s="5"/>
      <c r="B983" s="34"/>
      <c r="C983" s="5"/>
      <c r="D983" s="5"/>
      <c r="E983" s="5"/>
      <c r="F983" s="5"/>
      <c r="G983" s="5"/>
      <c r="H983" s="5"/>
      <c r="I983" s="5"/>
      <c r="J983" s="5"/>
      <c r="K983" s="5"/>
      <c r="L983" s="5"/>
      <c r="M983" s="5"/>
      <c r="N983" s="5"/>
      <c r="O983" s="5"/>
      <c r="P983" s="5"/>
      <c r="Q983" s="5"/>
      <c r="R983" s="5"/>
      <c r="S983" s="5"/>
    </row>
    <row r="984" spans="1:19" ht="16" x14ac:dyDescent="0.2">
      <c r="A984" s="5"/>
      <c r="B984" s="34"/>
      <c r="C984" s="5"/>
      <c r="D984" s="5"/>
      <c r="E984" s="5"/>
      <c r="F984" s="5"/>
      <c r="G984" s="5"/>
      <c r="H984" s="5"/>
      <c r="I984" s="5"/>
      <c r="J984" s="5"/>
      <c r="K984" s="5"/>
      <c r="L984" s="5"/>
      <c r="M984" s="5"/>
      <c r="N984" s="5"/>
      <c r="O984" s="5"/>
      <c r="P984" s="5"/>
      <c r="Q984" s="5"/>
      <c r="R984" s="5"/>
      <c r="S984" s="5"/>
    </row>
    <row r="985" spans="1:19" ht="16" x14ac:dyDescent="0.2">
      <c r="A985" s="5"/>
      <c r="B985" s="34"/>
      <c r="C985" s="5"/>
      <c r="D985" s="5"/>
      <c r="E985" s="5"/>
      <c r="F985" s="5"/>
      <c r="G985" s="5"/>
      <c r="H985" s="5"/>
      <c r="I985" s="5"/>
      <c r="J985" s="5"/>
      <c r="K985" s="5"/>
      <c r="L985" s="5"/>
      <c r="M985" s="5"/>
      <c r="N985" s="5"/>
      <c r="O985" s="5"/>
      <c r="P985" s="5"/>
      <c r="Q985" s="5"/>
      <c r="R985" s="5"/>
      <c r="S985" s="5"/>
    </row>
    <row r="986" spans="1:19" ht="16" x14ac:dyDescent="0.2">
      <c r="A986" s="5"/>
      <c r="B986" s="34"/>
      <c r="C986" s="5"/>
      <c r="D986" s="5"/>
      <c r="E986" s="5"/>
      <c r="F986" s="5"/>
      <c r="G986" s="5"/>
      <c r="H986" s="5"/>
      <c r="I986" s="5"/>
      <c r="J986" s="5"/>
      <c r="K986" s="5"/>
      <c r="L986" s="5"/>
      <c r="M986" s="5"/>
      <c r="N986" s="5"/>
      <c r="O986" s="5"/>
      <c r="P986" s="5"/>
      <c r="Q986" s="5"/>
      <c r="R986" s="5"/>
      <c r="S986" s="5"/>
    </row>
    <row r="987" spans="1:19" ht="16" x14ac:dyDescent="0.2">
      <c r="A987" s="5"/>
      <c r="B987" s="34"/>
      <c r="C987" s="5"/>
      <c r="D987" s="5"/>
      <c r="E987" s="5"/>
      <c r="F987" s="5"/>
      <c r="G987" s="5"/>
      <c r="H987" s="5"/>
      <c r="I987" s="5"/>
      <c r="J987" s="5"/>
      <c r="K987" s="5"/>
      <c r="L987" s="5"/>
      <c r="M987" s="5"/>
      <c r="N987" s="5"/>
      <c r="O987" s="5"/>
      <c r="P987" s="5"/>
      <c r="Q987" s="5"/>
      <c r="R987" s="5"/>
      <c r="S987" s="5"/>
    </row>
    <row r="988" spans="1:19" ht="16" x14ac:dyDescent="0.2">
      <c r="A988" s="5"/>
      <c r="B988" s="34"/>
      <c r="C988" s="5"/>
      <c r="D988" s="5"/>
      <c r="E988" s="5"/>
      <c r="F988" s="5"/>
      <c r="G988" s="5"/>
      <c r="H988" s="5"/>
      <c r="I988" s="5"/>
      <c r="J988" s="5"/>
      <c r="K988" s="5"/>
      <c r="L988" s="5"/>
      <c r="M988" s="5"/>
      <c r="N988" s="5"/>
      <c r="O988" s="5"/>
      <c r="P988" s="5"/>
      <c r="Q988" s="5"/>
      <c r="R988" s="5"/>
      <c r="S988" s="5"/>
    </row>
    <row r="989" spans="1:19" ht="16" x14ac:dyDescent="0.2">
      <c r="A989" s="5"/>
      <c r="B989" s="34"/>
      <c r="C989" s="5"/>
      <c r="D989" s="5"/>
      <c r="E989" s="5"/>
      <c r="F989" s="5"/>
      <c r="G989" s="5"/>
      <c r="H989" s="5"/>
      <c r="I989" s="5"/>
      <c r="J989" s="5"/>
      <c r="K989" s="5"/>
      <c r="L989" s="5"/>
      <c r="M989" s="5"/>
      <c r="N989" s="5"/>
      <c r="O989" s="5"/>
      <c r="P989" s="5"/>
      <c r="Q989" s="5"/>
      <c r="R989" s="5"/>
      <c r="S989" s="5"/>
    </row>
    <row r="990" spans="1:19" ht="16" x14ac:dyDescent="0.2">
      <c r="A990" s="5"/>
      <c r="B990" s="34"/>
      <c r="C990" s="5"/>
      <c r="D990" s="5"/>
      <c r="E990" s="5"/>
      <c r="F990" s="5"/>
      <c r="G990" s="5"/>
      <c r="H990" s="5"/>
      <c r="I990" s="5"/>
      <c r="J990" s="5"/>
      <c r="K990" s="5"/>
      <c r="L990" s="5"/>
      <c r="M990" s="5"/>
      <c r="N990" s="5"/>
      <c r="O990" s="5"/>
      <c r="P990" s="5"/>
      <c r="Q990" s="5"/>
      <c r="R990" s="5"/>
      <c r="S990" s="5"/>
    </row>
    <row r="991" spans="1:19" ht="16" x14ac:dyDescent="0.2">
      <c r="A991" s="5"/>
      <c r="B991" s="34"/>
      <c r="C991" s="5"/>
      <c r="D991" s="5"/>
      <c r="E991" s="5"/>
      <c r="F991" s="5"/>
      <c r="G991" s="5"/>
      <c r="H991" s="5"/>
      <c r="I991" s="5"/>
      <c r="J991" s="5"/>
      <c r="K991" s="5"/>
      <c r="L991" s="5"/>
      <c r="M991" s="5"/>
      <c r="N991" s="5"/>
      <c r="O991" s="5"/>
      <c r="P991" s="5"/>
      <c r="Q991" s="5"/>
      <c r="R991" s="5"/>
      <c r="S991" s="5"/>
    </row>
    <row r="992" spans="1:19" ht="16" x14ac:dyDescent="0.2">
      <c r="A992" s="5"/>
      <c r="B992" s="34"/>
      <c r="C992" s="5"/>
      <c r="D992" s="5"/>
      <c r="E992" s="5"/>
      <c r="F992" s="5"/>
      <c r="G992" s="5"/>
      <c r="H992" s="5"/>
      <c r="I992" s="5"/>
      <c r="J992" s="5"/>
      <c r="K992" s="5"/>
      <c r="L992" s="5"/>
      <c r="M992" s="5"/>
      <c r="N992" s="5"/>
      <c r="O992" s="5"/>
      <c r="P992" s="5"/>
      <c r="Q992" s="5"/>
      <c r="R992" s="5"/>
      <c r="S992" s="5"/>
    </row>
    <row r="993" spans="1:19" ht="16" x14ac:dyDescent="0.2">
      <c r="A993" s="5"/>
      <c r="B993" s="34"/>
      <c r="C993" s="5"/>
      <c r="D993" s="5"/>
      <c r="E993" s="5"/>
      <c r="F993" s="5"/>
      <c r="G993" s="5"/>
      <c r="H993" s="5"/>
      <c r="I993" s="5"/>
      <c r="J993" s="5"/>
      <c r="K993" s="5"/>
      <c r="L993" s="5"/>
      <c r="M993" s="5"/>
      <c r="N993" s="5"/>
      <c r="O993" s="5"/>
      <c r="P993" s="5"/>
      <c r="Q993" s="5"/>
      <c r="R993" s="5"/>
      <c r="S993" s="5"/>
    </row>
    <row r="994" spans="1:19" ht="16" x14ac:dyDescent="0.2">
      <c r="A994" s="5"/>
      <c r="B994" s="34"/>
      <c r="C994" s="5"/>
      <c r="D994" s="5"/>
      <c r="E994" s="5"/>
      <c r="F994" s="5"/>
      <c r="G994" s="5"/>
      <c r="H994" s="5"/>
      <c r="I994" s="5"/>
      <c r="J994" s="5"/>
      <c r="K994" s="5"/>
      <c r="L994" s="5"/>
      <c r="M994" s="5"/>
      <c r="N994" s="5"/>
      <c r="O994" s="5"/>
      <c r="P994" s="5"/>
      <c r="Q994" s="5"/>
      <c r="R994" s="5"/>
      <c r="S994" s="5"/>
    </row>
    <row r="995" spans="1:19" ht="16" x14ac:dyDescent="0.2">
      <c r="A995" s="5"/>
      <c r="B995" s="34"/>
      <c r="C995" s="5"/>
      <c r="D995" s="5"/>
      <c r="E995" s="5"/>
      <c r="F995" s="5"/>
      <c r="G995" s="5"/>
      <c r="H995" s="5"/>
      <c r="I995" s="5"/>
      <c r="J995" s="5"/>
      <c r="K995" s="5"/>
      <c r="L995" s="5"/>
      <c r="M995" s="5"/>
      <c r="N995" s="5"/>
      <c r="O995" s="5"/>
      <c r="P995" s="5"/>
      <c r="Q995" s="5"/>
      <c r="R995" s="5"/>
      <c r="S995" s="5"/>
    </row>
    <row r="996" spans="1:19" ht="16" x14ac:dyDescent="0.2">
      <c r="A996" s="5"/>
      <c r="B996" s="34"/>
      <c r="C996" s="5"/>
      <c r="D996" s="5"/>
      <c r="E996" s="5"/>
      <c r="F996" s="5"/>
      <c r="G996" s="5"/>
      <c r="H996" s="5"/>
      <c r="I996" s="5"/>
      <c r="J996" s="5"/>
      <c r="K996" s="5"/>
      <c r="L996" s="5"/>
      <c r="M996" s="5"/>
      <c r="N996" s="5"/>
      <c r="O996" s="5"/>
      <c r="P996" s="5"/>
      <c r="Q996" s="5"/>
      <c r="R996" s="5"/>
      <c r="S996" s="5"/>
    </row>
    <row r="997" spans="1:19" ht="16" x14ac:dyDescent="0.2">
      <c r="A997" s="5"/>
      <c r="B997" s="34"/>
      <c r="C997" s="5"/>
      <c r="D997" s="5"/>
      <c r="E997" s="5"/>
      <c r="F997" s="5"/>
      <c r="G997" s="5"/>
      <c r="H997" s="5"/>
      <c r="I997" s="5"/>
      <c r="J997" s="5"/>
      <c r="K997" s="5"/>
      <c r="L997" s="5"/>
      <c r="M997" s="5"/>
      <c r="N997" s="5"/>
      <c r="O997" s="5"/>
      <c r="P997" s="5"/>
      <c r="Q997" s="5"/>
      <c r="R997" s="5"/>
      <c r="S997" s="5"/>
    </row>
    <row r="998" spans="1:19" ht="16" x14ac:dyDescent="0.2">
      <c r="A998" s="5"/>
      <c r="B998" s="34"/>
      <c r="C998" s="5"/>
      <c r="D998" s="5"/>
      <c r="E998" s="5"/>
      <c r="F998" s="5"/>
      <c r="G998" s="5"/>
      <c r="H998" s="5"/>
      <c r="I998" s="5"/>
      <c r="J998" s="5"/>
      <c r="K998" s="5"/>
      <c r="L998" s="5"/>
      <c r="M998" s="5"/>
      <c r="N998" s="5"/>
      <c r="O998" s="5"/>
      <c r="P998" s="5"/>
      <c r="Q998" s="5"/>
      <c r="R998" s="5"/>
      <c r="S998" s="5"/>
    </row>
    <row r="999" spans="1:19" ht="16" x14ac:dyDescent="0.2">
      <c r="A999" s="5"/>
      <c r="B999" s="34"/>
      <c r="C999" s="5"/>
      <c r="D999" s="5"/>
      <c r="E999" s="5"/>
      <c r="F999" s="5"/>
      <c r="G999" s="5"/>
      <c r="H999" s="5"/>
      <c r="I999" s="5"/>
      <c r="J999" s="5"/>
      <c r="K999" s="5"/>
      <c r="L999" s="5"/>
      <c r="M999" s="5"/>
      <c r="N999" s="5"/>
      <c r="O999" s="5"/>
      <c r="P999" s="5"/>
      <c r="Q999" s="5"/>
      <c r="R999" s="5"/>
      <c r="S999" s="5"/>
    </row>
    <row r="1000" spans="1:19" ht="16" x14ac:dyDescent="0.2">
      <c r="A1000" s="5"/>
      <c r="B1000" s="34"/>
      <c r="C1000" s="5"/>
      <c r="D1000" s="5"/>
      <c r="E1000" s="5"/>
      <c r="F1000" s="5"/>
      <c r="G1000" s="5"/>
      <c r="H1000" s="5"/>
      <c r="I1000" s="5"/>
      <c r="J1000" s="5"/>
      <c r="K1000" s="5"/>
      <c r="L1000" s="5"/>
      <c r="M1000" s="5"/>
      <c r="N1000" s="5"/>
      <c r="O1000" s="5"/>
      <c r="P1000" s="5"/>
      <c r="Q1000" s="5"/>
      <c r="R1000" s="5"/>
      <c r="S1000" s="5"/>
    </row>
    <row r="1001" spans="1:19" ht="16" x14ac:dyDescent="0.2">
      <c r="A1001" s="5"/>
      <c r="B1001" s="34"/>
      <c r="C1001" s="5"/>
      <c r="D1001" s="5"/>
      <c r="E1001" s="5"/>
      <c r="F1001" s="5"/>
      <c r="G1001" s="5"/>
      <c r="H1001" s="5"/>
      <c r="I1001" s="5"/>
      <c r="J1001" s="5"/>
      <c r="K1001" s="5"/>
      <c r="L1001" s="5"/>
      <c r="M1001" s="5"/>
      <c r="N1001" s="5"/>
      <c r="O1001" s="5"/>
      <c r="P1001" s="5"/>
      <c r="Q1001" s="5"/>
      <c r="R1001" s="5"/>
      <c r="S1001" s="5"/>
    </row>
    <row r="1002" spans="1:19" ht="16" x14ac:dyDescent="0.2">
      <c r="A1002" s="5"/>
      <c r="B1002" s="34"/>
      <c r="C1002" s="5"/>
      <c r="D1002" s="5"/>
      <c r="E1002" s="5"/>
      <c r="F1002" s="5"/>
      <c r="G1002" s="5"/>
      <c r="H1002" s="5"/>
      <c r="I1002" s="5"/>
      <c r="J1002" s="5"/>
      <c r="K1002" s="5"/>
      <c r="L1002" s="5"/>
      <c r="M1002" s="5"/>
      <c r="N1002" s="5"/>
      <c r="O1002" s="5"/>
      <c r="P1002" s="5"/>
      <c r="Q1002" s="5"/>
      <c r="R1002" s="5"/>
      <c r="S1002" s="5"/>
    </row>
    <row r="1003" spans="1:19" ht="16" x14ac:dyDescent="0.2">
      <c r="A1003" s="5"/>
      <c r="B1003" s="34"/>
      <c r="C1003" s="5"/>
      <c r="D1003" s="5"/>
      <c r="E1003" s="5"/>
      <c r="F1003" s="5"/>
      <c r="G1003" s="5"/>
      <c r="H1003" s="5"/>
      <c r="I1003" s="5"/>
      <c r="J1003" s="5"/>
      <c r="K1003" s="5"/>
      <c r="L1003" s="5"/>
      <c r="M1003" s="5"/>
      <c r="N1003" s="5"/>
      <c r="O1003" s="5"/>
      <c r="P1003" s="5"/>
      <c r="Q1003" s="5"/>
      <c r="R1003" s="5"/>
      <c r="S1003" s="5"/>
    </row>
    <row r="1004" spans="1:19" ht="16" x14ac:dyDescent="0.2">
      <c r="A1004" s="5"/>
      <c r="B1004" s="34"/>
      <c r="C1004" s="5"/>
      <c r="D1004" s="5"/>
      <c r="E1004" s="5"/>
      <c r="F1004" s="5"/>
      <c r="G1004" s="5"/>
      <c r="H1004" s="5"/>
      <c r="I1004" s="5"/>
      <c r="J1004" s="5"/>
      <c r="K1004" s="5"/>
      <c r="L1004" s="5"/>
      <c r="M1004" s="5"/>
      <c r="N1004" s="5"/>
      <c r="O1004" s="5"/>
      <c r="P1004" s="5"/>
      <c r="Q1004" s="5"/>
      <c r="R1004" s="5"/>
      <c r="S1004" s="5"/>
    </row>
    <row r="1005" spans="1:19" ht="16" x14ac:dyDescent="0.2">
      <c r="A1005" s="5"/>
      <c r="B1005" s="34"/>
      <c r="C1005" s="5"/>
      <c r="D1005" s="5"/>
      <c r="E1005" s="5"/>
      <c r="F1005" s="5"/>
      <c r="G1005" s="5"/>
      <c r="H1005" s="5"/>
      <c r="I1005" s="5"/>
      <c r="J1005" s="5"/>
      <c r="K1005" s="5"/>
      <c r="L1005" s="5"/>
      <c r="M1005" s="5"/>
      <c r="N1005" s="5"/>
      <c r="O1005" s="5"/>
      <c r="P1005" s="5"/>
      <c r="Q1005" s="5"/>
      <c r="R1005" s="5"/>
      <c r="S1005" s="5"/>
    </row>
    <row r="1006" spans="1:19" ht="16" x14ac:dyDescent="0.2">
      <c r="A1006" s="5"/>
      <c r="B1006" s="34"/>
      <c r="C1006" s="5"/>
      <c r="D1006" s="5"/>
      <c r="E1006" s="5"/>
      <c r="F1006" s="5"/>
      <c r="G1006" s="5"/>
      <c r="H1006" s="5"/>
      <c r="I1006" s="5"/>
      <c r="J1006" s="5"/>
      <c r="K1006" s="5"/>
      <c r="L1006" s="5"/>
      <c r="M1006" s="5"/>
      <c r="N1006" s="5"/>
      <c r="O1006" s="5"/>
      <c r="P1006" s="5"/>
      <c r="Q1006" s="5"/>
      <c r="R1006" s="5"/>
      <c r="S1006" s="5"/>
    </row>
    <row r="1007" spans="1:19" ht="16" x14ac:dyDescent="0.2">
      <c r="A1007" s="5"/>
      <c r="B1007" s="34"/>
      <c r="C1007" s="5"/>
      <c r="D1007" s="5"/>
      <c r="E1007" s="5"/>
      <c r="F1007" s="5"/>
      <c r="G1007" s="5"/>
      <c r="H1007" s="5"/>
      <c r="I1007" s="5"/>
      <c r="J1007" s="5"/>
      <c r="K1007" s="5"/>
      <c r="L1007" s="5"/>
      <c r="M1007" s="5"/>
      <c r="N1007" s="5"/>
      <c r="O1007" s="5"/>
      <c r="P1007" s="5"/>
      <c r="Q1007" s="5"/>
      <c r="R1007" s="5"/>
      <c r="S1007" s="5"/>
    </row>
    <row r="1008" spans="1:19" ht="16" x14ac:dyDescent="0.2">
      <c r="A1008" s="5"/>
      <c r="B1008" s="34"/>
      <c r="C1008" s="5"/>
      <c r="D1008" s="5"/>
      <c r="E1008" s="5"/>
      <c r="F1008" s="5"/>
      <c r="G1008" s="5"/>
      <c r="H1008" s="5"/>
      <c r="I1008" s="5"/>
      <c r="J1008" s="5"/>
      <c r="K1008" s="5"/>
      <c r="L1008" s="5"/>
      <c r="M1008" s="5"/>
      <c r="N1008" s="5"/>
      <c r="O1008" s="5"/>
      <c r="P1008" s="5"/>
      <c r="Q1008" s="5"/>
      <c r="R1008" s="5"/>
      <c r="S1008" s="5"/>
    </row>
    <row r="1009" spans="1:19" ht="16" x14ac:dyDescent="0.2">
      <c r="A1009" s="5"/>
      <c r="B1009" s="34"/>
      <c r="C1009" s="5"/>
      <c r="D1009" s="5"/>
      <c r="E1009" s="5"/>
      <c r="F1009" s="5"/>
      <c r="G1009" s="5"/>
      <c r="H1009" s="5"/>
      <c r="I1009" s="5"/>
      <c r="J1009" s="5"/>
      <c r="K1009" s="5"/>
      <c r="L1009" s="5"/>
      <c r="M1009" s="5"/>
      <c r="N1009" s="5"/>
      <c r="O1009" s="5"/>
      <c r="P1009" s="5"/>
      <c r="Q1009" s="5"/>
      <c r="R1009" s="5"/>
      <c r="S1009" s="5"/>
    </row>
    <row r="1010" spans="1:19" ht="16" x14ac:dyDescent="0.2">
      <c r="A1010" s="5"/>
      <c r="B1010" s="34"/>
      <c r="C1010" s="5"/>
      <c r="D1010" s="5"/>
      <c r="E1010" s="5"/>
      <c r="F1010" s="5"/>
      <c r="G1010" s="5"/>
      <c r="H1010" s="5"/>
      <c r="I1010" s="5"/>
      <c r="J1010" s="5"/>
      <c r="K1010" s="5"/>
      <c r="L1010" s="5"/>
      <c r="M1010" s="5"/>
      <c r="N1010" s="5"/>
      <c r="O1010" s="5"/>
      <c r="P1010" s="5"/>
      <c r="Q1010" s="5"/>
      <c r="R1010" s="5"/>
      <c r="S1010" s="5"/>
    </row>
    <row r="1011" spans="1:19" ht="16" x14ac:dyDescent="0.2">
      <c r="A1011" s="5"/>
      <c r="B1011" s="34"/>
      <c r="C1011" s="5"/>
      <c r="D1011" s="5"/>
      <c r="E1011" s="5"/>
      <c r="F1011" s="5"/>
      <c r="G1011" s="5"/>
      <c r="H1011" s="5"/>
      <c r="I1011" s="5"/>
      <c r="J1011" s="5"/>
      <c r="K1011" s="5"/>
      <c r="L1011" s="5"/>
      <c r="M1011" s="5"/>
      <c r="N1011" s="5"/>
      <c r="O1011" s="5"/>
      <c r="P1011" s="5"/>
      <c r="Q1011" s="5"/>
      <c r="R1011" s="5"/>
      <c r="S1011" s="5"/>
    </row>
    <row r="1012" spans="1:19" ht="16" x14ac:dyDescent="0.2">
      <c r="A1012" s="5"/>
      <c r="B1012" s="34"/>
      <c r="C1012" s="5"/>
      <c r="D1012" s="5"/>
      <c r="E1012" s="5"/>
      <c r="F1012" s="5"/>
      <c r="G1012" s="5"/>
      <c r="H1012" s="5"/>
      <c r="I1012" s="5"/>
      <c r="J1012" s="5"/>
      <c r="K1012" s="5"/>
      <c r="L1012" s="5"/>
      <c r="M1012" s="5"/>
      <c r="N1012" s="5"/>
      <c r="O1012" s="5"/>
      <c r="P1012" s="5"/>
      <c r="Q1012" s="5"/>
      <c r="R1012" s="5"/>
      <c r="S1012" s="5"/>
    </row>
    <row r="1013" spans="1:19" ht="16" x14ac:dyDescent="0.2">
      <c r="A1013" s="5"/>
      <c r="B1013" s="34"/>
      <c r="C1013" s="5"/>
      <c r="D1013" s="5"/>
      <c r="E1013" s="5"/>
      <c r="F1013" s="5"/>
      <c r="G1013" s="5"/>
      <c r="H1013" s="5"/>
      <c r="I1013" s="5"/>
      <c r="J1013" s="5"/>
      <c r="K1013" s="5"/>
      <c r="L1013" s="5"/>
      <c r="M1013" s="5"/>
      <c r="N1013" s="5"/>
      <c r="O1013" s="5"/>
      <c r="P1013" s="5"/>
      <c r="Q1013" s="5"/>
      <c r="R1013" s="5"/>
      <c r="S1013" s="5"/>
    </row>
    <row r="1014" spans="1:19" ht="16" x14ac:dyDescent="0.2">
      <c r="A1014" s="5"/>
      <c r="B1014" s="34"/>
      <c r="C1014" s="5"/>
      <c r="D1014" s="5"/>
      <c r="E1014" s="5"/>
      <c r="F1014" s="5"/>
      <c r="G1014" s="5"/>
      <c r="H1014" s="5"/>
      <c r="I1014" s="5"/>
      <c r="J1014" s="5"/>
      <c r="K1014" s="5"/>
      <c r="L1014" s="5"/>
      <c r="M1014" s="5"/>
      <c r="N1014" s="5"/>
      <c r="O1014" s="5"/>
      <c r="P1014" s="5"/>
      <c r="Q1014" s="5"/>
      <c r="R1014" s="5"/>
      <c r="S1014" s="5"/>
    </row>
    <row r="1015" spans="1:19" ht="16" x14ac:dyDescent="0.2">
      <c r="A1015" s="5"/>
      <c r="B1015" s="34"/>
      <c r="C1015" s="5"/>
      <c r="D1015" s="5"/>
      <c r="E1015" s="5"/>
      <c r="F1015" s="5"/>
      <c r="G1015" s="5"/>
      <c r="H1015" s="5"/>
      <c r="I1015" s="5"/>
      <c r="J1015" s="5"/>
      <c r="K1015" s="5"/>
      <c r="L1015" s="5"/>
      <c r="M1015" s="5"/>
      <c r="N1015" s="5"/>
      <c r="O1015" s="5"/>
      <c r="P1015" s="5"/>
      <c r="Q1015" s="5"/>
      <c r="R1015" s="5"/>
      <c r="S1015" s="5"/>
    </row>
    <row r="1016" spans="1:19" ht="16" x14ac:dyDescent="0.2">
      <c r="A1016" s="5"/>
      <c r="B1016" s="34"/>
      <c r="C1016" s="5"/>
      <c r="D1016" s="5"/>
      <c r="E1016" s="5"/>
      <c r="F1016" s="5"/>
      <c r="G1016" s="5"/>
      <c r="H1016" s="5"/>
      <c r="I1016" s="5"/>
      <c r="J1016" s="5"/>
      <c r="K1016" s="5"/>
      <c r="L1016" s="5"/>
      <c r="M1016" s="5"/>
      <c r="N1016" s="5"/>
      <c r="O1016" s="5"/>
      <c r="P1016" s="5"/>
      <c r="Q1016" s="5"/>
      <c r="R1016" s="5"/>
      <c r="S1016" s="5"/>
    </row>
    <row r="1017" spans="1:19" ht="16" x14ac:dyDescent="0.2">
      <c r="A1017" s="5"/>
      <c r="B1017" s="34"/>
      <c r="C1017" s="5"/>
      <c r="D1017" s="5"/>
      <c r="E1017" s="5"/>
      <c r="F1017" s="5"/>
      <c r="G1017" s="5"/>
      <c r="H1017" s="5"/>
      <c r="I1017" s="5"/>
      <c r="J1017" s="5"/>
      <c r="K1017" s="5"/>
      <c r="L1017" s="5"/>
      <c r="M1017" s="5"/>
      <c r="N1017" s="5"/>
      <c r="O1017" s="5"/>
      <c r="P1017" s="5"/>
      <c r="Q1017" s="5"/>
      <c r="R1017" s="5"/>
      <c r="S1017" s="5"/>
    </row>
    <row r="1018" spans="1:19" ht="16" x14ac:dyDescent="0.2">
      <c r="A1018" s="5"/>
      <c r="B1018" s="34"/>
      <c r="C1018" s="5"/>
      <c r="D1018" s="5"/>
      <c r="E1018" s="5"/>
      <c r="F1018" s="5"/>
      <c r="G1018" s="5"/>
      <c r="H1018" s="5"/>
      <c r="I1018" s="5"/>
      <c r="J1018" s="5"/>
      <c r="K1018" s="5"/>
      <c r="L1018" s="5"/>
      <c r="M1018" s="5"/>
      <c r="N1018" s="5"/>
      <c r="O1018" s="5"/>
      <c r="P1018" s="5"/>
      <c r="Q1018" s="5"/>
      <c r="R1018" s="5"/>
      <c r="S1018" s="5"/>
    </row>
    <row r="1019" spans="1:19" ht="16" x14ac:dyDescent="0.2">
      <c r="A1019" s="5"/>
      <c r="B1019" s="34"/>
      <c r="C1019" s="5"/>
      <c r="D1019" s="5"/>
      <c r="E1019" s="5"/>
      <c r="F1019" s="5"/>
      <c r="G1019" s="5"/>
      <c r="H1019" s="5"/>
      <c r="I1019" s="5"/>
      <c r="J1019" s="5"/>
      <c r="K1019" s="5"/>
      <c r="L1019" s="5"/>
      <c r="M1019" s="5"/>
      <c r="N1019" s="5"/>
      <c r="O1019" s="5"/>
      <c r="P1019" s="5"/>
      <c r="Q1019" s="5"/>
      <c r="R1019" s="5"/>
      <c r="S1019" s="5"/>
    </row>
    <row r="1020" spans="1:19" ht="16" x14ac:dyDescent="0.2">
      <c r="A1020" s="5"/>
      <c r="B1020" s="34"/>
      <c r="C1020" s="5"/>
      <c r="D1020" s="5"/>
      <c r="E1020" s="5"/>
      <c r="F1020" s="5"/>
      <c r="G1020" s="5"/>
      <c r="H1020" s="5"/>
      <c r="I1020" s="5"/>
      <c r="J1020" s="5"/>
      <c r="K1020" s="5"/>
      <c r="L1020" s="5"/>
      <c r="M1020" s="5"/>
      <c r="N1020" s="5"/>
      <c r="O1020" s="5"/>
      <c r="P1020" s="5"/>
      <c r="Q1020" s="5"/>
      <c r="R1020" s="5"/>
      <c r="S1020" s="5"/>
    </row>
    <row r="1021" spans="1:19" ht="16" x14ac:dyDescent="0.2">
      <c r="A1021" s="5"/>
      <c r="B1021" s="34"/>
      <c r="C1021" s="5"/>
      <c r="D1021" s="5"/>
      <c r="E1021" s="5"/>
      <c r="F1021" s="5"/>
      <c r="G1021" s="5"/>
      <c r="H1021" s="5"/>
      <c r="I1021" s="5"/>
      <c r="J1021" s="5"/>
      <c r="K1021" s="5"/>
      <c r="L1021" s="5"/>
      <c r="M1021" s="5"/>
      <c r="N1021" s="5"/>
      <c r="O1021" s="5"/>
      <c r="P1021" s="5"/>
      <c r="Q1021" s="5"/>
      <c r="R1021" s="5"/>
      <c r="S1021" s="5"/>
    </row>
    <row r="1022" spans="1:19" ht="16" x14ac:dyDescent="0.2">
      <c r="A1022" s="5"/>
      <c r="B1022" s="34"/>
      <c r="C1022" s="5"/>
      <c r="D1022" s="5"/>
      <c r="E1022" s="5"/>
      <c r="F1022" s="5"/>
      <c r="G1022" s="5"/>
      <c r="H1022" s="5"/>
      <c r="I1022" s="5"/>
      <c r="J1022" s="5"/>
      <c r="K1022" s="5"/>
      <c r="L1022" s="5"/>
      <c r="M1022" s="5"/>
      <c r="N1022" s="5"/>
      <c r="O1022" s="5"/>
      <c r="P1022" s="5"/>
      <c r="Q1022" s="5"/>
      <c r="R1022" s="5"/>
      <c r="S1022" s="5"/>
    </row>
    <row r="1023" spans="1:19" ht="16" x14ac:dyDescent="0.2">
      <c r="A1023" s="5"/>
      <c r="B1023" s="34"/>
      <c r="C1023" s="5"/>
      <c r="D1023" s="5"/>
      <c r="E1023" s="5"/>
      <c r="F1023" s="5"/>
      <c r="G1023" s="5"/>
      <c r="H1023" s="5"/>
      <c r="I1023" s="5"/>
      <c r="J1023" s="5"/>
      <c r="K1023" s="5"/>
      <c r="L1023" s="5"/>
      <c r="M1023" s="5"/>
      <c r="N1023" s="5"/>
      <c r="O1023" s="5"/>
      <c r="P1023" s="5"/>
      <c r="Q1023" s="5"/>
      <c r="R1023" s="5"/>
      <c r="S1023" s="5"/>
    </row>
    <row r="1024" spans="1:19" ht="16" x14ac:dyDescent="0.2">
      <c r="A1024" s="5"/>
      <c r="B1024" s="34"/>
      <c r="C1024" s="5"/>
      <c r="D1024" s="5"/>
      <c r="E1024" s="5"/>
      <c r="F1024" s="5"/>
      <c r="G1024" s="5"/>
      <c r="H1024" s="5"/>
      <c r="I1024" s="5"/>
      <c r="J1024" s="5"/>
      <c r="K1024" s="5"/>
      <c r="L1024" s="5"/>
      <c r="M1024" s="5"/>
      <c r="N1024" s="5"/>
      <c r="O1024" s="5"/>
      <c r="P1024" s="5"/>
      <c r="Q1024" s="5"/>
      <c r="R1024" s="5"/>
      <c r="S1024" s="5"/>
    </row>
    <row r="1025" spans="1:19" ht="16" x14ac:dyDescent="0.2">
      <c r="A1025" s="5"/>
      <c r="B1025" s="34"/>
      <c r="C1025" s="5"/>
      <c r="D1025" s="5"/>
      <c r="E1025" s="5"/>
      <c r="F1025" s="5"/>
      <c r="G1025" s="5"/>
      <c r="H1025" s="5"/>
      <c r="I1025" s="5"/>
      <c r="J1025" s="5"/>
      <c r="K1025" s="5"/>
      <c r="L1025" s="5"/>
      <c r="M1025" s="5"/>
      <c r="N1025" s="5"/>
      <c r="O1025" s="5"/>
      <c r="P1025" s="5"/>
      <c r="Q1025" s="5"/>
      <c r="R1025" s="5"/>
      <c r="S1025" s="5"/>
    </row>
    <row r="1026" spans="1:19" ht="16" x14ac:dyDescent="0.2">
      <c r="A1026" s="5"/>
      <c r="B1026" s="34"/>
      <c r="C1026" s="5"/>
      <c r="D1026" s="5"/>
      <c r="E1026" s="5"/>
      <c r="F1026" s="5"/>
      <c r="G1026" s="5"/>
      <c r="H1026" s="5"/>
      <c r="I1026" s="5"/>
      <c r="J1026" s="5"/>
      <c r="K1026" s="5"/>
      <c r="L1026" s="5"/>
      <c r="M1026" s="5"/>
      <c r="N1026" s="5"/>
      <c r="O1026" s="5"/>
      <c r="P1026" s="5"/>
      <c r="Q1026" s="5"/>
      <c r="R1026" s="5"/>
      <c r="S1026" s="5"/>
    </row>
    <row r="1027" spans="1:19" ht="16" x14ac:dyDescent="0.2">
      <c r="A1027" s="5"/>
      <c r="B1027" s="34"/>
      <c r="C1027" s="5"/>
      <c r="D1027" s="5"/>
      <c r="E1027" s="5"/>
      <c r="F1027" s="5"/>
      <c r="G1027" s="5"/>
      <c r="H1027" s="5"/>
      <c r="I1027" s="5"/>
      <c r="J1027" s="5"/>
      <c r="K1027" s="5"/>
      <c r="L1027" s="5"/>
      <c r="M1027" s="5"/>
      <c r="N1027" s="5"/>
      <c r="O1027" s="5"/>
      <c r="P1027" s="5"/>
      <c r="Q1027" s="5"/>
      <c r="R1027" s="5"/>
      <c r="S1027" s="5"/>
    </row>
    <row r="1028" spans="1:19" ht="16" x14ac:dyDescent="0.2">
      <c r="A1028" s="5"/>
      <c r="B1028" s="34"/>
      <c r="C1028" s="5"/>
      <c r="D1028" s="5"/>
      <c r="E1028" s="5"/>
      <c r="F1028" s="5"/>
      <c r="G1028" s="5"/>
      <c r="H1028" s="5"/>
      <c r="I1028" s="5"/>
      <c r="J1028" s="5"/>
      <c r="K1028" s="5"/>
      <c r="L1028" s="5"/>
      <c r="M1028" s="5"/>
      <c r="N1028" s="5"/>
      <c r="O1028" s="5"/>
      <c r="P1028" s="5"/>
      <c r="Q1028" s="5"/>
      <c r="R1028" s="5"/>
      <c r="S1028" s="5"/>
    </row>
    <row r="1029" spans="1:19" ht="16" x14ac:dyDescent="0.2">
      <c r="A1029" s="5"/>
      <c r="B1029" s="34"/>
      <c r="C1029" s="5"/>
      <c r="D1029" s="5"/>
      <c r="E1029" s="5"/>
      <c r="F1029" s="5"/>
      <c r="G1029" s="5"/>
      <c r="H1029" s="5"/>
      <c r="I1029" s="5"/>
      <c r="J1029" s="5"/>
      <c r="K1029" s="5"/>
      <c r="L1029" s="5"/>
      <c r="M1029" s="5"/>
      <c r="N1029" s="5"/>
      <c r="O1029" s="5"/>
      <c r="P1029" s="5"/>
      <c r="Q1029" s="5"/>
      <c r="R1029" s="5"/>
      <c r="S1029" s="5"/>
    </row>
    <row r="1030" spans="1:19" ht="16" x14ac:dyDescent="0.2">
      <c r="A1030" s="5"/>
      <c r="B1030" s="34"/>
      <c r="C1030" s="5"/>
      <c r="D1030" s="5"/>
      <c r="E1030" s="5"/>
      <c r="F1030" s="5"/>
      <c r="G1030" s="5"/>
      <c r="H1030" s="5"/>
      <c r="I1030" s="5"/>
      <c r="J1030" s="5"/>
      <c r="K1030" s="5"/>
      <c r="L1030" s="5"/>
      <c r="M1030" s="5"/>
      <c r="N1030" s="5"/>
      <c r="O1030" s="5"/>
      <c r="P1030" s="5"/>
      <c r="Q1030" s="5"/>
      <c r="R1030" s="5"/>
      <c r="S1030" s="5"/>
    </row>
    <row r="1031" spans="1:19" ht="16" x14ac:dyDescent="0.2">
      <c r="A1031" s="5"/>
      <c r="B1031" s="34"/>
      <c r="C1031" s="5"/>
      <c r="D1031" s="5"/>
      <c r="E1031" s="5"/>
      <c r="F1031" s="5"/>
      <c r="G1031" s="5"/>
      <c r="H1031" s="5"/>
      <c r="I1031" s="5"/>
      <c r="J1031" s="5"/>
      <c r="K1031" s="5"/>
      <c r="L1031" s="5"/>
      <c r="M1031" s="5"/>
      <c r="N1031" s="5"/>
      <c r="O1031" s="5"/>
      <c r="P1031" s="5"/>
      <c r="Q1031" s="5"/>
      <c r="R1031" s="5"/>
      <c r="S1031" s="5"/>
    </row>
    <row r="1032" spans="1:19" ht="16" x14ac:dyDescent="0.2">
      <c r="A1032" s="5"/>
      <c r="B1032" s="34"/>
      <c r="C1032" s="5"/>
      <c r="D1032" s="5"/>
      <c r="E1032" s="5"/>
      <c r="F1032" s="5"/>
      <c r="G1032" s="5"/>
      <c r="H1032" s="5"/>
      <c r="I1032" s="5"/>
      <c r="J1032" s="5"/>
      <c r="K1032" s="5"/>
      <c r="L1032" s="5"/>
      <c r="M1032" s="5"/>
      <c r="N1032" s="5"/>
      <c r="O1032" s="5"/>
      <c r="P1032" s="5"/>
      <c r="Q1032" s="5"/>
      <c r="R1032" s="5"/>
      <c r="S1032" s="5"/>
    </row>
    <row r="1033" spans="1:19" ht="16" x14ac:dyDescent="0.2">
      <c r="A1033" s="5"/>
      <c r="B1033" s="34"/>
      <c r="C1033" s="5"/>
      <c r="D1033" s="5"/>
      <c r="E1033" s="5"/>
      <c r="F1033" s="5"/>
      <c r="G1033" s="5"/>
      <c r="H1033" s="5"/>
      <c r="I1033" s="5"/>
      <c r="J1033" s="5"/>
      <c r="K1033" s="5"/>
      <c r="L1033" s="5"/>
      <c r="M1033" s="5"/>
      <c r="N1033" s="5"/>
      <c r="O1033" s="5"/>
      <c r="P1033" s="5"/>
      <c r="Q1033" s="5"/>
      <c r="R1033" s="5"/>
      <c r="S1033" s="5"/>
    </row>
    <row r="1034" spans="1:19" ht="16" x14ac:dyDescent="0.2">
      <c r="A1034" s="5"/>
      <c r="B1034" s="34"/>
      <c r="C1034" s="5"/>
      <c r="D1034" s="5"/>
      <c r="E1034" s="5"/>
      <c r="F1034" s="5"/>
      <c r="G1034" s="5"/>
      <c r="H1034" s="5"/>
      <c r="I1034" s="5"/>
      <c r="J1034" s="5"/>
      <c r="K1034" s="5"/>
      <c r="L1034" s="5"/>
      <c r="M1034" s="5"/>
      <c r="N1034" s="5"/>
      <c r="O1034" s="5"/>
      <c r="P1034" s="5"/>
      <c r="Q1034" s="5"/>
      <c r="R1034" s="5"/>
      <c r="S1034" s="5"/>
    </row>
    <row r="1035" spans="1:19" ht="16" x14ac:dyDescent="0.2">
      <c r="A1035" s="5"/>
      <c r="B1035" s="34"/>
      <c r="C1035" s="5"/>
      <c r="D1035" s="5"/>
      <c r="E1035" s="5"/>
      <c r="F1035" s="5"/>
      <c r="G1035" s="5"/>
      <c r="H1035" s="5"/>
      <c r="I1035" s="5"/>
      <c r="J1035" s="5"/>
      <c r="K1035" s="5"/>
      <c r="L1035" s="5"/>
      <c r="M1035" s="5"/>
      <c r="N1035" s="5"/>
      <c r="O1035" s="5"/>
      <c r="P1035" s="5"/>
      <c r="Q1035" s="5"/>
      <c r="R1035" s="5"/>
      <c r="S1035" s="5"/>
    </row>
    <row r="1036" spans="1:19" ht="16" x14ac:dyDescent="0.2">
      <c r="A1036" s="5"/>
      <c r="B1036" s="34"/>
      <c r="C1036" s="5"/>
      <c r="D1036" s="5"/>
      <c r="E1036" s="5"/>
      <c r="F1036" s="5"/>
      <c r="G1036" s="5"/>
      <c r="H1036" s="5"/>
      <c r="I1036" s="5"/>
      <c r="J1036" s="5"/>
      <c r="K1036" s="5"/>
      <c r="L1036" s="5"/>
      <c r="M1036" s="5"/>
      <c r="N1036" s="5"/>
      <c r="O1036" s="5"/>
      <c r="P1036" s="5"/>
      <c r="Q1036" s="5"/>
      <c r="R1036" s="5"/>
      <c r="S1036" s="5"/>
    </row>
    <row r="1037" spans="1:19" ht="16" x14ac:dyDescent="0.2">
      <c r="A1037" s="5"/>
      <c r="B1037" s="34"/>
      <c r="C1037" s="5"/>
      <c r="D1037" s="5"/>
      <c r="E1037" s="5"/>
      <c r="F1037" s="5"/>
      <c r="G1037" s="5"/>
      <c r="H1037" s="5"/>
      <c r="I1037" s="5"/>
      <c r="J1037" s="5"/>
      <c r="K1037" s="5"/>
      <c r="L1037" s="5"/>
      <c r="M1037" s="5"/>
      <c r="N1037" s="5"/>
      <c r="O1037" s="5"/>
      <c r="P1037" s="5"/>
      <c r="Q1037" s="5"/>
      <c r="R1037" s="5"/>
      <c r="S1037" s="5"/>
    </row>
    <row r="1038" spans="1:19" ht="16" x14ac:dyDescent="0.2">
      <c r="A1038" s="5"/>
      <c r="B1038" s="34"/>
      <c r="C1038" s="5"/>
      <c r="D1038" s="5"/>
      <c r="E1038" s="5"/>
      <c r="F1038" s="5"/>
      <c r="G1038" s="5"/>
      <c r="H1038" s="5"/>
      <c r="I1038" s="5"/>
      <c r="J1038" s="5"/>
      <c r="K1038" s="5"/>
      <c r="L1038" s="5"/>
      <c r="M1038" s="5"/>
      <c r="N1038" s="5"/>
      <c r="O1038" s="5"/>
      <c r="P1038" s="5"/>
      <c r="Q1038" s="5"/>
      <c r="R1038" s="5"/>
      <c r="S1038" s="5"/>
    </row>
    <row r="1039" spans="1:19" ht="16" x14ac:dyDescent="0.2">
      <c r="A1039" s="5"/>
      <c r="B1039" s="34"/>
      <c r="C1039" s="5"/>
      <c r="D1039" s="5"/>
      <c r="E1039" s="5"/>
      <c r="F1039" s="5"/>
      <c r="G1039" s="5"/>
      <c r="H1039" s="5"/>
      <c r="I1039" s="5"/>
      <c r="J1039" s="5"/>
      <c r="K1039" s="5"/>
      <c r="L1039" s="5"/>
      <c r="M1039" s="5"/>
      <c r="N1039" s="5"/>
      <c r="O1039" s="5"/>
      <c r="P1039" s="5"/>
      <c r="Q1039" s="5"/>
      <c r="R1039" s="5"/>
      <c r="S1039" s="5"/>
    </row>
    <row r="1040" spans="1:19" ht="16" x14ac:dyDescent="0.2">
      <c r="A1040" s="5"/>
      <c r="B1040" s="34"/>
      <c r="C1040" s="5"/>
      <c r="D1040" s="5"/>
      <c r="E1040" s="5"/>
      <c r="F1040" s="5"/>
      <c r="G1040" s="5"/>
      <c r="H1040" s="5"/>
      <c r="I1040" s="5"/>
      <c r="J1040" s="5"/>
      <c r="K1040" s="5"/>
      <c r="L1040" s="5"/>
      <c r="M1040" s="5"/>
      <c r="N1040" s="5"/>
      <c r="O1040" s="5"/>
      <c r="P1040" s="5"/>
      <c r="Q1040" s="5"/>
      <c r="R1040" s="5"/>
      <c r="S1040" s="5"/>
    </row>
    <row r="1041" spans="1:19" ht="16" x14ac:dyDescent="0.2">
      <c r="A1041" s="5"/>
      <c r="B1041" s="34"/>
      <c r="C1041" s="5"/>
      <c r="D1041" s="5"/>
      <c r="E1041" s="5"/>
      <c r="F1041" s="5"/>
      <c r="G1041" s="5"/>
      <c r="H1041" s="5"/>
      <c r="I1041" s="5"/>
      <c r="J1041" s="5"/>
      <c r="K1041" s="5"/>
      <c r="L1041" s="5"/>
      <c r="M1041" s="5"/>
      <c r="N1041" s="5"/>
      <c r="O1041" s="5"/>
      <c r="P1041" s="5"/>
      <c r="Q1041" s="5"/>
      <c r="R1041" s="5"/>
      <c r="S1041" s="5"/>
    </row>
    <row r="1042" spans="1:19" ht="16" x14ac:dyDescent="0.2">
      <c r="A1042" s="5"/>
      <c r="B1042" s="34"/>
      <c r="C1042" s="5"/>
      <c r="D1042" s="5"/>
      <c r="E1042" s="5"/>
      <c r="F1042" s="5"/>
      <c r="G1042" s="5"/>
      <c r="H1042" s="5"/>
      <c r="I1042" s="5"/>
      <c r="J1042" s="5"/>
      <c r="K1042" s="5"/>
      <c r="L1042" s="5"/>
      <c r="M1042" s="5"/>
      <c r="N1042" s="5"/>
      <c r="O1042" s="5"/>
      <c r="P1042" s="5"/>
      <c r="Q1042" s="5"/>
      <c r="R1042" s="5"/>
      <c r="S1042" s="5"/>
    </row>
    <row r="1043" spans="1:19" ht="16" x14ac:dyDescent="0.2">
      <c r="A1043" s="5"/>
      <c r="B1043" s="34"/>
      <c r="C1043" s="5"/>
      <c r="D1043" s="5"/>
      <c r="E1043" s="5"/>
      <c r="F1043" s="5"/>
      <c r="G1043" s="5"/>
      <c r="H1043" s="5"/>
      <c r="I1043" s="5"/>
      <c r="J1043" s="5"/>
      <c r="K1043" s="5"/>
      <c r="L1043" s="5"/>
      <c r="M1043" s="5"/>
      <c r="N1043" s="5"/>
      <c r="O1043" s="5"/>
      <c r="P1043" s="5"/>
      <c r="Q1043" s="5"/>
      <c r="R1043" s="5"/>
      <c r="S1043" s="5"/>
    </row>
    <row r="1044" spans="1:19" ht="16" x14ac:dyDescent="0.2">
      <c r="A1044" s="5"/>
      <c r="B1044" s="34"/>
      <c r="C1044" s="5"/>
      <c r="D1044" s="5"/>
      <c r="E1044" s="5"/>
      <c r="F1044" s="5"/>
      <c r="G1044" s="5"/>
      <c r="H1044" s="5"/>
      <c r="I1044" s="5"/>
      <c r="J1044" s="5"/>
      <c r="K1044" s="5"/>
      <c r="L1044" s="5"/>
      <c r="M1044" s="5"/>
      <c r="N1044" s="5"/>
      <c r="O1044" s="5"/>
      <c r="P1044" s="5"/>
      <c r="Q1044" s="5"/>
      <c r="R1044" s="5"/>
      <c r="S1044" s="5"/>
    </row>
    <row r="1045" spans="1:19" ht="16" x14ac:dyDescent="0.2">
      <c r="A1045" s="5"/>
      <c r="B1045" s="34"/>
      <c r="C1045" s="5"/>
      <c r="D1045" s="5"/>
      <c r="E1045" s="5"/>
      <c r="F1045" s="5"/>
      <c r="G1045" s="5"/>
      <c r="H1045" s="5"/>
      <c r="I1045" s="5"/>
      <c r="J1045" s="5"/>
      <c r="K1045" s="5"/>
      <c r="L1045" s="5"/>
      <c r="M1045" s="5"/>
      <c r="N1045" s="5"/>
      <c r="O1045" s="5"/>
      <c r="P1045" s="5"/>
      <c r="Q1045" s="5"/>
      <c r="R1045" s="5"/>
      <c r="S1045" s="5"/>
    </row>
    <row r="1046" spans="1:19" ht="16" x14ac:dyDescent="0.2">
      <c r="A1046" s="5"/>
      <c r="B1046" s="34"/>
      <c r="C1046" s="5"/>
      <c r="D1046" s="5"/>
      <c r="E1046" s="5"/>
      <c r="F1046" s="5"/>
      <c r="G1046" s="5"/>
      <c r="H1046" s="5"/>
      <c r="I1046" s="5"/>
      <c r="J1046" s="5"/>
      <c r="K1046" s="5"/>
      <c r="L1046" s="5"/>
      <c r="M1046" s="5"/>
      <c r="N1046" s="5"/>
      <c r="O1046" s="5"/>
      <c r="P1046" s="5"/>
      <c r="Q1046" s="5"/>
      <c r="R1046" s="5"/>
      <c r="S1046" s="5"/>
    </row>
    <row r="1047" spans="1:19" ht="16" x14ac:dyDescent="0.2">
      <c r="A1047" s="5"/>
      <c r="B1047" s="34"/>
      <c r="C1047" s="5"/>
      <c r="D1047" s="5"/>
      <c r="E1047" s="5"/>
      <c r="F1047" s="5"/>
      <c r="G1047" s="5"/>
      <c r="H1047" s="5"/>
      <c r="I1047" s="5"/>
      <c r="J1047" s="5"/>
      <c r="K1047" s="5"/>
      <c r="L1047" s="5"/>
      <c r="M1047" s="5"/>
      <c r="N1047" s="5"/>
      <c r="O1047" s="5"/>
      <c r="P1047" s="5"/>
      <c r="Q1047" s="5"/>
      <c r="R1047" s="5"/>
      <c r="S1047" s="5"/>
    </row>
    <row r="1048" spans="1:19" ht="16" x14ac:dyDescent="0.2">
      <c r="A1048" s="5"/>
      <c r="B1048" s="34"/>
      <c r="C1048" s="5"/>
      <c r="D1048" s="5"/>
      <c r="E1048" s="5"/>
      <c r="F1048" s="5"/>
      <c r="G1048" s="5"/>
      <c r="H1048" s="5"/>
      <c r="I1048" s="5"/>
      <c r="J1048" s="5"/>
      <c r="K1048" s="5"/>
      <c r="L1048" s="5"/>
      <c r="M1048" s="5"/>
      <c r="N1048" s="5"/>
      <c r="O1048" s="5"/>
      <c r="P1048" s="5"/>
      <c r="Q1048" s="5"/>
      <c r="R1048" s="5"/>
      <c r="S1048" s="5"/>
    </row>
    <row r="1049" spans="1:19" ht="16" x14ac:dyDescent="0.2">
      <c r="A1049" s="5"/>
      <c r="B1049" s="34"/>
      <c r="C1049" s="5"/>
      <c r="D1049" s="5"/>
      <c r="E1049" s="5"/>
      <c r="F1049" s="5"/>
      <c r="G1049" s="5"/>
      <c r="H1049" s="5"/>
      <c r="I1049" s="5"/>
      <c r="J1049" s="5"/>
      <c r="K1049" s="5"/>
      <c r="L1049" s="5"/>
      <c r="M1049" s="5"/>
      <c r="N1049" s="5"/>
      <c r="O1049" s="5"/>
      <c r="P1049" s="5"/>
      <c r="Q1049" s="5"/>
      <c r="R1049" s="5"/>
      <c r="S1049" s="5"/>
    </row>
    <row r="1050" spans="1:19" ht="16" x14ac:dyDescent="0.2">
      <c r="A1050" s="5"/>
      <c r="B1050" s="34"/>
      <c r="C1050" s="5"/>
      <c r="D1050" s="5"/>
      <c r="E1050" s="5"/>
      <c r="F1050" s="5"/>
      <c r="G1050" s="5"/>
      <c r="H1050" s="5"/>
      <c r="I1050" s="5"/>
      <c r="J1050" s="5"/>
      <c r="K1050" s="5"/>
      <c r="L1050" s="5"/>
      <c r="M1050" s="5"/>
      <c r="N1050" s="5"/>
      <c r="O1050" s="5"/>
      <c r="P1050" s="5"/>
      <c r="Q1050" s="5"/>
      <c r="R1050" s="5"/>
      <c r="S1050" s="5"/>
    </row>
    <row r="1051" spans="1:19" ht="16" x14ac:dyDescent="0.2">
      <c r="A1051" s="5"/>
      <c r="B1051" s="34"/>
      <c r="C1051" s="5"/>
      <c r="D1051" s="5"/>
      <c r="E1051" s="5"/>
      <c r="F1051" s="5"/>
      <c r="G1051" s="5"/>
      <c r="H1051" s="5"/>
      <c r="I1051" s="5"/>
      <c r="J1051" s="5"/>
      <c r="K1051" s="5"/>
      <c r="L1051" s="5"/>
      <c r="M1051" s="5"/>
      <c r="N1051" s="5"/>
      <c r="O1051" s="5"/>
      <c r="P1051" s="5"/>
      <c r="Q1051" s="5"/>
      <c r="R1051" s="5"/>
      <c r="S1051" s="5"/>
    </row>
    <row r="1052" spans="1:19" ht="16" x14ac:dyDescent="0.2">
      <c r="A1052" s="5"/>
      <c r="B1052" s="34"/>
      <c r="C1052" s="5"/>
      <c r="D1052" s="5"/>
      <c r="E1052" s="5"/>
      <c r="F1052" s="5"/>
      <c r="G1052" s="5"/>
      <c r="H1052" s="5"/>
      <c r="I1052" s="5"/>
      <c r="J1052" s="5"/>
      <c r="K1052" s="5"/>
      <c r="L1052" s="5"/>
      <c r="M1052" s="5"/>
      <c r="N1052" s="5"/>
      <c r="O1052" s="5"/>
      <c r="P1052" s="5"/>
      <c r="Q1052" s="5"/>
      <c r="R1052" s="5"/>
      <c r="S1052" s="5"/>
    </row>
    <row r="1053" spans="1:19" ht="16" x14ac:dyDescent="0.2">
      <c r="A1053" s="5"/>
      <c r="B1053" s="34"/>
      <c r="C1053" s="5"/>
      <c r="D1053" s="5"/>
      <c r="E1053" s="5"/>
      <c r="F1053" s="5"/>
      <c r="G1053" s="5"/>
      <c r="H1053" s="5"/>
      <c r="I1053" s="5"/>
      <c r="J1053" s="5"/>
      <c r="K1053" s="5"/>
      <c r="L1053" s="5"/>
      <c r="M1053" s="5"/>
      <c r="N1053" s="5"/>
      <c r="O1053" s="5"/>
      <c r="P1053" s="5"/>
      <c r="Q1053" s="5"/>
      <c r="R1053" s="5"/>
      <c r="S1053" s="5"/>
    </row>
    <row r="1054" spans="1:19" ht="16" x14ac:dyDescent="0.2">
      <c r="A1054" s="5"/>
      <c r="B1054" s="34"/>
      <c r="C1054" s="5"/>
      <c r="D1054" s="5"/>
      <c r="E1054" s="5"/>
      <c r="F1054" s="5"/>
      <c r="G1054" s="5"/>
      <c r="H1054" s="5"/>
      <c r="I1054" s="5"/>
      <c r="J1054" s="5"/>
      <c r="K1054" s="5"/>
      <c r="L1054" s="5"/>
      <c r="M1054" s="5"/>
      <c r="N1054" s="5"/>
      <c r="O1054" s="5"/>
      <c r="P1054" s="5"/>
      <c r="Q1054" s="5"/>
      <c r="R1054" s="5"/>
      <c r="S1054" s="5"/>
    </row>
    <row r="1055" spans="1:19" ht="16" x14ac:dyDescent="0.2">
      <c r="A1055" s="5"/>
      <c r="B1055" s="34"/>
      <c r="C1055" s="5"/>
      <c r="D1055" s="5"/>
      <c r="E1055" s="5"/>
      <c r="F1055" s="5"/>
      <c r="G1055" s="5"/>
      <c r="H1055" s="5"/>
      <c r="I1055" s="5"/>
      <c r="J1055" s="5"/>
      <c r="K1055" s="5"/>
      <c r="L1055" s="5"/>
      <c r="M1055" s="5"/>
      <c r="N1055" s="5"/>
      <c r="O1055" s="5"/>
      <c r="P1055" s="5"/>
      <c r="Q1055" s="5"/>
      <c r="R1055" s="5"/>
      <c r="S1055" s="5"/>
    </row>
    <row r="1056" spans="1:19" ht="16" x14ac:dyDescent="0.2">
      <c r="A1056" s="5"/>
      <c r="B1056" s="34"/>
      <c r="C1056" s="5"/>
      <c r="D1056" s="5"/>
      <c r="E1056" s="5"/>
      <c r="F1056" s="5"/>
      <c r="G1056" s="5"/>
      <c r="H1056" s="5"/>
      <c r="I1056" s="5"/>
      <c r="J1056" s="5"/>
      <c r="K1056" s="5"/>
      <c r="L1056" s="5"/>
      <c r="M1056" s="5"/>
      <c r="N1056" s="5"/>
      <c r="O1056" s="5"/>
      <c r="P1056" s="5"/>
      <c r="Q1056" s="5"/>
      <c r="R1056" s="5"/>
      <c r="S1056" s="5"/>
    </row>
    <row r="1057" spans="1:19" ht="16" x14ac:dyDescent="0.2">
      <c r="A1057" s="5"/>
      <c r="B1057" s="34"/>
      <c r="C1057" s="5"/>
      <c r="D1057" s="5"/>
      <c r="E1057" s="5"/>
      <c r="F1057" s="5"/>
      <c r="G1057" s="5"/>
      <c r="H1057" s="5"/>
      <c r="I1057" s="5"/>
      <c r="J1057" s="5"/>
      <c r="K1057" s="5"/>
      <c r="L1057" s="5"/>
      <c r="M1057" s="5"/>
      <c r="N1057" s="5"/>
      <c r="O1057" s="5"/>
      <c r="P1057" s="5"/>
      <c r="Q1057" s="5"/>
      <c r="R1057" s="5"/>
      <c r="S1057" s="5"/>
    </row>
    <row r="1058" spans="1:19" ht="16" x14ac:dyDescent="0.2">
      <c r="A1058" s="5"/>
      <c r="B1058" s="34"/>
      <c r="C1058" s="5"/>
      <c r="D1058" s="5"/>
      <c r="E1058" s="5"/>
      <c r="F1058" s="5"/>
      <c r="G1058" s="5"/>
      <c r="H1058" s="5"/>
      <c r="I1058" s="5"/>
      <c r="J1058" s="5"/>
      <c r="K1058" s="5"/>
      <c r="L1058" s="5"/>
      <c r="M1058" s="5"/>
      <c r="N1058" s="5"/>
      <c r="O1058" s="5"/>
      <c r="P1058" s="5"/>
      <c r="Q1058" s="5"/>
      <c r="R1058" s="5"/>
      <c r="S1058" s="5"/>
    </row>
    <row r="1059" spans="1:19" ht="16" x14ac:dyDescent="0.2">
      <c r="A1059" s="5"/>
      <c r="B1059" s="34"/>
      <c r="C1059" s="5"/>
      <c r="D1059" s="5"/>
      <c r="E1059" s="5"/>
      <c r="F1059" s="5"/>
      <c r="G1059" s="5"/>
      <c r="H1059" s="5"/>
      <c r="I1059" s="5"/>
      <c r="J1059" s="5"/>
      <c r="K1059" s="5"/>
      <c r="L1059" s="5"/>
      <c r="M1059" s="5"/>
      <c r="N1059" s="5"/>
      <c r="O1059" s="5"/>
      <c r="P1059" s="5"/>
      <c r="Q1059" s="5"/>
      <c r="R1059" s="5"/>
      <c r="S1059" s="5"/>
    </row>
    <row r="1060" spans="1:19" ht="16" x14ac:dyDescent="0.2">
      <c r="A1060" s="5"/>
      <c r="B1060" s="34"/>
      <c r="C1060" s="5"/>
      <c r="D1060" s="5"/>
      <c r="E1060" s="5"/>
      <c r="F1060" s="5"/>
      <c r="G1060" s="5"/>
      <c r="H1060" s="5"/>
      <c r="I1060" s="5"/>
      <c r="J1060" s="5"/>
      <c r="K1060" s="5"/>
      <c r="L1060" s="5"/>
      <c r="M1060" s="5"/>
      <c r="N1060" s="5"/>
      <c r="O1060" s="5"/>
      <c r="P1060" s="5"/>
      <c r="Q1060" s="5"/>
      <c r="R1060" s="5"/>
      <c r="S1060" s="5"/>
    </row>
    <row r="1061" spans="1:19" ht="16" x14ac:dyDescent="0.2">
      <c r="A1061" s="5"/>
      <c r="B1061" s="34"/>
      <c r="C1061" s="5"/>
      <c r="D1061" s="5"/>
      <c r="E1061" s="5"/>
      <c r="F1061" s="5"/>
      <c r="G1061" s="5"/>
      <c r="H1061" s="5"/>
      <c r="I1061" s="5"/>
      <c r="J1061" s="5"/>
      <c r="K1061" s="5"/>
      <c r="L1061" s="5"/>
      <c r="M1061" s="5"/>
      <c r="N1061" s="5"/>
      <c r="O1061" s="5"/>
      <c r="P1061" s="5"/>
      <c r="Q1061" s="5"/>
      <c r="R1061" s="5"/>
      <c r="S1061" s="5"/>
    </row>
    <row r="1062" spans="1:19" ht="16" x14ac:dyDescent="0.2">
      <c r="A1062" s="5"/>
      <c r="B1062" s="34"/>
      <c r="C1062" s="5"/>
      <c r="D1062" s="5"/>
      <c r="E1062" s="5"/>
      <c r="F1062" s="5"/>
      <c r="G1062" s="5"/>
      <c r="H1062" s="5"/>
      <c r="I1062" s="5"/>
      <c r="J1062" s="5"/>
      <c r="K1062" s="5"/>
      <c r="L1062" s="5"/>
      <c r="M1062" s="5"/>
      <c r="N1062" s="5"/>
      <c r="O1062" s="5"/>
      <c r="P1062" s="5"/>
      <c r="Q1062" s="5"/>
      <c r="R1062" s="5"/>
      <c r="S1062" s="5"/>
    </row>
    <row r="1063" spans="1:19" ht="16" x14ac:dyDescent="0.2">
      <c r="A1063" s="5"/>
      <c r="B1063" s="34"/>
      <c r="C1063" s="5"/>
      <c r="D1063" s="5"/>
      <c r="E1063" s="5"/>
      <c r="F1063" s="5"/>
      <c r="G1063" s="5"/>
      <c r="H1063" s="5"/>
      <c r="I1063" s="5"/>
      <c r="J1063" s="5"/>
      <c r="K1063" s="5"/>
      <c r="L1063" s="5"/>
      <c r="M1063" s="5"/>
      <c r="N1063" s="5"/>
      <c r="O1063" s="5"/>
      <c r="P1063" s="5"/>
      <c r="Q1063" s="5"/>
      <c r="R1063" s="5"/>
      <c r="S1063" s="5"/>
    </row>
    <row r="1064" spans="1:19" ht="16" x14ac:dyDescent="0.2">
      <c r="A1064" s="5"/>
      <c r="B1064" s="34"/>
      <c r="C1064" s="5"/>
      <c r="D1064" s="5"/>
      <c r="E1064" s="5"/>
      <c r="F1064" s="5"/>
      <c r="G1064" s="5"/>
      <c r="H1064" s="5"/>
      <c r="I1064" s="5"/>
      <c r="J1064" s="5"/>
      <c r="K1064" s="5"/>
      <c r="L1064" s="5"/>
      <c r="M1064" s="5"/>
      <c r="N1064" s="5"/>
      <c r="O1064" s="5"/>
      <c r="P1064" s="5"/>
      <c r="Q1064" s="5"/>
      <c r="R1064" s="5"/>
      <c r="S1064" s="5"/>
    </row>
    <row r="1065" spans="1:19" ht="16" x14ac:dyDescent="0.2">
      <c r="A1065" s="5"/>
      <c r="B1065" s="34"/>
      <c r="C1065" s="5"/>
      <c r="D1065" s="5"/>
      <c r="E1065" s="5"/>
      <c r="F1065" s="5"/>
      <c r="G1065" s="5"/>
      <c r="H1065" s="5"/>
      <c r="I1065" s="5"/>
      <c r="J1065" s="5"/>
      <c r="K1065" s="5"/>
      <c r="L1065" s="5"/>
      <c r="M1065" s="5"/>
      <c r="N1065" s="5"/>
      <c r="O1065" s="5"/>
      <c r="P1065" s="5"/>
      <c r="Q1065" s="5"/>
      <c r="R1065" s="5"/>
      <c r="S1065" s="5"/>
    </row>
    <row r="1066" spans="1:19" ht="16" x14ac:dyDescent="0.2">
      <c r="A1066" s="5"/>
      <c r="B1066" s="34"/>
      <c r="C1066" s="5"/>
      <c r="D1066" s="5"/>
      <c r="E1066" s="5"/>
      <c r="F1066" s="5"/>
      <c r="G1066" s="5"/>
      <c r="H1066" s="5"/>
      <c r="I1066" s="5"/>
      <c r="J1066" s="5"/>
      <c r="K1066" s="5"/>
      <c r="L1066" s="5"/>
      <c r="M1066" s="5"/>
      <c r="N1066" s="5"/>
      <c r="O1066" s="5"/>
      <c r="P1066" s="5"/>
      <c r="Q1066" s="5"/>
      <c r="R1066" s="5"/>
      <c r="S1066" s="5"/>
    </row>
    <row r="1067" spans="1:19" ht="16" x14ac:dyDescent="0.2">
      <c r="A1067" s="5"/>
      <c r="B1067" s="34"/>
      <c r="C1067" s="5"/>
      <c r="D1067" s="5"/>
      <c r="E1067" s="5"/>
      <c r="F1067" s="5"/>
      <c r="G1067" s="5"/>
      <c r="H1067" s="5"/>
      <c r="I1067" s="5"/>
      <c r="J1067" s="5"/>
      <c r="K1067" s="5"/>
      <c r="L1067" s="5"/>
      <c r="M1067" s="5"/>
      <c r="N1067" s="5"/>
      <c r="O1067" s="5"/>
      <c r="P1067" s="5"/>
      <c r="Q1067" s="5"/>
      <c r="R1067" s="5"/>
      <c r="S1067" s="5"/>
    </row>
    <row r="1068" spans="1:19" ht="16" x14ac:dyDescent="0.2">
      <c r="A1068" s="5"/>
      <c r="B1068" s="34"/>
      <c r="C1068" s="5"/>
      <c r="D1068" s="5"/>
      <c r="E1068" s="5"/>
      <c r="F1068" s="5"/>
      <c r="G1068" s="5"/>
      <c r="H1068" s="5"/>
      <c r="I1068" s="5"/>
      <c r="J1068" s="5"/>
      <c r="K1068" s="5"/>
      <c r="L1068" s="5"/>
      <c r="M1068" s="5"/>
      <c r="N1068" s="5"/>
      <c r="O1068" s="5"/>
      <c r="P1068" s="5"/>
      <c r="Q1068" s="5"/>
      <c r="R1068" s="5"/>
      <c r="S1068" s="5"/>
    </row>
    <row r="1069" spans="1:19" ht="16" x14ac:dyDescent="0.2">
      <c r="A1069" s="5"/>
      <c r="B1069" s="34"/>
      <c r="C1069" s="5"/>
      <c r="D1069" s="5"/>
      <c r="E1069" s="5"/>
      <c r="F1069" s="5"/>
      <c r="G1069" s="5"/>
      <c r="H1069" s="5"/>
      <c r="I1069" s="5"/>
      <c r="J1069" s="5"/>
      <c r="K1069" s="5"/>
      <c r="L1069" s="5"/>
      <c r="M1069" s="5"/>
      <c r="N1069" s="5"/>
      <c r="O1069" s="5"/>
      <c r="P1069" s="5"/>
      <c r="Q1069" s="5"/>
      <c r="R1069" s="5"/>
      <c r="S1069" s="5"/>
    </row>
    <row r="1070" spans="1:19" ht="16" x14ac:dyDescent="0.2">
      <c r="A1070" s="5"/>
      <c r="B1070" s="34"/>
      <c r="C1070" s="5"/>
      <c r="D1070" s="5"/>
      <c r="E1070" s="5"/>
      <c r="F1070" s="5"/>
      <c r="G1070" s="5"/>
      <c r="H1070" s="5"/>
      <c r="I1070" s="5"/>
      <c r="J1070" s="5"/>
      <c r="K1070" s="5"/>
      <c r="L1070" s="5"/>
      <c r="M1070" s="5"/>
      <c r="N1070" s="5"/>
      <c r="O1070" s="5"/>
      <c r="P1070" s="5"/>
      <c r="Q1070" s="5"/>
      <c r="R1070" s="5"/>
      <c r="S1070" s="5"/>
    </row>
    <row r="1071" spans="1:19" ht="16" x14ac:dyDescent="0.2">
      <c r="A1071" s="5"/>
      <c r="B1071" s="34"/>
      <c r="C1071" s="5"/>
      <c r="D1071" s="5"/>
      <c r="E1071" s="5"/>
      <c r="F1071" s="5"/>
      <c r="G1071" s="5"/>
      <c r="H1071" s="5"/>
      <c r="I1071" s="5"/>
      <c r="J1071" s="5"/>
      <c r="K1071" s="5"/>
      <c r="L1071" s="5"/>
      <c r="M1071" s="5"/>
      <c r="N1071" s="5"/>
      <c r="O1071" s="5"/>
      <c r="P1071" s="5"/>
      <c r="Q1071" s="5"/>
      <c r="R1071" s="5"/>
      <c r="S1071" s="5"/>
    </row>
    <row r="1072" spans="1:19" ht="16" x14ac:dyDescent="0.2">
      <c r="A1072" s="5"/>
      <c r="B1072" s="34"/>
      <c r="C1072" s="5"/>
      <c r="D1072" s="5"/>
      <c r="E1072" s="5"/>
      <c r="F1072" s="5"/>
      <c r="G1072" s="5"/>
      <c r="H1072" s="5"/>
      <c r="I1072" s="5"/>
      <c r="J1072" s="5"/>
      <c r="K1072" s="5"/>
      <c r="L1072" s="5"/>
      <c r="M1072" s="5"/>
      <c r="N1072" s="5"/>
      <c r="O1072" s="5"/>
      <c r="P1072" s="5"/>
      <c r="Q1072" s="5"/>
      <c r="R1072" s="5"/>
      <c r="S1072" s="5"/>
    </row>
    <row r="1073" spans="1:19" ht="16" x14ac:dyDescent="0.2">
      <c r="A1073" s="5"/>
      <c r="B1073" s="34"/>
      <c r="C1073" s="5"/>
      <c r="D1073" s="5"/>
      <c r="E1073" s="5"/>
      <c r="F1073" s="5"/>
      <c r="G1073" s="5"/>
      <c r="H1073" s="5"/>
      <c r="I1073" s="5"/>
      <c r="J1073" s="5"/>
      <c r="K1073" s="5"/>
      <c r="L1073" s="5"/>
      <c r="M1073" s="5"/>
      <c r="N1073" s="5"/>
      <c r="O1073" s="5"/>
      <c r="P1073" s="5"/>
      <c r="Q1073" s="5"/>
      <c r="R1073" s="5"/>
      <c r="S1073" s="5"/>
    </row>
    <row r="1074" spans="1:19" ht="16" x14ac:dyDescent="0.2">
      <c r="A1074" s="5"/>
      <c r="B1074" s="34"/>
      <c r="C1074" s="5"/>
      <c r="D1074" s="5"/>
      <c r="E1074" s="5"/>
      <c r="F1074" s="5"/>
      <c r="G1074" s="5"/>
      <c r="H1074" s="5"/>
      <c r="I1074" s="5"/>
      <c r="J1074" s="5"/>
      <c r="K1074" s="5"/>
      <c r="L1074" s="5"/>
      <c r="M1074" s="5"/>
      <c r="N1074" s="5"/>
      <c r="O1074" s="5"/>
      <c r="P1074" s="5"/>
      <c r="Q1074" s="5"/>
      <c r="R1074" s="5"/>
      <c r="S1074" s="5"/>
    </row>
    <row r="1075" spans="1:19" ht="16" x14ac:dyDescent="0.2">
      <c r="A1075" s="5"/>
      <c r="B1075" s="34"/>
      <c r="C1075" s="5"/>
      <c r="D1075" s="5"/>
      <c r="E1075" s="5"/>
      <c r="F1075" s="5"/>
      <c r="G1075" s="5"/>
      <c r="H1075" s="5"/>
      <c r="I1075" s="5"/>
      <c r="J1075" s="5"/>
      <c r="K1075" s="5"/>
      <c r="L1075" s="5"/>
      <c r="M1075" s="5"/>
      <c r="N1075" s="5"/>
      <c r="O1075" s="5"/>
      <c r="P1075" s="5"/>
      <c r="Q1075" s="5"/>
      <c r="R1075" s="5"/>
      <c r="S1075" s="5"/>
    </row>
    <row r="1076" spans="1:19" ht="16" x14ac:dyDescent="0.2">
      <c r="A1076" s="5"/>
      <c r="B1076" s="34"/>
      <c r="C1076" s="5"/>
      <c r="D1076" s="5"/>
      <c r="E1076" s="5"/>
      <c r="F1076" s="5"/>
      <c r="G1076" s="5"/>
      <c r="H1076" s="5"/>
      <c r="I1076" s="5"/>
      <c r="J1076" s="5"/>
      <c r="K1076" s="5"/>
      <c r="L1076" s="5"/>
      <c r="M1076" s="5"/>
      <c r="N1076" s="5"/>
      <c r="O1076" s="5"/>
      <c r="P1076" s="5"/>
      <c r="Q1076" s="5"/>
      <c r="R1076" s="5"/>
      <c r="S1076" s="5"/>
    </row>
    <row r="1077" spans="1:19" ht="16" x14ac:dyDescent="0.2">
      <c r="A1077" s="5"/>
      <c r="B1077" s="34"/>
      <c r="C1077" s="5"/>
      <c r="D1077" s="5"/>
      <c r="E1077" s="5"/>
      <c r="F1077" s="5"/>
      <c r="G1077" s="5"/>
      <c r="H1077" s="5"/>
      <c r="I1077" s="5"/>
      <c r="J1077" s="5"/>
      <c r="K1077" s="5"/>
      <c r="L1077" s="5"/>
      <c r="M1077" s="5"/>
      <c r="N1077" s="5"/>
      <c r="O1077" s="5"/>
      <c r="P1077" s="5"/>
      <c r="Q1077" s="5"/>
      <c r="R1077" s="5"/>
      <c r="S1077" s="5"/>
    </row>
    <row r="1078" spans="1:19" ht="16" x14ac:dyDescent="0.2">
      <c r="A1078" s="5"/>
      <c r="B1078" s="34"/>
      <c r="C1078" s="5"/>
      <c r="D1078" s="5"/>
      <c r="E1078" s="5"/>
      <c r="F1078" s="5"/>
      <c r="G1078" s="5"/>
      <c r="H1078" s="5"/>
      <c r="I1078" s="5"/>
      <c r="J1078" s="5"/>
      <c r="K1078" s="5"/>
      <c r="L1078" s="5"/>
      <c r="M1078" s="5"/>
      <c r="N1078" s="5"/>
      <c r="O1078" s="5"/>
      <c r="P1078" s="5"/>
      <c r="Q1078" s="5"/>
      <c r="R1078" s="5"/>
      <c r="S1078" s="5"/>
    </row>
    <row r="1079" spans="1:19" ht="16" x14ac:dyDescent="0.2">
      <c r="A1079" s="5"/>
      <c r="B1079" s="34"/>
      <c r="C1079" s="5"/>
      <c r="D1079" s="5"/>
      <c r="E1079" s="5"/>
      <c r="F1079" s="5"/>
      <c r="G1079" s="5"/>
      <c r="H1079" s="5"/>
      <c r="I1079" s="5"/>
      <c r="J1079" s="5"/>
      <c r="K1079" s="5"/>
      <c r="L1079" s="5"/>
      <c r="M1079" s="5"/>
      <c r="N1079" s="5"/>
      <c r="O1079" s="5"/>
      <c r="P1079" s="5"/>
      <c r="Q1079" s="5"/>
      <c r="R1079" s="5"/>
      <c r="S1079" s="5"/>
    </row>
    <row r="1080" spans="1:19" ht="16" x14ac:dyDescent="0.2">
      <c r="A1080" s="5"/>
      <c r="B1080" s="34"/>
      <c r="C1080" s="5"/>
      <c r="D1080" s="5"/>
      <c r="E1080" s="5"/>
      <c r="F1080" s="5"/>
      <c r="G1080" s="5"/>
      <c r="H1080" s="5"/>
      <c r="I1080" s="5"/>
      <c r="J1080" s="5"/>
      <c r="K1080" s="5"/>
      <c r="L1080" s="5"/>
      <c r="M1080" s="5"/>
      <c r="N1080" s="5"/>
      <c r="O1080" s="5"/>
      <c r="P1080" s="5"/>
      <c r="Q1080" s="5"/>
      <c r="R1080" s="5"/>
      <c r="S1080" s="5"/>
    </row>
    <row r="1081" spans="1:19" ht="16" x14ac:dyDescent="0.2">
      <c r="A1081" s="5"/>
      <c r="B1081" s="34"/>
      <c r="C1081" s="5"/>
      <c r="D1081" s="5"/>
      <c r="E1081" s="5"/>
      <c r="F1081" s="5"/>
      <c r="G1081" s="5"/>
      <c r="H1081" s="5"/>
      <c r="I1081" s="5"/>
      <c r="J1081" s="5"/>
      <c r="K1081" s="5"/>
      <c r="L1081" s="5"/>
      <c r="M1081" s="5"/>
      <c r="N1081" s="5"/>
      <c r="O1081" s="5"/>
      <c r="P1081" s="5"/>
      <c r="Q1081" s="5"/>
      <c r="R1081" s="5"/>
      <c r="S1081" s="5"/>
    </row>
    <row r="1082" spans="1:19" ht="16" x14ac:dyDescent="0.2">
      <c r="A1082" s="5"/>
      <c r="B1082" s="34"/>
      <c r="C1082" s="5"/>
      <c r="D1082" s="5"/>
      <c r="E1082" s="5"/>
      <c r="F1082" s="5"/>
      <c r="G1082" s="5"/>
      <c r="H1082" s="5"/>
      <c r="I1082" s="5"/>
      <c r="J1082" s="5"/>
      <c r="K1082" s="5"/>
      <c r="L1082" s="5"/>
      <c r="M1082" s="5"/>
      <c r="N1082" s="5"/>
      <c r="O1082" s="5"/>
      <c r="P1082" s="5"/>
      <c r="Q1082" s="5"/>
      <c r="R1082" s="5"/>
      <c r="S1082" s="5"/>
    </row>
    <row r="1083" spans="1:19" ht="16" x14ac:dyDescent="0.2">
      <c r="A1083" s="5"/>
      <c r="B1083" s="34"/>
      <c r="C1083" s="5"/>
      <c r="D1083" s="5"/>
      <c r="E1083" s="5"/>
      <c r="F1083" s="5"/>
      <c r="G1083" s="5"/>
      <c r="H1083" s="5"/>
      <c r="I1083" s="5"/>
      <c r="J1083" s="5"/>
      <c r="K1083" s="5"/>
      <c r="L1083" s="5"/>
      <c r="M1083" s="5"/>
      <c r="N1083" s="5"/>
      <c r="O1083" s="5"/>
      <c r="P1083" s="5"/>
      <c r="Q1083" s="5"/>
      <c r="R1083" s="5"/>
      <c r="S1083" s="5"/>
    </row>
    <row r="1084" spans="1:19" ht="16" x14ac:dyDescent="0.2">
      <c r="A1084" s="5"/>
      <c r="B1084" s="34"/>
      <c r="C1084" s="5"/>
      <c r="D1084" s="5"/>
      <c r="E1084" s="5"/>
      <c r="F1084" s="5"/>
      <c r="G1084" s="5"/>
      <c r="H1084" s="5"/>
      <c r="I1084" s="5"/>
      <c r="J1084" s="5"/>
      <c r="K1084" s="5"/>
      <c r="L1084" s="5"/>
      <c r="M1084" s="5"/>
      <c r="N1084" s="5"/>
      <c r="O1084" s="5"/>
      <c r="P1084" s="5"/>
      <c r="Q1084" s="5"/>
      <c r="R1084" s="5"/>
      <c r="S1084" s="5"/>
    </row>
    <row r="1085" spans="1:19" ht="16" x14ac:dyDescent="0.2">
      <c r="A1085" s="5"/>
      <c r="B1085" s="34"/>
      <c r="C1085" s="5"/>
      <c r="D1085" s="5"/>
      <c r="E1085" s="5"/>
      <c r="F1085" s="5"/>
      <c r="G1085" s="5"/>
      <c r="H1085" s="5"/>
      <c r="I1085" s="5"/>
      <c r="J1085" s="5"/>
      <c r="K1085" s="5"/>
      <c r="L1085" s="5"/>
      <c r="M1085" s="5"/>
      <c r="N1085" s="5"/>
      <c r="O1085" s="5"/>
      <c r="P1085" s="5"/>
      <c r="Q1085" s="5"/>
      <c r="R1085" s="5"/>
      <c r="S1085" s="5"/>
    </row>
    <row r="1086" spans="1:19" ht="16" x14ac:dyDescent="0.2">
      <c r="A1086" s="5"/>
      <c r="B1086" s="34"/>
      <c r="C1086" s="5"/>
      <c r="D1086" s="5"/>
      <c r="E1086" s="5"/>
      <c r="F1086" s="5"/>
      <c r="G1086" s="5"/>
      <c r="H1086" s="5"/>
      <c r="I1086" s="5"/>
      <c r="J1086" s="5"/>
      <c r="K1086" s="5"/>
      <c r="L1086" s="5"/>
      <c r="M1086" s="5"/>
      <c r="N1086" s="5"/>
      <c r="O1086" s="5"/>
      <c r="P1086" s="5"/>
      <c r="Q1086" s="5"/>
      <c r="R1086" s="5"/>
      <c r="S1086" s="5"/>
    </row>
    <row r="1087" spans="1:19" ht="16" x14ac:dyDescent="0.2">
      <c r="A1087" s="5"/>
      <c r="B1087" s="34"/>
      <c r="C1087" s="5"/>
      <c r="D1087" s="5"/>
      <c r="E1087" s="5"/>
      <c r="F1087" s="5"/>
      <c r="G1087" s="5"/>
      <c r="H1087" s="5"/>
      <c r="I1087" s="5"/>
      <c r="J1087" s="5"/>
      <c r="K1087" s="5"/>
      <c r="L1087" s="5"/>
      <c r="M1087" s="5"/>
      <c r="N1087" s="5"/>
      <c r="O1087" s="5"/>
      <c r="P1087" s="5"/>
      <c r="Q1087" s="5"/>
      <c r="R1087" s="5"/>
      <c r="S1087" s="5"/>
    </row>
    <row r="1088" spans="1:19" ht="16" x14ac:dyDescent="0.2">
      <c r="A1088" s="5"/>
      <c r="B1088" s="34"/>
      <c r="C1088" s="5"/>
      <c r="D1088" s="5"/>
      <c r="E1088" s="5"/>
      <c r="F1088" s="5"/>
      <c r="G1088" s="5"/>
      <c r="H1088" s="5"/>
      <c r="I1088" s="5"/>
      <c r="J1088" s="5"/>
      <c r="K1088" s="5"/>
      <c r="L1088" s="5"/>
      <c r="M1088" s="5"/>
      <c r="N1088" s="5"/>
      <c r="O1088" s="5"/>
      <c r="P1088" s="5"/>
      <c r="Q1088" s="5"/>
      <c r="R1088" s="5"/>
      <c r="S1088" s="5"/>
    </row>
    <row r="1089" spans="1:19" ht="16" x14ac:dyDescent="0.2">
      <c r="A1089" s="5"/>
      <c r="B1089" s="34"/>
      <c r="C1089" s="5"/>
      <c r="D1089" s="5"/>
      <c r="E1089" s="5"/>
      <c r="F1089" s="5"/>
      <c r="G1089" s="5"/>
      <c r="H1089" s="5"/>
      <c r="I1089" s="5"/>
      <c r="J1089" s="5"/>
      <c r="K1089" s="5"/>
      <c r="L1089" s="5"/>
      <c r="M1089" s="5"/>
      <c r="N1089" s="5"/>
      <c r="O1089" s="5"/>
      <c r="P1089" s="5"/>
      <c r="Q1089" s="5"/>
      <c r="R1089" s="5"/>
      <c r="S1089" s="5"/>
    </row>
    <row r="1090" spans="1:19" ht="16" x14ac:dyDescent="0.2">
      <c r="A1090" s="5"/>
      <c r="B1090" s="34"/>
      <c r="C1090" s="5"/>
      <c r="D1090" s="5"/>
      <c r="E1090" s="5"/>
      <c r="F1090" s="5"/>
      <c r="G1090" s="5"/>
      <c r="H1090" s="5"/>
      <c r="I1090" s="5"/>
      <c r="J1090" s="5"/>
      <c r="K1090" s="5"/>
      <c r="L1090" s="5"/>
      <c r="M1090" s="5"/>
      <c r="N1090" s="5"/>
      <c r="O1090" s="5"/>
      <c r="P1090" s="5"/>
      <c r="Q1090" s="5"/>
      <c r="R1090" s="5"/>
      <c r="S1090" s="5"/>
    </row>
    <row r="1091" spans="1:19" ht="16" x14ac:dyDescent="0.2">
      <c r="A1091" s="5"/>
      <c r="B1091" s="34"/>
      <c r="C1091" s="5"/>
      <c r="D1091" s="5"/>
      <c r="E1091" s="5"/>
      <c r="F1091" s="5"/>
      <c r="G1091" s="5"/>
      <c r="H1091" s="5"/>
      <c r="I1091" s="5"/>
      <c r="J1091" s="5"/>
      <c r="K1091" s="5"/>
      <c r="L1091" s="5"/>
      <c r="M1091" s="5"/>
      <c r="N1091" s="5"/>
      <c r="O1091" s="5"/>
      <c r="P1091" s="5"/>
      <c r="Q1091" s="5"/>
      <c r="R1091" s="5"/>
      <c r="S1091" s="5"/>
    </row>
    <row r="1092" spans="1:19" ht="16" x14ac:dyDescent="0.2">
      <c r="A1092" s="5"/>
      <c r="B1092" s="34"/>
      <c r="C1092" s="5"/>
      <c r="D1092" s="5"/>
      <c r="E1092" s="5"/>
      <c r="F1092" s="5"/>
      <c r="G1092" s="5"/>
      <c r="H1092" s="5"/>
      <c r="I1092" s="5"/>
      <c r="J1092" s="5"/>
      <c r="K1092" s="5"/>
      <c r="L1092" s="5"/>
      <c r="M1092" s="5"/>
      <c r="N1092" s="5"/>
      <c r="O1092" s="5"/>
      <c r="P1092" s="5"/>
      <c r="Q1092" s="5"/>
      <c r="R1092" s="5"/>
      <c r="S1092" s="5"/>
    </row>
    <row r="1093" spans="1:19" ht="16" x14ac:dyDescent="0.2">
      <c r="A1093" s="5"/>
      <c r="B1093" s="34"/>
      <c r="C1093" s="5"/>
      <c r="D1093" s="5"/>
      <c r="E1093" s="5"/>
      <c r="F1093" s="5"/>
      <c r="G1093" s="5"/>
      <c r="H1093" s="5"/>
      <c r="I1093" s="5"/>
      <c r="J1093" s="5"/>
      <c r="K1093" s="5"/>
      <c r="L1093" s="5"/>
      <c r="M1093" s="5"/>
      <c r="N1093" s="5"/>
      <c r="O1093" s="5"/>
      <c r="P1093" s="5"/>
      <c r="Q1093" s="5"/>
      <c r="R1093" s="5"/>
      <c r="S1093" s="5"/>
    </row>
    <row r="1094" spans="1:19" ht="16" x14ac:dyDescent="0.2">
      <c r="A1094" s="5"/>
      <c r="B1094" s="34"/>
      <c r="C1094" s="5"/>
      <c r="D1094" s="5"/>
      <c r="E1094" s="5"/>
      <c r="F1094" s="5"/>
      <c r="G1094" s="5"/>
      <c r="H1094" s="5"/>
      <c r="I1094" s="5"/>
      <c r="J1094" s="5"/>
      <c r="K1094" s="5"/>
      <c r="L1094" s="5"/>
      <c r="M1094" s="5"/>
      <c r="N1094" s="5"/>
      <c r="O1094" s="5"/>
      <c r="P1094" s="5"/>
      <c r="Q1094" s="5"/>
      <c r="R1094" s="5"/>
      <c r="S1094" s="5"/>
    </row>
    <row r="1095" spans="1:19" ht="16" x14ac:dyDescent="0.2">
      <c r="A1095" s="5"/>
      <c r="B1095" s="34"/>
      <c r="C1095" s="5"/>
      <c r="D1095" s="5"/>
      <c r="E1095" s="5"/>
      <c r="F1095" s="5"/>
      <c r="G1095" s="5"/>
      <c r="H1095" s="5"/>
      <c r="I1095" s="5"/>
      <c r="J1095" s="5"/>
      <c r="K1095" s="5"/>
      <c r="L1095" s="5"/>
      <c r="M1095" s="5"/>
      <c r="N1095" s="5"/>
      <c r="O1095" s="5"/>
      <c r="P1095" s="5"/>
      <c r="Q1095" s="5"/>
      <c r="R1095" s="5"/>
      <c r="S1095" s="5"/>
    </row>
    <row r="1096" spans="1:19" ht="16" x14ac:dyDescent="0.2">
      <c r="A1096" s="5"/>
      <c r="B1096" s="34"/>
      <c r="C1096" s="5"/>
      <c r="D1096" s="5"/>
      <c r="E1096" s="5"/>
      <c r="F1096" s="5"/>
      <c r="G1096" s="5"/>
      <c r="H1096" s="5"/>
      <c r="I1096" s="5"/>
      <c r="J1096" s="5"/>
      <c r="K1096" s="5"/>
      <c r="L1096" s="5"/>
      <c r="M1096" s="5"/>
      <c r="N1096" s="5"/>
      <c r="O1096" s="5"/>
      <c r="P1096" s="5"/>
      <c r="Q1096" s="5"/>
      <c r="R1096" s="5"/>
      <c r="S1096" s="5"/>
    </row>
    <row r="1097" spans="1:19" ht="16" x14ac:dyDescent="0.2">
      <c r="A1097" s="5"/>
      <c r="B1097" s="34"/>
      <c r="C1097" s="5"/>
      <c r="D1097" s="5"/>
      <c r="E1097" s="5"/>
      <c r="F1097" s="5"/>
      <c r="G1097" s="5"/>
      <c r="H1097" s="5"/>
      <c r="I1097" s="5"/>
      <c r="J1097" s="5"/>
      <c r="K1097" s="5"/>
      <c r="L1097" s="5"/>
      <c r="M1097" s="5"/>
      <c r="N1097" s="5"/>
      <c r="O1097" s="5"/>
      <c r="P1097" s="5"/>
      <c r="Q1097" s="5"/>
      <c r="R1097" s="5"/>
      <c r="S1097" s="5"/>
    </row>
    <row r="1098" spans="1:19" ht="16" x14ac:dyDescent="0.2">
      <c r="A1098" s="5"/>
      <c r="B1098" s="34"/>
      <c r="C1098" s="5"/>
      <c r="D1098" s="5"/>
      <c r="E1098" s="5"/>
      <c r="F1098" s="5"/>
      <c r="G1098" s="5"/>
      <c r="H1098" s="5"/>
      <c r="I1098" s="5"/>
      <c r="J1098" s="5"/>
      <c r="K1098" s="5"/>
      <c r="L1098" s="5"/>
      <c r="M1098" s="5"/>
      <c r="N1098" s="5"/>
      <c r="O1098" s="5"/>
      <c r="P1098" s="5"/>
      <c r="Q1098" s="5"/>
      <c r="R1098" s="5"/>
      <c r="S1098" s="5"/>
    </row>
    <row r="1099" spans="1:19" ht="16" x14ac:dyDescent="0.2">
      <c r="A1099" s="5"/>
      <c r="B1099" s="34"/>
      <c r="C1099" s="5"/>
      <c r="D1099" s="5"/>
      <c r="E1099" s="5"/>
      <c r="F1099" s="5"/>
      <c r="G1099" s="5"/>
      <c r="H1099" s="5"/>
      <c r="I1099" s="5"/>
      <c r="J1099" s="5"/>
      <c r="K1099" s="5"/>
      <c r="L1099" s="5"/>
      <c r="M1099" s="5"/>
      <c r="N1099" s="5"/>
      <c r="O1099" s="5"/>
      <c r="P1099" s="5"/>
      <c r="Q1099" s="5"/>
      <c r="R1099" s="5"/>
      <c r="S1099" s="5"/>
    </row>
    <row r="1100" spans="1:19" ht="16" x14ac:dyDescent="0.2">
      <c r="A1100" s="5"/>
      <c r="B1100" s="34"/>
      <c r="C1100" s="5"/>
      <c r="D1100" s="5"/>
      <c r="E1100" s="5"/>
      <c r="F1100" s="5"/>
      <c r="G1100" s="5"/>
      <c r="H1100" s="5"/>
      <c r="I1100" s="5"/>
      <c r="J1100" s="5"/>
      <c r="K1100" s="5"/>
      <c r="L1100" s="5"/>
      <c r="M1100" s="5"/>
      <c r="N1100" s="5"/>
      <c r="O1100" s="5"/>
      <c r="P1100" s="5"/>
      <c r="Q1100" s="5"/>
      <c r="R1100" s="5"/>
      <c r="S1100" s="5"/>
    </row>
    <row r="1101" spans="1:19" ht="16" x14ac:dyDescent="0.2">
      <c r="A1101" s="5"/>
      <c r="B1101" s="34"/>
      <c r="C1101" s="5"/>
      <c r="D1101" s="5"/>
      <c r="E1101" s="5"/>
      <c r="F1101" s="5"/>
      <c r="G1101" s="5"/>
      <c r="H1101" s="5"/>
      <c r="I1101" s="5"/>
      <c r="J1101" s="5"/>
      <c r="K1101" s="5"/>
      <c r="L1101" s="5"/>
      <c r="M1101" s="5"/>
      <c r="N1101" s="5"/>
      <c r="O1101" s="5"/>
      <c r="P1101" s="5"/>
      <c r="Q1101" s="5"/>
      <c r="R1101" s="5"/>
      <c r="S1101" s="5"/>
    </row>
    <row r="1102" spans="1:19" ht="16" x14ac:dyDescent="0.2">
      <c r="A1102" s="5"/>
      <c r="B1102" s="34"/>
      <c r="C1102" s="5"/>
      <c r="D1102" s="5"/>
      <c r="E1102" s="5"/>
      <c r="F1102" s="5"/>
      <c r="G1102" s="5"/>
      <c r="H1102" s="5"/>
      <c r="I1102" s="5"/>
      <c r="J1102" s="5"/>
      <c r="K1102" s="5"/>
      <c r="L1102" s="5"/>
      <c r="M1102" s="5"/>
      <c r="N1102" s="5"/>
      <c r="O1102" s="5"/>
      <c r="P1102" s="5"/>
      <c r="Q1102" s="5"/>
      <c r="R1102" s="5"/>
      <c r="S1102" s="5"/>
    </row>
    <row r="1103" spans="1:19" ht="16" x14ac:dyDescent="0.2">
      <c r="A1103" s="5"/>
      <c r="B1103" s="34"/>
      <c r="C1103" s="5"/>
      <c r="D1103" s="5"/>
      <c r="E1103" s="5"/>
      <c r="F1103" s="5"/>
      <c r="G1103" s="5"/>
      <c r="H1103" s="5"/>
      <c r="I1103" s="5"/>
      <c r="J1103" s="5"/>
      <c r="K1103" s="5"/>
      <c r="L1103" s="5"/>
      <c r="M1103" s="5"/>
      <c r="N1103" s="5"/>
      <c r="O1103" s="5"/>
      <c r="P1103" s="5"/>
      <c r="Q1103" s="5"/>
      <c r="R1103" s="5"/>
      <c r="S1103" s="5"/>
    </row>
    <row r="1104" spans="1:19" ht="16" x14ac:dyDescent="0.2">
      <c r="A1104" s="5"/>
      <c r="B1104" s="34"/>
      <c r="C1104" s="5"/>
      <c r="D1104" s="5"/>
      <c r="E1104" s="5"/>
      <c r="F1104" s="5"/>
      <c r="G1104" s="5"/>
      <c r="H1104" s="5"/>
      <c r="I1104" s="5"/>
      <c r="J1104" s="5"/>
      <c r="K1104" s="5"/>
      <c r="L1104" s="5"/>
      <c r="M1104" s="5"/>
      <c r="N1104" s="5"/>
      <c r="O1104" s="5"/>
      <c r="P1104" s="5"/>
      <c r="Q1104" s="5"/>
      <c r="R1104" s="5"/>
      <c r="S1104" s="5"/>
    </row>
    <row r="1105" spans="1:19" ht="16" x14ac:dyDescent="0.2">
      <c r="A1105" s="5"/>
      <c r="B1105" s="34"/>
      <c r="C1105" s="5"/>
      <c r="D1105" s="5"/>
      <c r="E1105" s="5"/>
      <c r="F1105" s="5"/>
      <c r="G1105" s="5"/>
      <c r="H1105" s="5"/>
      <c r="I1105" s="5"/>
      <c r="J1105" s="5"/>
      <c r="K1105" s="5"/>
      <c r="L1105" s="5"/>
      <c r="M1105" s="5"/>
      <c r="N1105" s="5"/>
      <c r="O1105" s="5"/>
      <c r="P1105" s="5"/>
      <c r="Q1105" s="5"/>
      <c r="R1105" s="5"/>
      <c r="S1105" s="5"/>
    </row>
    <row r="1106" spans="1:19" ht="16" x14ac:dyDescent="0.2">
      <c r="A1106" s="5"/>
      <c r="B1106" s="34"/>
      <c r="C1106" s="5"/>
      <c r="D1106" s="5"/>
      <c r="E1106" s="5"/>
      <c r="F1106" s="5"/>
      <c r="G1106" s="5"/>
      <c r="H1106" s="5"/>
      <c r="I1106" s="5"/>
      <c r="J1106" s="5"/>
      <c r="K1106" s="5"/>
      <c r="L1106" s="5"/>
      <c r="M1106" s="5"/>
      <c r="N1106" s="5"/>
      <c r="O1106" s="5"/>
      <c r="P1106" s="5"/>
      <c r="Q1106" s="5"/>
      <c r="R1106" s="5"/>
      <c r="S1106" s="5"/>
    </row>
    <row r="1107" spans="1:19" ht="16" x14ac:dyDescent="0.2">
      <c r="A1107" s="5"/>
      <c r="B1107" s="34"/>
      <c r="C1107" s="5"/>
      <c r="D1107" s="5"/>
      <c r="E1107" s="5"/>
      <c r="F1107" s="5"/>
      <c r="G1107" s="5"/>
      <c r="H1107" s="5"/>
      <c r="I1107" s="5"/>
      <c r="J1107" s="5"/>
      <c r="K1107" s="5"/>
      <c r="L1107" s="5"/>
      <c r="M1107" s="5"/>
      <c r="N1107" s="5"/>
      <c r="O1107" s="5"/>
      <c r="P1107" s="5"/>
      <c r="Q1107" s="5"/>
      <c r="R1107" s="5"/>
      <c r="S1107" s="5"/>
    </row>
    <row r="1108" spans="1:19" ht="16" x14ac:dyDescent="0.2">
      <c r="A1108" s="5"/>
      <c r="B1108" s="34"/>
      <c r="C1108" s="5"/>
      <c r="D1108" s="5"/>
      <c r="E1108" s="5"/>
      <c r="F1108" s="5"/>
      <c r="G1108" s="5"/>
      <c r="H1108" s="5"/>
      <c r="I1108" s="5"/>
      <c r="J1108" s="5"/>
      <c r="K1108" s="5"/>
      <c r="L1108" s="5"/>
      <c r="M1108" s="5"/>
      <c r="N1108" s="5"/>
      <c r="O1108" s="5"/>
      <c r="P1108" s="5"/>
      <c r="Q1108" s="5"/>
      <c r="R1108" s="5"/>
      <c r="S1108" s="5"/>
    </row>
    <row r="1109" spans="1:19" ht="16" x14ac:dyDescent="0.2">
      <c r="A1109" s="5"/>
      <c r="B1109" s="34"/>
      <c r="C1109" s="5"/>
      <c r="D1109" s="5"/>
      <c r="E1109" s="5"/>
      <c r="F1109" s="5"/>
      <c r="G1109" s="5"/>
      <c r="H1109" s="5"/>
      <c r="I1109" s="5"/>
      <c r="J1109" s="5"/>
      <c r="K1109" s="5"/>
      <c r="L1109" s="5"/>
      <c r="M1109" s="5"/>
      <c r="N1109" s="5"/>
      <c r="O1109" s="5"/>
      <c r="P1109" s="5"/>
      <c r="Q1109" s="5"/>
      <c r="R1109" s="5"/>
      <c r="S1109" s="5"/>
    </row>
    <row r="1110" spans="1:19" ht="16" x14ac:dyDescent="0.2">
      <c r="A1110" s="5"/>
      <c r="B1110" s="34"/>
      <c r="C1110" s="5"/>
      <c r="D1110" s="5"/>
      <c r="E1110" s="5"/>
      <c r="F1110" s="5"/>
      <c r="G1110" s="5"/>
      <c r="H1110" s="5"/>
      <c r="I1110" s="5"/>
      <c r="J1110" s="5"/>
      <c r="K1110" s="5"/>
      <c r="L1110" s="5"/>
      <c r="M1110" s="5"/>
      <c r="N1110" s="5"/>
      <c r="O1110" s="5"/>
      <c r="P1110" s="5"/>
      <c r="Q1110" s="5"/>
      <c r="R1110" s="5"/>
      <c r="S1110" s="5"/>
    </row>
    <row r="1111" spans="1:19" ht="16" x14ac:dyDescent="0.2">
      <c r="A1111" s="5"/>
      <c r="B1111" s="34"/>
      <c r="C1111" s="5"/>
      <c r="D1111" s="5"/>
      <c r="E1111" s="5"/>
      <c r="F1111" s="5"/>
      <c r="G1111" s="5"/>
      <c r="H1111" s="5"/>
      <c r="I1111" s="5"/>
      <c r="J1111" s="5"/>
      <c r="K1111" s="5"/>
      <c r="L1111" s="5"/>
      <c r="M1111" s="5"/>
      <c r="N1111" s="5"/>
      <c r="O1111" s="5"/>
      <c r="P1111" s="5"/>
      <c r="Q1111" s="5"/>
      <c r="R1111" s="5"/>
      <c r="S1111" s="5"/>
    </row>
    <row r="1112" spans="1:19" ht="16" x14ac:dyDescent="0.2">
      <c r="A1112" s="5"/>
      <c r="B1112" s="34"/>
      <c r="C1112" s="5"/>
      <c r="D1112" s="5"/>
      <c r="E1112" s="5"/>
      <c r="F1112" s="5"/>
      <c r="G1112" s="5"/>
      <c r="H1112" s="5"/>
      <c r="I1112" s="5"/>
      <c r="J1112" s="5"/>
      <c r="K1112" s="5"/>
      <c r="L1112" s="5"/>
      <c r="M1112" s="5"/>
      <c r="N1112" s="5"/>
      <c r="O1112" s="5"/>
      <c r="P1112" s="5"/>
      <c r="Q1112" s="5"/>
      <c r="R1112" s="5"/>
      <c r="S1112" s="5"/>
    </row>
    <row r="1113" spans="1:19" ht="16" x14ac:dyDescent="0.2">
      <c r="A1113" s="5"/>
      <c r="B1113" s="34"/>
      <c r="C1113" s="5"/>
      <c r="D1113" s="5"/>
      <c r="E1113" s="5"/>
      <c r="F1113" s="5"/>
      <c r="G1113" s="5"/>
      <c r="H1113" s="5"/>
      <c r="I1113" s="5"/>
      <c r="J1113" s="5"/>
      <c r="K1113" s="5"/>
      <c r="L1113" s="5"/>
      <c r="M1113" s="5"/>
      <c r="N1113" s="5"/>
      <c r="O1113" s="5"/>
      <c r="P1113" s="5"/>
      <c r="Q1113" s="5"/>
      <c r="R1113" s="5"/>
      <c r="S1113" s="5"/>
    </row>
    <row r="1114" spans="1:19" ht="16" x14ac:dyDescent="0.2">
      <c r="A1114" s="5"/>
      <c r="B1114" s="34"/>
      <c r="C1114" s="5"/>
      <c r="D1114" s="5"/>
      <c r="E1114" s="5"/>
      <c r="F1114" s="5"/>
      <c r="G1114" s="5"/>
      <c r="H1114" s="5"/>
      <c r="I1114" s="5"/>
      <c r="J1114" s="5"/>
      <c r="K1114" s="5"/>
      <c r="L1114" s="5"/>
      <c r="M1114" s="5"/>
      <c r="N1114" s="5"/>
      <c r="O1114" s="5"/>
      <c r="P1114" s="5"/>
      <c r="Q1114" s="5"/>
      <c r="R1114" s="5"/>
      <c r="S1114" s="5"/>
    </row>
    <row r="1115" spans="1:19" ht="16" x14ac:dyDescent="0.2">
      <c r="A1115" s="5"/>
      <c r="B1115" s="34"/>
      <c r="C1115" s="5"/>
      <c r="D1115" s="5"/>
      <c r="E1115" s="5"/>
      <c r="F1115" s="5"/>
      <c r="G1115" s="5"/>
      <c r="H1115" s="5"/>
      <c r="I1115" s="5"/>
      <c r="J1115" s="5"/>
      <c r="K1115" s="5"/>
      <c r="L1115" s="5"/>
      <c r="M1115" s="5"/>
      <c r="N1115" s="5"/>
      <c r="O1115" s="5"/>
      <c r="P1115" s="5"/>
      <c r="Q1115" s="5"/>
      <c r="R1115" s="5"/>
      <c r="S1115" s="5"/>
    </row>
    <row r="1116" spans="1:19" ht="16" x14ac:dyDescent="0.2">
      <c r="A1116" s="5"/>
      <c r="B1116" s="34"/>
      <c r="C1116" s="5"/>
      <c r="D1116" s="5"/>
      <c r="E1116" s="5"/>
      <c r="F1116" s="5"/>
      <c r="G1116" s="5"/>
      <c r="H1116" s="5"/>
      <c r="I1116" s="5"/>
      <c r="J1116" s="5"/>
      <c r="K1116" s="5"/>
      <c r="L1116" s="5"/>
      <c r="M1116" s="5"/>
      <c r="N1116" s="5"/>
      <c r="O1116" s="5"/>
      <c r="P1116" s="5"/>
      <c r="Q1116" s="5"/>
      <c r="R1116" s="5"/>
      <c r="S1116" s="5"/>
    </row>
    <row r="1117" spans="1:19" ht="16" x14ac:dyDescent="0.2">
      <c r="A1117" s="5"/>
      <c r="B1117" s="34"/>
      <c r="C1117" s="5"/>
      <c r="D1117" s="5"/>
      <c r="E1117" s="5"/>
      <c r="F1117" s="5"/>
      <c r="G1117" s="5"/>
      <c r="H1117" s="5"/>
      <c r="I1117" s="5"/>
      <c r="J1117" s="5"/>
      <c r="K1117" s="5"/>
      <c r="L1117" s="5"/>
      <c r="M1117" s="5"/>
      <c r="N1117" s="5"/>
      <c r="O1117" s="5"/>
      <c r="P1117" s="5"/>
      <c r="Q1117" s="5"/>
      <c r="R1117" s="5"/>
      <c r="S1117" s="5"/>
    </row>
    <row r="1118" spans="1:19" ht="16" x14ac:dyDescent="0.2">
      <c r="A1118" s="5"/>
      <c r="B1118" s="34"/>
      <c r="C1118" s="5"/>
      <c r="D1118" s="5"/>
      <c r="E1118" s="5"/>
      <c r="F1118" s="5"/>
      <c r="G1118" s="5"/>
      <c r="H1118" s="5"/>
      <c r="I1118" s="5"/>
      <c r="J1118" s="5"/>
      <c r="K1118" s="5"/>
      <c r="L1118" s="5"/>
      <c r="M1118" s="5"/>
      <c r="N1118" s="5"/>
      <c r="O1118" s="5"/>
      <c r="P1118" s="5"/>
      <c r="Q1118" s="5"/>
      <c r="R1118" s="5"/>
      <c r="S1118" s="5"/>
    </row>
    <row r="1119" spans="1:19" ht="16" x14ac:dyDescent="0.2">
      <c r="A1119" s="5"/>
      <c r="B1119" s="34"/>
      <c r="C1119" s="5"/>
      <c r="D1119" s="5"/>
      <c r="E1119" s="5"/>
      <c r="F1119" s="5"/>
      <c r="G1119" s="5"/>
      <c r="H1119" s="5"/>
      <c r="I1119" s="5"/>
      <c r="J1119" s="5"/>
      <c r="K1119" s="5"/>
      <c r="L1119" s="5"/>
      <c r="M1119" s="5"/>
      <c r="N1119" s="5"/>
      <c r="O1119" s="5"/>
      <c r="P1119" s="5"/>
      <c r="Q1119" s="5"/>
      <c r="R1119" s="5"/>
      <c r="S1119" s="5"/>
    </row>
    <row r="1120" spans="1:19" ht="16" x14ac:dyDescent="0.2">
      <c r="A1120" s="5"/>
      <c r="B1120" s="34"/>
      <c r="C1120" s="5"/>
      <c r="D1120" s="5"/>
      <c r="E1120" s="5"/>
      <c r="F1120" s="5"/>
      <c r="G1120" s="5"/>
      <c r="H1120" s="5"/>
      <c r="I1120" s="5"/>
      <c r="J1120" s="5"/>
      <c r="K1120" s="5"/>
      <c r="L1120" s="5"/>
      <c r="M1120" s="5"/>
      <c r="N1120" s="5"/>
      <c r="O1120" s="5"/>
      <c r="P1120" s="5"/>
      <c r="Q1120" s="5"/>
      <c r="R1120" s="5"/>
      <c r="S1120" s="5"/>
    </row>
    <row r="1121" spans="1:19" ht="16" x14ac:dyDescent="0.2">
      <c r="A1121" s="5"/>
      <c r="B1121" s="34"/>
      <c r="C1121" s="5"/>
      <c r="D1121" s="5"/>
      <c r="E1121" s="5"/>
      <c r="F1121" s="5"/>
      <c r="G1121" s="5"/>
      <c r="H1121" s="5"/>
      <c r="I1121" s="5"/>
      <c r="J1121" s="5"/>
      <c r="K1121" s="5"/>
      <c r="L1121" s="5"/>
      <c r="M1121" s="5"/>
      <c r="N1121" s="5"/>
      <c r="O1121" s="5"/>
      <c r="P1121" s="5"/>
      <c r="Q1121" s="5"/>
      <c r="R1121" s="5"/>
      <c r="S1121" s="5"/>
    </row>
    <row r="1122" spans="1:19" ht="16" x14ac:dyDescent="0.2">
      <c r="A1122" s="5"/>
      <c r="B1122" s="34"/>
      <c r="C1122" s="5"/>
      <c r="D1122" s="5"/>
      <c r="E1122" s="5"/>
      <c r="F1122" s="5"/>
      <c r="G1122" s="5"/>
      <c r="H1122" s="5"/>
      <c r="I1122" s="5"/>
      <c r="J1122" s="5"/>
      <c r="K1122" s="5"/>
      <c r="L1122" s="5"/>
      <c r="M1122" s="5"/>
      <c r="N1122" s="5"/>
      <c r="O1122" s="5"/>
      <c r="P1122" s="5"/>
      <c r="Q1122" s="5"/>
      <c r="R1122" s="5"/>
      <c r="S1122" s="5"/>
    </row>
    <row r="1123" spans="1:19" ht="16" x14ac:dyDescent="0.2">
      <c r="A1123" s="5"/>
      <c r="B1123" s="34"/>
      <c r="C1123" s="5"/>
      <c r="D1123" s="5"/>
      <c r="E1123" s="5"/>
      <c r="F1123" s="5"/>
      <c r="G1123" s="5"/>
      <c r="H1123" s="5"/>
      <c r="I1123" s="5"/>
      <c r="J1123" s="5"/>
      <c r="K1123" s="5"/>
      <c r="L1123" s="5"/>
      <c r="M1123" s="5"/>
      <c r="N1123" s="5"/>
      <c r="O1123" s="5"/>
      <c r="P1123" s="5"/>
      <c r="Q1123" s="5"/>
      <c r="R1123" s="5"/>
      <c r="S1123" s="5"/>
    </row>
    <row r="1124" spans="1:19" ht="16" x14ac:dyDescent="0.2">
      <c r="A1124" s="5"/>
      <c r="B1124" s="34"/>
      <c r="C1124" s="5"/>
      <c r="D1124" s="5"/>
      <c r="E1124" s="5"/>
      <c r="F1124" s="5"/>
      <c r="G1124" s="5"/>
      <c r="H1124" s="5"/>
      <c r="I1124" s="5"/>
      <c r="J1124" s="5"/>
      <c r="K1124" s="5"/>
      <c r="L1124" s="5"/>
      <c r="M1124" s="5"/>
      <c r="N1124" s="5"/>
      <c r="O1124" s="5"/>
      <c r="P1124" s="5"/>
      <c r="Q1124" s="5"/>
      <c r="R1124" s="5"/>
      <c r="S1124" s="5"/>
    </row>
    <row r="1125" spans="1:19" ht="16" x14ac:dyDescent="0.2">
      <c r="A1125" s="5"/>
      <c r="B1125" s="34"/>
      <c r="C1125" s="5"/>
      <c r="D1125" s="5"/>
      <c r="E1125" s="5"/>
      <c r="F1125" s="5"/>
      <c r="G1125" s="5"/>
      <c r="H1125" s="5"/>
      <c r="I1125" s="5"/>
      <c r="J1125" s="5"/>
      <c r="K1125" s="5"/>
      <c r="L1125" s="5"/>
      <c r="M1125" s="5"/>
      <c r="N1125" s="5"/>
      <c r="O1125" s="5"/>
      <c r="P1125" s="5"/>
      <c r="Q1125" s="5"/>
      <c r="R1125" s="5"/>
      <c r="S1125" s="5"/>
    </row>
    <row r="1126" spans="1:19" ht="16" x14ac:dyDescent="0.2">
      <c r="A1126" s="5"/>
      <c r="B1126" s="34"/>
      <c r="C1126" s="5"/>
      <c r="D1126" s="5"/>
      <c r="E1126" s="5"/>
      <c r="F1126" s="5"/>
      <c r="G1126" s="5"/>
      <c r="H1126" s="5"/>
      <c r="I1126" s="5"/>
      <c r="J1126" s="5"/>
      <c r="K1126" s="5"/>
      <c r="L1126" s="5"/>
      <c r="M1126" s="5"/>
      <c r="N1126" s="5"/>
      <c r="O1126" s="5"/>
      <c r="P1126" s="5"/>
      <c r="Q1126" s="5"/>
      <c r="R1126" s="5"/>
      <c r="S1126" s="5"/>
    </row>
    <row r="1127" spans="1:19" ht="16" x14ac:dyDescent="0.2">
      <c r="A1127" s="5"/>
      <c r="B1127" s="34"/>
      <c r="C1127" s="5"/>
      <c r="D1127" s="5"/>
      <c r="E1127" s="5"/>
      <c r="F1127" s="5"/>
      <c r="G1127" s="5"/>
      <c r="H1127" s="5"/>
      <c r="I1127" s="5"/>
      <c r="J1127" s="5"/>
      <c r="K1127" s="5"/>
      <c r="L1127" s="5"/>
      <c r="M1127" s="5"/>
      <c r="N1127" s="5"/>
      <c r="O1127" s="5"/>
      <c r="P1127" s="5"/>
      <c r="Q1127" s="5"/>
      <c r="R1127" s="5"/>
      <c r="S1127" s="5"/>
    </row>
    <row r="1128" spans="1:19" ht="16" x14ac:dyDescent="0.2">
      <c r="A1128" s="5"/>
      <c r="B1128" s="34"/>
      <c r="C1128" s="5"/>
      <c r="D1128" s="5"/>
      <c r="E1128" s="5"/>
      <c r="F1128" s="5"/>
      <c r="G1128" s="5"/>
      <c r="H1128" s="5"/>
      <c r="I1128" s="5"/>
      <c r="J1128" s="5"/>
      <c r="K1128" s="5"/>
      <c r="L1128" s="5"/>
      <c r="M1128" s="5"/>
      <c r="N1128" s="5"/>
      <c r="O1128" s="5"/>
      <c r="P1128" s="5"/>
      <c r="Q1128" s="5"/>
      <c r="R1128" s="5"/>
      <c r="S1128" s="5"/>
    </row>
    <row r="1129" spans="1:19" ht="16" x14ac:dyDescent="0.2">
      <c r="A1129" s="5"/>
      <c r="B1129" s="34"/>
      <c r="C1129" s="5"/>
      <c r="D1129" s="5"/>
      <c r="E1129" s="5"/>
      <c r="F1129" s="5"/>
      <c r="G1129" s="5"/>
      <c r="H1129" s="5"/>
      <c r="I1129" s="5"/>
      <c r="J1129" s="5"/>
      <c r="K1129" s="5"/>
      <c r="L1129" s="5"/>
      <c r="M1129" s="5"/>
      <c r="N1129" s="5"/>
      <c r="O1129" s="5"/>
      <c r="P1129" s="5"/>
      <c r="Q1129" s="5"/>
      <c r="R1129" s="5"/>
      <c r="S1129" s="5"/>
    </row>
    <row r="1130" spans="1:19" ht="16" x14ac:dyDescent="0.2">
      <c r="A1130" s="5"/>
      <c r="B1130" s="34"/>
      <c r="C1130" s="5"/>
      <c r="D1130" s="5"/>
      <c r="E1130" s="5"/>
      <c r="F1130" s="5"/>
      <c r="G1130" s="5"/>
      <c r="H1130" s="5"/>
      <c r="I1130" s="5"/>
      <c r="J1130" s="5"/>
      <c r="K1130" s="5"/>
      <c r="L1130" s="5"/>
      <c r="M1130" s="5"/>
      <c r="N1130" s="5"/>
      <c r="O1130" s="5"/>
      <c r="P1130" s="5"/>
      <c r="Q1130" s="5"/>
      <c r="R1130" s="5"/>
      <c r="S1130" s="5"/>
    </row>
    <row r="1131" spans="1:19" ht="16" x14ac:dyDescent="0.2">
      <c r="A1131" s="5"/>
      <c r="B1131" s="34"/>
      <c r="C1131" s="5"/>
      <c r="D1131" s="5"/>
      <c r="E1131" s="5"/>
      <c r="F1131" s="5"/>
      <c r="G1131" s="5"/>
      <c r="H1131" s="5"/>
      <c r="I1131" s="5"/>
      <c r="J1131" s="5"/>
      <c r="K1131" s="5"/>
      <c r="L1131" s="5"/>
      <c r="M1131" s="5"/>
      <c r="N1131" s="5"/>
      <c r="O1131" s="5"/>
      <c r="P1131" s="5"/>
      <c r="Q1131" s="5"/>
      <c r="R1131" s="5"/>
      <c r="S1131" s="5"/>
    </row>
    <row r="1132" spans="1:19" ht="16" x14ac:dyDescent="0.2">
      <c r="A1132" s="5"/>
      <c r="B1132" s="34"/>
      <c r="C1132" s="5"/>
      <c r="D1132" s="5"/>
      <c r="E1132" s="5"/>
      <c r="F1132" s="5"/>
      <c r="G1132" s="5"/>
      <c r="H1132" s="5"/>
      <c r="I1132" s="5"/>
      <c r="J1132" s="5"/>
      <c r="K1132" s="5"/>
      <c r="L1132" s="5"/>
      <c r="M1132" s="5"/>
      <c r="N1132" s="5"/>
      <c r="O1132" s="5"/>
      <c r="P1132" s="5"/>
      <c r="Q1132" s="5"/>
      <c r="R1132" s="5"/>
      <c r="S1132" s="5"/>
    </row>
    <row r="1133" spans="1:19" ht="16" x14ac:dyDescent="0.2">
      <c r="A1133" s="5"/>
      <c r="B1133" s="34"/>
      <c r="C1133" s="5"/>
      <c r="D1133" s="5"/>
      <c r="E1133" s="5"/>
      <c r="F1133" s="5"/>
      <c r="G1133" s="5"/>
      <c r="H1133" s="5"/>
      <c r="I1133" s="5"/>
      <c r="J1133" s="5"/>
      <c r="K1133" s="5"/>
      <c r="L1133" s="5"/>
      <c r="M1133" s="5"/>
      <c r="N1133" s="5"/>
      <c r="O1133" s="5"/>
      <c r="P1133" s="5"/>
      <c r="Q1133" s="5"/>
      <c r="R1133" s="5"/>
      <c r="S1133" s="5"/>
    </row>
    <row r="1134" spans="1:19" ht="16" x14ac:dyDescent="0.2">
      <c r="A1134" s="5"/>
      <c r="B1134" s="34"/>
      <c r="C1134" s="5"/>
      <c r="D1134" s="5"/>
      <c r="E1134" s="5"/>
      <c r="F1134" s="5"/>
      <c r="G1134" s="5"/>
      <c r="H1134" s="5"/>
      <c r="I1134" s="5"/>
      <c r="J1134" s="5"/>
      <c r="K1134" s="5"/>
      <c r="L1134" s="5"/>
      <c r="M1134" s="5"/>
      <c r="N1134" s="5"/>
      <c r="O1134" s="5"/>
      <c r="P1134" s="5"/>
      <c r="Q1134" s="5"/>
      <c r="R1134" s="5"/>
      <c r="S1134" s="5"/>
    </row>
    <row r="1135" spans="1:19" ht="16" x14ac:dyDescent="0.2">
      <c r="A1135" s="5"/>
      <c r="B1135" s="34"/>
      <c r="C1135" s="5"/>
      <c r="D1135" s="5"/>
      <c r="E1135" s="5"/>
      <c r="F1135" s="5"/>
      <c r="G1135" s="5"/>
      <c r="H1135" s="5"/>
      <c r="I1135" s="5"/>
      <c r="J1135" s="5"/>
      <c r="K1135" s="5"/>
      <c r="L1135" s="5"/>
      <c r="M1135" s="5"/>
      <c r="N1135" s="5"/>
      <c r="O1135" s="5"/>
      <c r="P1135" s="5"/>
      <c r="Q1135" s="5"/>
      <c r="R1135" s="5"/>
      <c r="S1135" s="5"/>
    </row>
    <row r="1136" spans="1:19" ht="16" x14ac:dyDescent="0.2">
      <c r="A1136" s="5"/>
      <c r="B1136" s="34"/>
      <c r="C1136" s="5"/>
      <c r="D1136" s="5"/>
      <c r="E1136" s="5"/>
      <c r="F1136" s="5"/>
      <c r="G1136" s="5"/>
      <c r="H1136" s="5"/>
      <c r="I1136" s="5"/>
      <c r="J1136" s="5"/>
      <c r="K1136" s="5"/>
      <c r="L1136" s="5"/>
      <c r="M1136" s="5"/>
      <c r="N1136" s="5"/>
      <c r="O1136" s="5"/>
      <c r="P1136" s="5"/>
      <c r="Q1136" s="5"/>
      <c r="R1136" s="5"/>
      <c r="S1136" s="5"/>
    </row>
    <row r="1137" spans="1:19" ht="16" x14ac:dyDescent="0.2">
      <c r="A1137" s="5"/>
      <c r="B1137" s="34"/>
      <c r="C1137" s="5"/>
      <c r="D1137" s="5"/>
      <c r="E1137" s="5"/>
      <c r="F1137" s="5"/>
      <c r="G1137" s="5"/>
      <c r="H1137" s="5"/>
      <c r="I1137" s="5"/>
      <c r="J1137" s="5"/>
      <c r="K1137" s="5"/>
      <c r="L1137" s="5"/>
      <c r="M1137" s="5"/>
      <c r="N1137" s="5"/>
      <c r="O1137" s="5"/>
      <c r="P1137" s="5"/>
      <c r="Q1137" s="5"/>
      <c r="R1137" s="5"/>
      <c r="S1137" s="5"/>
    </row>
    <row r="1138" spans="1:19" ht="16" x14ac:dyDescent="0.2">
      <c r="A1138" s="5"/>
      <c r="B1138" s="34"/>
      <c r="C1138" s="5"/>
      <c r="D1138" s="5"/>
      <c r="E1138" s="5"/>
      <c r="F1138" s="5"/>
      <c r="G1138" s="5"/>
      <c r="H1138" s="5"/>
      <c r="I1138" s="5"/>
      <c r="J1138" s="5"/>
      <c r="K1138" s="5"/>
      <c r="L1138" s="5"/>
      <c r="M1138" s="5"/>
      <c r="N1138" s="5"/>
      <c r="O1138" s="5"/>
      <c r="P1138" s="5"/>
      <c r="Q1138" s="5"/>
      <c r="R1138" s="5"/>
      <c r="S1138" s="5"/>
    </row>
    <row r="1139" spans="1:19" ht="16" x14ac:dyDescent="0.2">
      <c r="A1139" s="5"/>
      <c r="B1139" s="34"/>
      <c r="C1139" s="5"/>
      <c r="D1139" s="5"/>
      <c r="E1139" s="5"/>
      <c r="F1139" s="5"/>
      <c r="G1139" s="5"/>
      <c r="H1139" s="5"/>
      <c r="I1139" s="5"/>
      <c r="J1139" s="5"/>
      <c r="K1139" s="5"/>
      <c r="L1139" s="5"/>
      <c r="M1139" s="5"/>
      <c r="N1139" s="5"/>
      <c r="O1139" s="5"/>
      <c r="P1139" s="5"/>
      <c r="Q1139" s="5"/>
      <c r="R1139" s="5"/>
      <c r="S1139" s="5"/>
    </row>
    <row r="1140" spans="1:19" ht="16" x14ac:dyDescent="0.2">
      <c r="A1140" s="5"/>
      <c r="B1140" s="34"/>
      <c r="C1140" s="5"/>
      <c r="D1140" s="5"/>
      <c r="E1140" s="5"/>
      <c r="F1140" s="5"/>
      <c r="G1140" s="5"/>
      <c r="H1140" s="5"/>
      <c r="I1140" s="5"/>
      <c r="J1140" s="5"/>
      <c r="K1140" s="5"/>
      <c r="L1140" s="5"/>
      <c r="M1140" s="5"/>
      <c r="N1140" s="5"/>
      <c r="O1140" s="5"/>
      <c r="P1140" s="5"/>
      <c r="Q1140" s="5"/>
      <c r="R1140" s="5"/>
      <c r="S1140" s="5"/>
    </row>
    <row r="1141" spans="1:19" ht="16" x14ac:dyDescent="0.2">
      <c r="A1141" s="5"/>
      <c r="B1141" s="34"/>
      <c r="C1141" s="5"/>
      <c r="D1141" s="5"/>
      <c r="E1141" s="5"/>
      <c r="F1141" s="5"/>
      <c r="G1141" s="5"/>
      <c r="H1141" s="5"/>
      <c r="I1141" s="5"/>
      <c r="J1141" s="5"/>
      <c r="K1141" s="5"/>
      <c r="L1141" s="5"/>
      <c r="M1141" s="5"/>
      <c r="N1141" s="5"/>
      <c r="O1141" s="5"/>
      <c r="P1141" s="5"/>
      <c r="Q1141" s="5"/>
      <c r="R1141" s="5"/>
      <c r="S1141" s="5"/>
    </row>
    <row r="1142" spans="1:19" ht="16" x14ac:dyDescent="0.2">
      <c r="A1142" s="5"/>
      <c r="B1142" s="34"/>
      <c r="C1142" s="5"/>
      <c r="D1142" s="5"/>
      <c r="E1142" s="5"/>
      <c r="F1142" s="5"/>
      <c r="G1142" s="5"/>
      <c r="H1142" s="5"/>
      <c r="I1142" s="5"/>
      <c r="J1142" s="5"/>
      <c r="K1142" s="5"/>
      <c r="L1142" s="5"/>
      <c r="M1142" s="5"/>
      <c r="N1142" s="5"/>
      <c r="O1142" s="5"/>
      <c r="P1142" s="5"/>
      <c r="Q1142" s="5"/>
      <c r="R1142" s="5"/>
      <c r="S1142" s="5"/>
    </row>
    <row r="1143" spans="1:19" ht="16" x14ac:dyDescent="0.2">
      <c r="A1143" s="5"/>
      <c r="B1143" s="34"/>
      <c r="C1143" s="5"/>
      <c r="D1143" s="5"/>
      <c r="E1143" s="5"/>
      <c r="F1143" s="5"/>
      <c r="G1143" s="5"/>
      <c r="H1143" s="5"/>
      <c r="I1143" s="5"/>
      <c r="J1143" s="5"/>
      <c r="K1143" s="5"/>
      <c r="L1143" s="5"/>
      <c r="M1143" s="5"/>
      <c r="N1143" s="5"/>
      <c r="O1143" s="5"/>
      <c r="P1143" s="5"/>
      <c r="Q1143" s="5"/>
      <c r="R1143" s="5"/>
      <c r="S1143" s="5"/>
    </row>
    <row r="1144" spans="1:19" ht="16" x14ac:dyDescent="0.2">
      <c r="A1144" s="5"/>
      <c r="B1144" s="34"/>
      <c r="C1144" s="5"/>
      <c r="D1144" s="5"/>
      <c r="E1144" s="5"/>
      <c r="F1144" s="5"/>
      <c r="G1144" s="5"/>
      <c r="H1144" s="5"/>
      <c r="I1144" s="5"/>
      <c r="J1144" s="5"/>
      <c r="K1144" s="5"/>
      <c r="L1144" s="5"/>
      <c r="M1144" s="5"/>
      <c r="N1144" s="5"/>
      <c r="O1144" s="5"/>
      <c r="P1144" s="5"/>
      <c r="Q1144" s="5"/>
      <c r="R1144" s="5"/>
      <c r="S1144" s="5"/>
    </row>
    <row r="1145" spans="1:19" ht="16" x14ac:dyDescent="0.2">
      <c r="A1145" s="5"/>
      <c r="B1145" s="34"/>
      <c r="C1145" s="5"/>
      <c r="D1145" s="5"/>
      <c r="E1145" s="5"/>
      <c r="F1145" s="5"/>
      <c r="G1145" s="5"/>
      <c r="H1145" s="5"/>
      <c r="I1145" s="5"/>
      <c r="J1145" s="5"/>
      <c r="K1145" s="5"/>
      <c r="L1145" s="5"/>
      <c r="M1145" s="5"/>
      <c r="N1145" s="5"/>
      <c r="O1145" s="5"/>
      <c r="P1145" s="5"/>
      <c r="Q1145" s="5"/>
      <c r="R1145" s="5"/>
      <c r="S1145" s="5"/>
    </row>
    <row r="1146" spans="1:19" ht="16" x14ac:dyDescent="0.2">
      <c r="A1146" s="5"/>
      <c r="B1146" s="34"/>
      <c r="C1146" s="5"/>
      <c r="D1146" s="5"/>
      <c r="E1146" s="5"/>
      <c r="F1146" s="5"/>
      <c r="G1146" s="5"/>
      <c r="H1146" s="5"/>
      <c r="I1146" s="5"/>
      <c r="J1146" s="5"/>
      <c r="K1146" s="5"/>
      <c r="L1146" s="5"/>
      <c r="M1146" s="5"/>
      <c r="N1146" s="5"/>
      <c r="O1146" s="5"/>
      <c r="P1146" s="5"/>
      <c r="Q1146" s="5"/>
      <c r="R1146" s="5"/>
      <c r="S1146" s="5"/>
    </row>
    <row r="1147" spans="1:19" ht="16" x14ac:dyDescent="0.2">
      <c r="A1147" s="5"/>
      <c r="B1147" s="34"/>
      <c r="C1147" s="5"/>
      <c r="D1147" s="5"/>
      <c r="E1147" s="5"/>
      <c r="F1147" s="5"/>
      <c r="G1147" s="5"/>
      <c r="H1147" s="5"/>
      <c r="I1147" s="5"/>
      <c r="J1147" s="5"/>
      <c r="K1147" s="5"/>
      <c r="L1147" s="5"/>
      <c r="M1147" s="5"/>
      <c r="N1147" s="5"/>
      <c r="O1147" s="5"/>
      <c r="P1147" s="5"/>
      <c r="Q1147" s="5"/>
      <c r="R1147" s="5"/>
      <c r="S1147" s="5"/>
    </row>
    <row r="1148" spans="1:19" ht="16" x14ac:dyDescent="0.2">
      <c r="A1148" s="5"/>
      <c r="B1148" s="34"/>
      <c r="C1148" s="5"/>
      <c r="D1148" s="5"/>
      <c r="E1148" s="5"/>
      <c r="F1148" s="5"/>
      <c r="G1148" s="5"/>
      <c r="H1148" s="5"/>
      <c r="I1148" s="5"/>
      <c r="J1148" s="5"/>
      <c r="K1148" s="5"/>
      <c r="L1148" s="5"/>
      <c r="M1148" s="5"/>
      <c r="N1148" s="5"/>
      <c r="O1148" s="5"/>
      <c r="P1148" s="5"/>
      <c r="Q1148" s="5"/>
      <c r="R1148" s="5"/>
      <c r="S1148" s="5"/>
    </row>
    <row r="1149" spans="1:19" ht="16" x14ac:dyDescent="0.2">
      <c r="A1149" s="5"/>
      <c r="B1149" s="34"/>
      <c r="C1149" s="5"/>
      <c r="D1149" s="5"/>
      <c r="E1149" s="5"/>
      <c r="F1149" s="5"/>
      <c r="G1149" s="5"/>
      <c r="H1149" s="5"/>
      <c r="I1149" s="5"/>
      <c r="J1149" s="5"/>
      <c r="K1149" s="5"/>
      <c r="L1149" s="5"/>
      <c r="M1149" s="5"/>
      <c r="N1149" s="5"/>
      <c r="O1149" s="5"/>
      <c r="P1149" s="5"/>
      <c r="Q1149" s="5"/>
      <c r="R1149" s="5"/>
      <c r="S1149" s="5"/>
    </row>
    <row r="1150" spans="1:19" ht="16" x14ac:dyDescent="0.2">
      <c r="A1150" s="5"/>
      <c r="B1150" s="34"/>
      <c r="C1150" s="5"/>
      <c r="D1150" s="5"/>
      <c r="E1150" s="5"/>
      <c r="F1150" s="5"/>
      <c r="G1150" s="5"/>
      <c r="H1150" s="5"/>
      <c r="I1150" s="5"/>
      <c r="J1150" s="5"/>
      <c r="K1150" s="5"/>
      <c r="L1150" s="5"/>
      <c r="M1150" s="5"/>
      <c r="N1150" s="5"/>
      <c r="O1150" s="5"/>
      <c r="P1150" s="5"/>
      <c r="Q1150" s="5"/>
      <c r="R1150" s="5"/>
      <c r="S1150" s="5"/>
    </row>
    <row r="1151" spans="1:19" ht="16" x14ac:dyDescent="0.2">
      <c r="A1151" s="5"/>
      <c r="B1151" s="34"/>
      <c r="C1151" s="5"/>
      <c r="D1151" s="5"/>
      <c r="E1151" s="5"/>
      <c r="F1151" s="5"/>
      <c r="G1151" s="5"/>
      <c r="H1151" s="5"/>
      <c r="I1151" s="5"/>
      <c r="J1151" s="5"/>
      <c r="K1151" s="5"/>
      <c r="L1151" s="5"/>
      <c r="M1151" s="5"/>
      <c r="N1151" s="5"/>
      <c r="O1151" s="5"/>
      <c r="P1151" s="5"/>
      <c r="Q1151" s="5"/>
      <c r="R1151" s="5"/>
      <c r="S1151" s="5"/>
    </row>
    <row r="1152" spans="1:19" ht="16" x14ac:dyDescent="0.2">
      <c r="A1152" s="5"/>
      <c r="B1152" s="34"/>
      <c r="C1152" s="5"/>
      <c r="D1152" s="5"/>
      <c r="E1152" s="5"/>
      <c r="F1152" s="5"/>
      <c r="G1152" s="5"/>
      <c r="H1152" s="5"/>
      <c r="I1152" s="5"/>
      <c r="J1152" s="5"/>
      <c r="K1152" s="5"/>
      <c r="L1152" s="5"/>
      <c r="M1152" s="5"/>
      <c r="N1152" s="5"/>
      <c r="O1152" s="5"/>
      <c r="P1152" s="5"/>
      <c r="Q1152" s="5"/>
      <c r="R1152" s="5"/>
      <c r="S1152" s="5"/>
    </row>
    <row r="1153" spans="1:19" ht="16" x14ac:dyDescent="0.2">
      <c r="A1153" s="5"/>
      <c r="B1153" s="34"/>
      <c r="C1153" s="5"/>
      <c r="D1153" s="5"/>
      <c r="E1153" s="5"/>
      <c r="F1153" s="5"/>
      <c r="G1153" s="5"/>
      <c r="H1153" s="5"/>
      <c r="I1153" s="5"/>
      <c r="J1153" s="5"/>
      <c r="K1153" s="5"/>
      <c r="L1153" s="5"/>
      <c r="M1153" s="5"/>
      <c r="N1153" s="5"/>
      <c r="O1153" s="5"/>
      <c r="P1153" s="5"/>
      <c r="Q1153" s="5"/>
      <c r="R1153" s="5"/>
      <c r="S1153" s="5"/>
    </row>
    <row r="1154" spans="1:19" ht="16" x14ac:dyDescent="0.2">
      <c r="A1154" s="5"/>
      <c r="B1154" s="34"/>
      <c r="C1154" s="5"/>
      <c r="D1154" s="5"/>
      <c r="E1154" s="5"/>
      <c r="F1154" s="5"/>
      <c r="G1154" s="5"/>
      <c r="H1154" s="5"/>
      <c r="I1154" s="5"/>
      <c r="J1154" s="5"/>
      <c r="K1154" s="5"/>
      <c r="L1154" s="5"/>
      <c r="M1154" s="5"/>
      <c r="N1154" s="5"/>
      <c r="O1154" s="5"/>
      <c r="P1154" s="5"/>
      <c r="Q1154" s="5"/>
      <c r="R1154" s="5"/>
      <c r="S1154" s="5"/>
    </row>
    <row r="1155" spans="1:19" ht="16" x14ac:dyDescent="0.2">
      <c r="A1155" s="5"/>
      <c r="B1155" s="34"/>
      <c r="C1155" s="5"/>
      <c r="D1155" s="5"/>
      <c r="E1155" s="5"/>
      <c r="F1155" s="5"/>
      <c r="G1155" s="5"/>
      <c r="H1155" s="5"/>
      <c r="I1155" s="5"/>
      <c r="J1155" s="5"/>
      <c r="K1155" s="5"/>
      <c r="L1155" s="5"/>
      <c r="M1155" s="5"/>
      <c r="N1155" s="5"/>
      <c r="O1155" s="5"/>
      <c r="P1155" s="5"/>
      <c r="Q1155" s="5"/>
      <c r="R1155" s="5"/>
      <c r="S1155" s="5"/>
    </row>
    <row r="1156" spans="1:19" ht="16" x14ac:dyDescent="0.2">
      <c r="A1156" s="5"/>
      <c r="B1156" s="34"/>
      <c r="C1156" s="5"/>
      <c r="D1156" s="5"/>
      <c r="E1156" s="5"/>
      <c r="F1156" s="5"/>
      <c r="G1156" s="5"/>
      <c r="H1156" s="5"/>
      <c r="I1156" s="5"/>
      <c r="J1156" s="5"/>
      <c r="K1156" s="5"/>
      <c r="L1156" s="5"/>
      <c r="M1156" s="5"/>
      <c r="N1156" s="5"/>
      <c r="O1156" s="5"/>
      <c r="P1156" s="5"/>
      <c r="Q1156" s="5"/>
      <c r="R1156" s="5"/>
      <c r="S1156" s="5"/>
    </row>
    <row r="1157" spans="1:19" ht="16" x14ac:dyDescent="0.2">
      <c r="A1157" s="5"/>
      <c r="B1157" s="34"/>
      <c r="C1157" s="5"/>
      <c r="D1157" s="5"/>
      <c r="E1157" s="5"/>
      <c r="F1157" s="5"/>
      <c r="G1157" s="5"/>
      <c r="H1157" s="5"/>
      <c r="I1157" s="5"/>
      <c r="J1157" s="5"/>
      <c r="K1157" s="5"/>
      <c r="L1157" s="5"/>
      <c r="M1157" s="5"/>
      <c r="N1157" s="5"/>
      <c r="O1157" s="5"/>
      <c r="P1157" s="5"/>
      <c r="Q1157" s="5"/>
      <c r="R1157" s="5"/>
      <c r="S1157" s="5"/>
    </row>
    <row r="1158" spans="1:19" ht="16" x14ac:dyDescent="0.2">
      <c r="A1158" s="5"/>
      <c r="B1158" s="34"/>
      <c r="C1158" s="5"/>
      <c r="D1158" s="5"/>
      <c r="E1158" s="5"/>
      <c r="F1158" s="5"/>
      <c r="G1158" s="5"/>
      <c r="H1158" s="5"/>
      <c r="I1158" s="5"/>
      <c r="J1158" s="5"/>
      <c r="K1158" s="5"/>
      <c r="L1158" s="5"/>
      <c r="M1158" s="5"/>
      <c r="N1158" s="5"/>
      <c r="O1158" s="5"/>
      <c r="P1158" s="5"/>
      <c r="Q1158" s="5"/>
      <c r="R1158" s="5"/>
      <c r="S1158" s="5"/>
    </row>
    <row r="1159" spans="1:19" ht="16" x14ac:dyDescent="0.2">
      <c r="A1159" s="5"/>
      <c r="B1159" s="34"/>
      <c r="C1159" s="5"/>
      <c r="D1159" s="5"/>
      <c r="E1159" s="5"/>
      <c r="F1159" s="5"/>
      <c r="G1159" s="5"/>
      <c r="H1159" s="5"/>
      <c r="I1159" s="5"/>
      <c r="J1159" s="5"/>
      <c r="K1159" s="5"/>
      <c r="L1159" s="5"/>
      <c r="M1159" s="5"/>
      <c r="N1159" s="5"/>
      <c r="O1159" s="5"/>
      <c r="P1159" s="5"/>
      <c r="Q1159" s="5"/>
      <c r="R1159" s="5"/>
      <c r="S1159" s="5"/>
    </row>
    <row r="1160" spans="1:19" ht="16" x14ac:dyDescent="0.2">
      <c r="A1160" s="5"/>
      <c r="B1160" s="34"/>
      <c r="C1160" s="5"/>
      <c r="D1160" s="5"/>
      <c r="E1160" s="5"/>
      <c r="F1160" s="5"/>
      <c r="G1160" s="5"/>
      <c r="H1160" s="5"/>
      <c r="I1160" s="5"/>
      <c r="J1160" s="5"/>
      <c r="K1160" s="5"/>
      <c r="L1160" s="5"/>
      <c r="M1160" s="5"/>
      <c r="N1160" s="5"/>
      <c r="O1160" s="5"/>
      <c r="P1160" s="5"/>
      <c r="Q1160" s="5"/>
      <c r="R1160" s="5"/>
      <c r="S1160" s="5"/>
    </row>
    <row r="1161" spans="1:19" ht="16" x14ac:dyDescent="0.2">
      <c r="A1161" s="5"/>
      <c r="B1161" s="34"/>
      <c r="C1161" s="5"/>
      <c r="D1161" s="5"/>
      <c r="E1161" s="5"/>
      <c r="F1161" s="5"/>
      <c r="G1161" s="5"/>
      <c r="H1161" s="5"/>
      <c r="I1161" s="5"/>
      <c r="J1161" s="5"/>
      <c r="K1161" s="5"/>
      <c r="L1161" s="5"/>
      <c r="M1161" s="5"/>
      <c r="N1161" s="5"/>
      <c r="O1161" s="5"/>
      <c r="P1161" s="5"/>
      <c r="Q1161" s="5"/>
      <c r="R1161" s="5"/>
      <c r="S1161" s="5"/>
    </row>
    <row r="1162" spans="1:19" ht="16" x14ac:dyDescent="0.2">
      <c r="A1162" s="5"/>
      <c r="B1162" s="34"/>
      <c r="C1162" s="5"/>
      <c r="D1162" s="5"/>
      <c r="E1162" s="5"/>
      <c r="F1162" s="5"/>
      <c r="G1162" s="5"/>
      <c r="H1162" s="5"/>
      <c r="I1162" s="5"/>
      <c r="J1162" s="5"/>
      <c r="K1162" s="5"/>
      <c r="L1162" s="5"/>
      <c r="M1162" s="5"/>
      <c r="N1162" s="5"/>
      <c r="O1162" s="5"/>
      <c r="P1162" s="5"/>
      <c r="Q1162" s="5"/>
      <c r="R1162" s="5"/>
      <c r="S1162" s="5"/>
    </row>
    <row r="1163" spans="1:19" ht="16" x14ac:dyDescent="0.2">
      <c r="A1163" s="5"/>
      <c r="B1163" s="34"/>
      <c r="C1163" s="5"/>
      <c r="D1163" s="5"/>
      <c r="E1163" s="5"/>
      <c r="F1163" s="5"/>
      <c r="G1163" s="5"/>
      <c r="H1163" s="5"/>
      <c r="I1163" s="5"/>
      <c r="J1163" s="5"/>
      <c r="K1163" s="5"/>
      <c r="L1163" s="5"/>
      <c r="M1163" s="5"/>
      <c r="N1163" s="5"/>
      <c r="O1163" s="5"/>
      <c r="P1163" s="5"/>
      <c r="Q1163" s="5"/>
      <c r="R1163" s="5"/>
      <c r="S1163" s="5"/>
    </row>
    <row r="1164" spans="1:19" ht="16" x14ac:dyDescent="0.2">
      <c r="A1164" s="5"/>
      <c r="B1164" s="34"/>
      <c r="C1164" s="5"/>
      <c r="D1164" s="5"/>
      <c r="E1164" s="5"/>
      <c r="F1164" s="5"/>
      <c r="G1164" s="5"/>
      <c r="H1164" s="5"/>
      <c r="I1164" s="5"/>
      <c r="J1164" s="5"/>
      <c r="K1164" s="5"/>
      <c r="L1164" s="5"/>
      <c r="M1164" s="5"/>
      <c r="N1164" s="5"/>
      <c r="O1164" s="5"/>
      <c r="P1164" s="5"/>
      <c r="Q1164" s="5"/>
      <c r="R1164" s="5"/>
      <c r="S1164" s="5"/>
    </row>
    <row r="1165" spans="1:19" ht="16" x14ac:dyDescent="0.2">
      <c r="A1165" s="5"/>
      <c r="B1165" s="34"/>
      <c r="C1165" s="5"/>
      <c r="D1165" s="5"/>
      <c r="E1165" s="5"/>
      <c r="F1165" s="5"/>
      <c r="G1165" s="5"/>
      <c r="H1165" s="5"/>
      <c r="I1165" s="5"/>
      <c r="J1165" s="5"/>
      <c r="K1165" s="5"/>
      <c r="L1165" s="5"/>
      <c r="M1165" s="5"/>
      <c r="N1165" s="5"/>
      <c r="O1165" s="5"/>
      <c r="P1165" s="5"/>
      <c r="Q1165" s="5"/>
      <c r="R1165" s="5"/>
      <c r="S1165" s="5"/>
    </row>
    <row r="1166" spans="1:19" ht="16" x14ac:dyDescent="0.2">
      <c r="A1166" s="5"/>
      <c r="B1166" s="34"/>
      <c r="C1166" s="5"/>
      <c r="D1166" s="5"/>
      <c r="E1166" s="5"/>
      <c r="F1166" s="5"/>
      <c r="G1166" s="5"/>
      <c r="H1166" s="5"/>
      <c r="I1166" s="5"/>
      <c r="J1166" s="5"/>
      <c r="K1166" s="5"/>
      <c r="L1166" s="5"/>
      <c r="M1166" s="5"/>
      <c r="N1166" s="5"/>
      <c r="O1166" s="5"/>
      <c r="P1166" s="5"/>
      <c r="Q1166" s="5"/>
      <c r="R1166" s="5"/>
      <c r="S1166" s="5"/>
    </row>
    <row r="1167" spans="1:19" ht="16" x14ac:dyDescent="0.2">
      <c r="A1167" s="5"/>
      <c r="B1167" s="34"/>
      <c r="C1167" s="5"/>
      <c r="D1167" s="5"/>
      <c r="E1167" s="5"/>
      <c r="F1167" s="5"/>
      <c r="G1167" s="5"/>
      <c r="H1167" s="5"/>
      <c r="I1167" s="5"/>
      <c r="J1167" s="5"/>
      <c r="K1167" s="5"/>
      <c r="L1167" s="5"/>
      <c r="M1167" s="5"/>
      <c r="N1167" s="5"/>
      <c r="O1167" s="5"/>
      <c r="P1167" s="5"/>
      <c r="Q1167" s="5"/>
      <c r="R1167" s="5"/>
      <c r="S1167" s="5"/>
    </row>
    <row r="1168" spans="1:19" ht="16" x14ac:dyDescent="0.2">
      <c r="A1168" s="5"/>
      <c r="B1168" s="34"/>
      <c r="C1168" s="5"/>
      <c r="D1168" s="5"/>
      <c r="E1168" s="5"/>
      <c r="F1168" s="5"/>
      <c r="G1168" s="5"/>
      <c r="H1168" s="5"/>
      <c r="I1168" s="5"/>
      <c r="J1168" s="5"/>
      <c r="K1168" s="5"/>
      <c r="L1168" s="5"/>
      <c r="M1168" s="5"/>
      <c r="N1168" s="5"/>
      <c r="O1168" s="5"/>
      <c r="P1168" s="5"/>
      <c r="Q1168" s="5"/>
      <c r="R1168" s="5"/>
      <c r="S1168" s="5"/>
    </row>
    <row r="1169" spans="1:19" ht="16" x14ac:dyDescent="0.2">
      <c r="A1169" s="5"/>
      <c r="B1169" s="34"/>
      <c r="C1169" s="5"/>
      <c r="D1169" s="5"/>
      <c r="E1169" s="5"/>
      <c r="F1169" s="5"/>
      <c r="G1169" s="5"/>
      <c r="H1169" s="5"/>
      <c r="I1169" s="5"/>
      <c r="J1169" s="5"/>
      <c r="K1169" s="5"/>
      <c r="L1169" s="5"/>
      <c r="M1169" s="5"/>
      <c r="N1169" s="5"/>
      <c r="O1169" s="5"/>
      <c r="P1169" s="5"/>
      <c r="Q1169" s="5"/>
      <c r="R1169" s="5"/>
      <c r="S1169" s="5"/>
    </row>
    <row r="1170" spans="1:19" ht="16" x14ac:dyDescent="0.2">
      <c r="A1170" s="5"/>
      <c r="B1170" s="34"/>
      <c r="C1170" s="5"/>
      <c r="D1170" s="5"/>
      <c r="E1170" s="5"/>
      <c r="F1170" s="5"/>
      <c r="G1170" s="5"/>
      <c r="H1170" s="5"/>
      <c r="I1170" s="5"/>
      <c r="J1170" s="5"/>
      <c r="K1170" s="5"/>
      <c r="L1170" s="5"/>
      <c r="M1170" s="5"/>
      <c r="N1170" s="5"/>
      <c r="O1170" s="5"/>
      <c r="P1170" s="5"/>
      <c r="Q1170" s="5"/>
      <c r="R1170" s="5"/>
      <c r="S1170" s="5"/>
    </row>
    <row r="1171" spans="1:19" ht="16" x14ac:dyDescent="0.2">
      <c r="A1171" s="5"/>
      <c r="B1171" s="34"/>
      <c r="C1171" s="5"/>
      <c r="D1171" s="5"/>
      <c r="E1171" s="5"/>
      <c r="F1171" s="5"/>
      <c r="G1171" s="5"/>
      <c r="H1171" s="5"/>
      <c r="I1171" s="5"/>
      <c r="J1171" s="5"/>
      <c r="K1171" s="5"/>
      <c r="L1171" s="5"/>
      <c r="M1171" s="5"/>
      <c r="N1171" s="5"/>
      <c r="O1171" s="5"/>
      <c r="P1171" s="5"/>
      <c r="Q1171" s="5"/>
      <c r="R1171" s="5"/>
      <c r="S1171" s="5"/>
    </row>
    <row r="1172" spans="1:19" ht="16" x14ac:dyDescent="0.2">
      <c r="A1172" s="5"/>
      <c r="B1172" s="34"/>
      <c r="C1172" s="5"/>
      <c r="D1172" s="5"/>
      <c r="E1172" s="5"/>
      <c r="F1172" s="5"/>
      <c r="G1172" s="5"/>
      <c r="H1172" s="5"/>
      <c r="I1172" s="5"/>
      <c r="J1172" s="5"/>
      <c r="K1172" s="5"/>
      <c r="L1172" s="5"/>
      <c r="M1172" s="5"/>
      <c r="N1172" s="5"/>
      <c r="O1172" s="5"/>
      <c r="P1172" s="5"/>
      <c r="Q1172" s="5"/>
      <c r="R1172" s="5"/>
      <c r="S1172" s="5"/>
    </row>
    <row r="1173" spans="1:19" ht="16" x14ac:dyDescent="0.2">
      <c r="A1173" s="5"/>
      <c r="B1173" s="34"/>
      <c r="C1173" s="5"/>
      <c r="D1173" s="5"/>
      <c r="E1173" s="5"/>
      <c r="F1173" s="5"/>
      <c r="G1173" s="5"/>
      <c r="H1173" s="5"/>
      <c r="I1173" s="5"/>
      <c r="J1173" s="5"/>
      <c r="K1173" s="5"/>
      <c r="L1173" s="5"/>
      <c r="M1173" s="5"/>
      <c r="N1173" s="5"/>
      <c r="O1173" s="5"/>
      <c r="P1173" s="5"/>
      <c r="Q1173" s="5"/>
      <c r="R1173" s="5"/>
      <c r="S1173" s="5"/>
    </row>
    <row r="1174" spans="1:19" ht="16" x14ac:dyDescent="0.2">
      <c r="A1174" s="5"/>
      <c r="B1174" s="34"/>
      <c r="C1174" s="5"/>
      <c r="D1174" s="5"/>
      <c r="E1174" s="5"/>
      <c r="F1174" s="5"/>
      <c r="G1174" s="5"/>
      <c r="H1174" s="5"/>
      <c r="I1174" s="5"/>
      <c r="J1174" s="5"/>
      <c r="K1174" s="5"/>
      <c r="L1174" s="5"/>
      <c r="M1174" s="5"/>
      <c r="N1174" s="5"/>
      <c r="O1174" s="5"/>
      <c r="P1174" s="5"/>
      <c r="Q1174" s="5"/>
      <c r="R1174" s="5"/>
      <c r="S1174" s="5"/>
    </row>
    <row r="1175" spans="1:19" ht="16" x14ac:dyDescent="0.2">
      <c r="A1175" s="5"/>
      <c r="B1175" s="34"/>
      <c r="C1175" s="5"/>
      <c r="D1175" s="5"/>
      <c r="E1175" s="5"/>
      <c r="F1175" s="5"/>
      <c r="G1175" s="5"/>
      <c r="H1175" s="5"/>
      <c r="I1175" s="5"/>
      <c r="J1175" s="5"/>
      <c r="K1175" s="5"/>
      <c r="L1175" s="5"/>
      <c r="M1175" s="5"/>
      <c r="N1175" s="5"/>
      <c r="O1175" s="5"/>
      <c r="P1175" s="5"/>
      <c r="Q1175" s="5"/>
      <c r="R1175" s="5"/>
      <c r="S1175" s="5"/>
    </row>
    <row r="1176" spans="1:19" ht="16" x14ac:dyDescent="0.2">
      <c r="A1176" s="5"/>
      <c r="B1176" s="34"/>
      <c r="C1176" s="5"/>
      <c r="D1176" s="5"/>
      <c r="E1176" s="5"/>
      <c r="F1176" s="5"/>
      <c r="G1176" s="5"/>
      <c r="H1176" s="5"/>
      <c r="I1176" s="5"/>
      <c r="J1176" s="5"/>
      <c r="K1176" s="5"/>
      <c r="L1176" s="5"/>
      <c r="M1176" s="5"/>
      <c r="N1176" s="5"/>
      <c r="O1176" s="5"/>
      <c r="P1176" s="5"/>
      <c r="Q1176" s="5"/>
      <c r="R1176" s="5"/>
      <c r="S1176" s="5"/>
    </row>
    <row r="1177" spans="1:19" ht="16" x14ac:dyDescent="0.2">
      <c r="A1177" s="5"/>
      <c r="B1177" s="34"/>
      <c r="C1177" s="5"/>
      <c r="D1177" s="5"/>
      <c r="E1177" s="5"/>
      <c r="F1177" s="5"/>
      <c r="G1177" s="5"/>
      <c r="H1177" s="5"/>
      <c r="I1177" s="5"/>
      <c r="J1177" s="5"/>
      <c r="K1177" s="5"/>
      <c r="L1177" s="5"/>
      <c r="M1177" s="5"/>
      <c r="N1177" s="5"/>
      <c r="O1177" s="5"/>
      <c r="P1177" s="5"/>
      <c r="Q1177" s="5"/>
      <c r="R1177" s="5"/>
      <c r="S1177" s="5"/>
    </row>
    <row r="1178" spans="1:19" ht="16" x14ac:dyDescent="0.2">
      <c r="A1178" s="5"/>
      <c r="B1178" s="34"/>
      <c r="C1178" s="5"/>
      <c r="D1178" s="5"/>
      <c r="E1178" s="5"/>
      <c r="F1178" s="5"/>
      <c r="G1178" s="5"/>
      <c r="H1178" s="5"/>
      <c r="I1178" s="5"/>
      <c r="J1178" s="5"/>
      <c r="K1178" s="5"/>
      <c r="L1178" s="5"/>
      <c r="M1178" s="5"/>
      <c r="N1178" s="5"/>
      <c r="O1178" s="5"/>
      <c r="P1178" s="5"/>
      <c r="Q1178" s="5"/>
      <c r="R1178" s="5"/>
      <c r="S1178" s="5"/>
    </row>
    <row r="1179" spans="1:19" ht="16" x14ac:dyDescent="0.2">
      <c r="A1179" s="5"/>
      <c r="B1179" s="34"/>
      <c r="C1179" s="5"/>
      <c r="D1179" s="5"/>
      <c r="E1179" s="5"/>
      <c r="F1179" s="5"/>
      <c r="G1179" s="5"/>
      <c r="H1179" s="5"/>
      <c r="I1179" s="5"/>
      <c r="J1179" s="5"/>
      <c r="K1179" s="5"/>
      <c r="L1179" s="5"/>
      <c r="M1179" s="5"/>
      <c r="N1179" s="5"/>
      <c r="O1179" s="5"/>
      <c r="P1179" s="5"/>
      <c r="Q1179" s="5"/>
      <c r="R1179" s="5"/>
      <c r="S1179" s="5"/>
    </row>
    <row r="1180" spans="1:19" ht="16" x14ac:dyDescent="0.2">
      <c r="A1180" s="5"/>
      <c r="B1180" s="34"/>
      <c r="C1180" s="5"/>
      <c r="D1180" s="5"/>
      <c r="E1180" s="5"/>
      <c r="F1180" s="5"/>
      <c r="G1180" s="5"/>
      <c r="H1180" s="5"/>
      <c r="I1180" s="5"/>
      <c r="J1180" s="5"/>
      <c r="K1180" s="5"/>
      <c r="L1180" s="5"/>
      <c r="M1180" s="5"/>
      <c r="N1180" s="5"/>
      <c r="O1180" s="5"/>
      <c r="P1180" s="5"/>
      <c r="Q1180" s="5"/>
      <c r="R1180" s="5"/>
      <c r="S1180" s="5"/>
    </row>
    <row r="1181" spans="1:19" ht="16" x14ac:dyDescent="0.2">
      <c r="A1181" s="5"/>
      <c r="B1181" s="34"/>
      <c r="C1181" s="5"/>
      <c r="D1181" s="5"/>
      <c r="E1181" s="5"/>
      <c r="F1181" s="5"/>
      <c r="G1181" s="5"/>
      <c r="H1181" s="5"/>
      <c r="I1181" s="5"/>
      <c r="J1181" s="5"/>
      <c r="K1181" s="5"/>
      <c r="L1181" s="5"/>
      <c r="M1181" s="5"/>
      <c r="N1181" s="5"/>
      <c r="O1181" s="5"/>
      <c r="P1181" s="5"/>
      <c r="Q1181" s="5"/>
      <c r="R1181" s="5"/>
      <c r="S1181" s="5"/>
    </row>
    <row r="1182" spans="1:19" ht="16" x14ac:dyDescent="0.2">
      <c r="A1182" s="5"/>
      <c r="B1182" s="34"/>
      <c r="C1182" s="5"/>
      <c r="D1182" s="5"/>
      <c r="E1182" s="5"/>
      <c r="F1182" s="5"/>
      <c r="G1182" s="5"/>
      <c r="H1182" s="5"/>
      <c r="I1182" s="5"/>
      <c r="J1182" s="5"/>
      <c r="K1182" s="5"/>
      <c r="L1182" s="5"/>
      <c r="M1182" s="5"/>
      <c r="N1182" s="5"/>
      <c r="O1182" s="5"/>
      <c r="P1182" s="5"/>
      <c r="Q1182" s="5"/>
      <c r="R1182" s="5"/>
      <c r="S1182" s="5"/>
    </row>
    <row r="1183" spans="1:19" ht="16" x14ac:dyDescent="0.2">
      <c r="A1183" s="5"/>
      <c r="B1183" s="34"/>
      <c r="C1183" s="5"/>
      <c r="D1183" s="5"/>
      <c r="E1183" s="5"/>
      <c r="F1183" s="5"/>
      <c r="G1183" s="5"/>
      <c r="H1183" s="5"/>
      <c r="I1183" s="5"/>
      <c r="J1183" s="5"/>
      <c r="K1183" s="5"/>
      <c r="L1183" s="5"/>
      <c r="M1183" s="5"/>
      <c r="N1183" s="5"/>
      <c r="O1183" s="5"/>
      <c r="P1183" s="5"/>
      <c r="Q1183" s="5"/>
      <c r="R1183" s="5"/>
      <c r="S1183" s="5"/>
    </row>
    <row r="1184" spans="1:19" ht="16" x14ac:dyDescent="0.2">
      <c r="A1184" s="5"/>
      <c r="B1184" s="34"/>
      <c r="C1184" s="5"/>
      <c r="D1184" s="5"/>
      <c r="E1184" s="5"/>
      <c r="F1184" s="5"/>
      <c r="G1184" s="5"/>
      <c r="H1184" s="5"/>
      <c r="I1184" s="5"/>
      <c r="J1184" s="5"/>
      <c r="K1184" s="5"/>
      <c r="L1184" s="5"/>
      <c r="M1184" s="5"/>
      <c r="N1184" s="5"/>
      <c r="O1184" s="5"/>
      <c r="P1184" s="5"/>
      <c r="Q1184" s="5"/>
      <c r="R1184" s="5"/>
      <c r="S1184" s="5"/>
    </row>
    <row r="1185" spans="1:19" ht="16" x14ac:dyDescent="0.2">
      <c r="A1185" s="5"/>
      <c r="B1185" s="34"/>
      <c r="C1185" s="5"/>
      <c r="D1185" s="5"/>
      <c r="E1185" s="5"/>
      <c r="F1185" s="5"/>
      <c r="G1185" s="5"/>
      <c r="H1185" s="5"/>
      <c r="I1185" s="5"/>
      <c r="J1185" s="5"/>
      <c r="K1185" s="5"/>
      <c r="L1185" s="5"/>
      <c r="M1185" s="5"/>
      <c r="N1185" s="5"/>
      <c r="O1185" s="5"/>
      <c r="P1185" s="5"/>
      <c r="Q1185" s="5"/>
      <c r="R1185" s="5"/>
      <c r="S1185" s="5"/>
    </row>
    <row r="1186" spans="1:19" ht="16" x14ac:dyDescent="0.2">
      <c r="A1186" s="5"/>
      <c r="B1186" s="34"/>
      <c r="C1186" s="5"/>
      <c r="D1186" s="5"/>
      <c r="E1186" s="5"/>
      <c r="F1186" s="5"/>
      <c r="G1186" s="5"/>
      <c r="H1186" s="5"/>
      <c r="I1186" s="5"/>
      <c r="J1186" s="5"/>
      <c r="K1186" s="5"/>
      <c r="L1186" s="5"/>
      <c r="M1186" s="5"/>
      <c r="N1186" s="5"/>
      <c r="O1186" s="5"/>
      <c r="P1186" s="5"/>
      <c r="Q1186" s="5"/>
      <c r="R1186" s="5"/>
      <c r="S1186" s="5"/>
    </row>
    <row r="1187" spans="1:19" ht="16" x14ac:dyDescent="0.2">
      <c r="A1187" s="5"/>
      <c r="B1187" s="34"/>
      <c r="C1187" s="5"/>
      <c r="D1187" s="5"/>
      <c r="E1187" s="5"/>
      <c r="F1187" s="5"/>
      <c r="G1187" s="5"/>
      <c r="H1187" s="5"/>
      <c r="I1187" s="5"/>
      <c r="J1187" s="5"/>
      <c r="K1187" s="5"/>
      <c r="L1187" s="5"/>
      <c r="M1187" s="5"/>
      <c r="N1187" s="5"/>
      <c r="O1187" s="5"/>
      <c r="P1187" s="5"/>
      <c r="Q1187" s="5"/>
      <c r="R1187" s="5"/>
      <c r="S1187" s="5"/>
    </row>
    <row r="1188" spans="1:19" ht="16" x14ac:dyDescent="0.2">
      <c r="A1188" s="5"/>
      <c r="B1188" s="34"/>
      <c r="C1188" s="5"/>
      <c r="D1188" s="5"/>
      <c r="E1188" s="5"/>
      <c r="F1188" s="5"/>
      <c r="G1188" s="5"/>
      <c r="H1188" s="5"/>
      <c r="I1188" s="5"/>
      <c r="J1188" s="5"/>
      <c r="K1188" s="5"/>
      <c r="L1188" s="5"/>
      <c r="M1188" s="5"/>
      <c r="N1188" s="5"/>
      <c r="O1188" s="5"/>
      <c r="P1188" s="5"/>
      <c r="Q1188" s="5"/>
      <c r="R1188" s="5"/>
      <c r="S1188" s="5"/>
    </row>
    <row r="1189" spans="1:19" ht="16" x14ac:dyDescent="0.2">
      <c r="A1189" s="5"/>
      <c r="B1189" s="34"/>
      <c r="C1189" s="5"/>
      <c r="D1189" s="5"/>
      <c r="E1189" s="5"/>
      <c r="F1189" s="5"/>
      <c r="G1189" s="5"/>
      <c r="H1189" s="5"/>
      <c r="I1189" s="5"/>
      <c r="J1189" s="5"/>
      <c r="K1189" s="5"/>
      <c r="L1189" s="5"/>
      <c r="M1189" s="5"/>
      <c r="N1189" s="5"/>
      <c r="O1189" s="5"/>
      <c r="P1189" s="5"/>
      <c r="Q1189" s="5"/>
      <c r="R1189" s="5"/>
      <c r="S1189" s="5"/>
    </row>
    <row r="1190" spans="1:19" ht="16" x14ac:dyDescent="0.2">
      <c r="A1190" s="5"/>
      <c r="B1190" s="34"/>
      <c r="C1190" s="5"/>
      <c r="D1190" s="5"/>
      <c r="E1190" s="5"/>
      <c r="F1190" s="5"/>
      <c r="G1190" s="5"/>
      <c r="H1190" s="5"/>
      <c r="I1190" s="5"/>
      <c r="J1190" s="5"/>
      <c r="K1190" s="5"/>
      <c r="L1190" s="5"/>
      <c r="M1190" s="5"/>
      <c r="N1190" s="5"/>
      <c r="O1190" s="5"/>
      <c r="P1190" s="5"/>
      <c r="Q1190" s="5"/>
      <c r="R1190" s="5"/>
      <c r="S1190" s="5"/>
    </row>
    <row r="1191" spans="1:19" ht="16" x14ac:dyDescent="0.2">
      <c r="A1191" s="5"/>
      <c r="B1191" s="34"/>
      <c r="C1191" s="5"/>
      <c r="D1191" s="5"/>
      <c r="E1191" s="5"/>
      <c r="F1191" s="5"/>
      <c r="G1191" s="5"/>
      <c r="H1191" s="5"/>
      <c r="I1191" s="5"/>
      <c r="J1191" s="5"/>
      <c r="K1191" s="5"/>
      <c r="L1191" s="5"/>
      <c r="M1191" s="5"/>
      <c r="N1191" s="5"/>
      <c r="O1191" s="5"/>
      <c r="P1191" s="5"/>
      <c r="Q1191" s="5"/>
      <c r="R1191" s="5"/>
      <c r="S1191" s="5"/>
    </row>
    <row r="1192" spans="1:19" ht="16" x14ac:dyDescent="0.2">
      <c r="A1192" s="5"/>
      <c r="B1192" s="34"/>
      <c r="C1192" s="5"/>
      <c r="D1192" s="5"/>
      <c r="E1192" s="5"/>
      <c r="F1192" s="5"/>
      <c r="G1192" s="5"/>
      <c r="H1192" s="5"/>
      <c r="I1192" s="5"/>
      <c r="J1192" s="5"/>
      <c r="K1192" s="5"/>
      <c r="L1192" s="5"/>
      <c r="M1192" s="5"/>
      <c r="N1192" s="5"/>
      <c r="O1192" s="5"/>
      <c r="P1192" s="5"/>
      <c r="Q1192" s="5"/>
      <c r="R1192" s="5"/>
      <c r="S1192" s="5"/>
    </row>
    <row r="1193" spans="1:19" ht="16" x14ac:dyDescent="0.2">
      <c r="A1193" s="5"/>
      <c r="B1193" s="34"/>
      <c r="C1193" s="5"/>
      <c r="D1193" s="5"/>
      <c r="E1193" s="5"/>
      <c r="F1193" s="5"/>
      <c r="G1193" s="5"/>
      <c r="H1193" s="5"/>
      <c r="I1193" s="5"/>
      <c r="J1193" s="5"/>
      <c r="K1193" s="5"/>
      <c r="L1193" s="5"/>
      <c r="M1193" s="5"/>
      <c r="N1193" s="5"/>
      <c r="O1193" s="5"/>
      <c r="P1193" s="5"/>
      <c r="Q1193" s="5"/>
      <c r="R1193" s="5"/>
      <c r="S1193" s="5"/>
    </row>
    <row r="1194" spans="1:19" ht="16" x14ac:dyDescent="0.2">
      <c r="A1194" s="5"/>
      <c r="B1194" s="34"/>
      <c r="C1194" s="5"/>
      <c r="D1194" s="5"/>
      <c r="E1194" s="5"/>
      <c r="F1194" s="5"/>
      <c r="G1194" s="5"/>
      <c r="H1194" s="5"/>
      <c r="I1194" s="5"/>
      <c r="J1194" s="5"/>
      <c r="K1194" s="5"/>
      <c r="L1194" s="5"/>
      <c r="M1194" s="5"/>
      <c r="N1194" s="5"/>
      <c r="O1194" s="5"/>
      <c r="P1194" s="5"/>
      <c r="Q1194" s="5"/>
      <c r="R1194" s="5"/>
      <c r="S1194" s="5"/>
    </row>
    <row r="1195" spans="1:19" ht="16" x14ac:dyDescent="0.2">
      <c r="A1195" s="5"/>
      <c r="B1195" s="34"/>
      <c r="C1195" s="5"/>
      <c r="D1195" s="5"/>
      <c r="E1195" s="5"/>
      <c r="F1195" s="5"/>
      <c r="G1195" s="5"/>
      <c r="H1195" s="5"/>
      <c r="I1195" s="5"/>
      <c r="J1195" s="5"/>
      <c r="K1195" s="5"/>
      <c r="L1195" s="5"/>
      <c r="M1195" s="5"/>
      <c r="N1195" s="5"/>
      <c r="O1195" s="5"/>
      <c r="P1195" s="5"/>
      <c r="Q1195" s="5"/>
      <c r="R1195" s="5"/>
      <c r="S1195" s="5"/>
    </row>
    <row r="1196" spans="1:19" ht="16" x14ac:dyDescent="0.2">
      <c r="A1196" s="5"/>
      <c r="B1196" s="34"/>
      <c r="C1196" s="5"/>
      <c r="D1196" s="5"/>
      <c r="E1196" s="5"/>
      <c r="F1196" s="5"/>
      <c r="G1196" s="5"/>
      <c r="H1196" s="5"/>
      <c r="I1196" s="5"/>
      <c r="J1196" s="5"/>
      <c r="K1196" s="5"/>
      <c r="L1196" s="5"/>
      <c r="M1196" s="5"/>
      <c r="N1196" s="5"/>
      <c r="O1196" s="5"/>
      <c r="P1196" s="5"/>
      <c r="Q1196" s="5"/>
      <c r="R1196" s="5"/>
      <c r="S1196" s="5"/>
    </row>
    <row r="1197" spans="1:19" ht="16" x14ac:dyDescent="0.2">
      <c r="A1197" s="5"/>
      <c r="B1197" s="34"/>
      <c r="C1197" s="5"/>
      <c r="D1197" s="5"/>
      <c r="E1197" s="5"/>
      <c r="F1197" s="5"/>
      <c r="G1197" s="5"/>
      <c r="H1197" s="5"/>
      <c r="I1197" s="5"/>
      <c r="J1197" s="5"/>
      <c r="K1197" s="5"/>
      <c r="L1197" s="5"/>
      <c r="M1197" s="5"/>
      <c r="N1197" s="5"/>
      <c r="O1197" s="5"/>
      <c r="P1197" s="5"/>
      <c r="Q1197" s="5"/>
      <c r="R1197" s="5"/>
      <c r="S1197" s="5"/>
    </row>
    <row r="1198" spans="1:19" ht="16" x14ac:dyDescent="0.2">
      <c r="A1198" s="5"/>
      <c r="B1198" s="34"/>
      <c r="C1198" s="5"/>
      <c r="D1198" s="5"/>
      <c r="E1198" s="5"/>
      <c r="F1198" s="5"/>
      <c r="G1198" s="5"/>
      <c r="H1198" s="5"/>
      <c r="I1198" s="5"/>
      <c r="J1198" s="5"/>
      <c r="K1198" s="5"/>
      <c r="L1198" s="5"/>
      <c r="M1198" s="5"/>
      <c r="N1198" s="5"/>
      <c r="O1198" s="5"/>
      <c r="P1198" s="5"/>
      <c r="Q1198" s="5"/>
      <c r="R1198" s="5"/>
      <c r="S1198" s="5"/>
    </row>
    <row r="1199" spans="1:19" ht="16" x14ac:dyDescent="0.2">
      <c r="A1199" s="5"/>
      <c r="B1199" s="34"/>
      <c r="C1199" s="5"/>
      <c r="D1199" s="5"/>
      <c r="E1199" s="5"/>
      <c r="F1199" s="5"/>
      <c r="G1199" s="5"/>
      <c r="H1199" s="5"/>
      <c r="I1199" s="5"/>
      <c r="J1199" s="5"/>
      <c r="K1199" s="5"/>
      <c r="L1199" s="5"/>
      <c r="M1199" s="5"/>
      <c r="N1199" s="5"/>
      <c r="O1199" s="5"/>
      <c r="P1199" s="5"/>
      <c r="Q1199" s="5"/>
      <c r="R1199" s="5"/>
      <c r="S1199" s="5"/>
    </row>
    <row r="1200" spans="1:19" ht="16" x14ac:dyDescent="0.2">
      <c r="A1200" s="5"/>
      <c r="B1200" s="34"/>
      <c r="C1200" s="5"/>
      <c r="D1200" s="5"/>
      <c r="E1200" s="5"/>
      <c r="F1200" s="5"/>
      <c r="G1200" s="5"/>
      <c r="H1200" s="5"/>
      <c r="I1200" s="5"/>
      <c r="J1200" s="5"/>
      <c r="K1200" s="5"/>
      <c r="L1200" s="5"/>
      <c r="M1200" s="5"/>
      <c r="N1200" s="5"/>
      <c r="O1200" s="5"/>
      <c r="P1200" s="5"/>
      <c r="Q1200" s="5"/>
      <c r="R1200" s="5"/>
      <c r="S1200" s="5"/>
    </row>
    <row r="1201" spans="1:19" ht="16" x14ac:dyDescent="0.2">
      <c r="A1201" s="5"/>
      <c r="B1201" s="34"/>
      <c r="C1201" s="5"/>
      <c r="D1201" s="5"/>
      <c r="E1201" s="5"/>
      <c r="F1201" s="5"/>
      <c r="G1201" s="5"/>
      <c r="H1201" s="5"/>
      <c r="I1201" s="5"/>
      <c r="J1201" s="5"/>
      <c r="K1201" s="5"/>
      <c r="L1201" s="5"/>
      <c r="M1201" s="5"/>
      <c r="N1201" s="5"/>
      <c r="O1201" s="5"/>
      <c r="P1201" s="5"/>
      <c r="Q1201" s="5"/>
      <c r="R1201" s="5"/>
      <c r="S1201" s="5"/>
    </row>
    <row r="1202" spans="1:19" ht="16" x14ac:dyDescent="0.2">
      <c r="A1202" s="5"/>
      <c r="B1202" s="34"/>
      <c r="C1202" s="5"/>
      <c r="D1202" s="5"/>
      <c r="E1202" s="5"/>
      <c r="F1202" s="5"/>
      <c r="G1202" s="5"/>
      <c r="H1202" s="5"/>
      <c r="I1202" s="5"/>
      <c r="J1202" s="5"/>
      <c r="K1202" s="5"/>
      <c r="L1202" s="5"/>
      <c r="M1202" s="5"/>
      <c r="N1202" s="5"/>
      <c r="O1202" s="5"/>
      <c r="P1202" s="5"/>
      <c r="Q1202" s="5"/>
      <c r="R1202" s="5"/>
      <c r="S1202" s="5"/>
    </row>
    <row r="1203" spans="1:19" ht="16" x14ac:dyDescent="0.2">
      <c r="A1203" s="5"/>
      <c r="B1203" s="34"/>
      <c r="C1203" s="5"/>
      <c r="D1203" s="5"/>
      <c r="E1203" s="5"/>
      <c r="F1203" s="5"/>
      <c r="G1203" s="5"/>
      <c r="H1203" s="5"/>
      <c r="I1203" s="5"/>
      <c r="J1203" s="5"/>
      <c r="K1203" s="5"/>
      <c r="L1203" s="5"/>
      <c r="M1203" s="5"/>
      <c r="N1203" s="5"/>
      <c r="O1203" s="5"/>
      <c r="P1203" s="5"/>
      <c r="Q1203" s="5"/>
      <c r="R1203" s="5"/>
      <c r="S1203" s="5"/>
    </row>
    <row r="1204" spans="1:19" ht="16" x14ac:dyDescent="0.2">
      <c r="A1204" s="5"/>
      <c r="B1204" s="34"/>
      <c r="C1204" s="5"/>
      <c r="D1204" s="5"/>
      <c r="E1204" s="5"/>
      <c r="F1204" s="5"/>
      <c r="G1204" s="5"/>
      <c r="H1204" s="5"/>
      <c r="I1204" s="5"/>
      <c r="J1204" s="5"/>
      <c r="K1204" s="5"/>
      <c r="L1204" s="5"/>
      <c r="M1204" s="5"/>
      <c r="N1204" s="5"/>
      <c r="O1204" s="5"/>
      <c r="P1204" s="5"/>
      <c r="Q1204" s="5"/>
      <c r="R1204" s="5"/>
      <c r="S1204" s="5"/>
    </row>
    <row r="1205" spans="1:19" ht="16" x14ac:dyDescent="0.2">
      <c r="A1205" s="5"/>
      <c r="B1205" s="34"/>
      <c r="C1205" s="5"/>
      <c r="D1205" s="5"/>
      <c r="E1205" s="5"/>
      <c r="F1205" s="5"/>
      <c r="G1205" s="5"/>
      <c r="H1205" s="5"/>
      <c r="I1205" s="5"/>
      <c r="J1205" s="5"/>
      <c r="K1205" s="5"/>
      <c r="L1205" s="5"/>
      <c r="M1205" s="5"/>
      <c r="N1205" s="5"/>
      <c r="O1205" s="5"/>
      <c r="P1205" s="5"/>
      <c r="Q1205" s="5"/>
      <c r="R1205" s="5"/>
      <c r="S1205" s="5"/>
    </row>
    <row r="1206" spans="1:19" ht="16" x14ac:dyDescent="0.2">
      <c r="A1206" s="5"/>
      <c r="B1206" s="34"/>
      <c r="C1206" s="5"/>
      <c r="D1206" s="5"/>
      <c r="E1206" s="5"/>
      <c r="F1206" s="5"/>
      <c r="G1206" s="5"/>
      <c r="H1206" s="5"/>
      <c r="I1206" s="5"/>
      <c r="J1206" s="5"/>
      <c r="K1206" s="5"/>
      <c r="L1206" s="5"/>
      <c r="M1206" s="5"/>
      <c r="N1206" s="5"/>
      <c r="O1206" s="5"/>
      <c r="P1206" s="5"/>
      <c r="Q1206" s="5"/>
      <c r="R1206" s="5"/>
      <c r="S1206" s="5"/>
    </row>
    <row r="1207" spans="1:19" ht="16" x14ac:dyDescent="0.2">
      <c r="A1207" s="5"/>
      <c r="B1207" s="34"/>
      <c r="C1207" s="5"/>
      <c r="D1207" s="5"/>
      <c r="E1207" s="5"/>
      <c r="F1207" s="5"/>
      <c r="G1207" s="5"/>
      <c r="H1207" s="5"/>
      <c r="I1207" s="5"/>
      <c r="J1207" s="5"/>
      <c r="K1207" s="5"/>
      <c r="L1207" s="5"/>
      <c r="M1207" s="5"/>
      <c r="N1207" s="5"/>
      <c r="O1207" s="5"/>
      <c r="P1207" s="5"/>
      <c r="Q1207" s="5"/>
      <c r="R1207" s="5"/>
      <c r="S1207" s="5"/>
    </row>
    <row r="1208" spans="1:19" ht="16" x14ac:dyDescent="0.2">
      <c r="A1208" s="5"/>
      <c r="B1208" s="34"/>
      <c r="C1208" s="5"/>
      <c r="D1208" s="5"/>
      <c r="E1208" s="5"/>
      <c r="F1208" s="5"/>
      <c r="G1208" s="5"/>
      <c r="H1208" s="5"/>
      <c r="I1208" s="5"/>
      <c r="J1208" s="5"/>
      <c r="K1208" s="5"/>
      <c r="L1208" s="5"/>
      <c r="M1208" s="5"/>
      <c r="N1208" s="5"/>
      <c r="O1208" s="5"/>
      <c r="P1208" s="5"/>
      <c r="Q1208" s="5"/>
      <c r="R1208" s="5"/>
      <c r="S1208" s="5"/>
    </row>
    <row r="1209" spans="1:19" ht="16" x14ac:dyDescent="0.2">
      <c r="A1209" s="5"/>
      <c r="B1209" s="34"/>
      <c r="C1209" s="5"/>
      <c r="D1209" s="5"/>
      <c r="E1209" s="5"/>
      <c r="F1209" s="5"/>
      <c r="G1209" s="5"/>
      <c r="H1209" s="5"/>
      <c r="I1209" s="5"/>
      <c r="J1209" s="5"/>
      <c r="K1209" s="5"/>
      <c r="L1209" s="5"/>
      <c r="M1209" s="5"/>
      <c r="N1209" s="5"/>
      <c r="O1209" s="5"/>
      <c r="P1209" s="5"/>
      <c r="Q1209" s="5"/>
      <c r="R1209" s="5"/>
      <c r="S1209" s="5"/>
    </row>
    <row r="1210" spans="1:19" ht="16" x14ac:dyDescent="0.2">
      <c r="A1210" s="5"/>
      <c r="B1210" s="34"/>
      <c r="C1210" s="5"/>
      <c r="D1210" s="5"/>
      <c r="E1210" s="5"/>
      <c r="F1210" s="5"/>
      <c r="G1210" s="5"/>
      <c r="H1210" s="5"/>
      <c r="I1210" s="5"/>
      <c r="J1210" s="5"/>
      <c r="K1210" s="5"/>
      <c r="L1210" s="5"/>
      <c r="M1210" s="5"/>
      <c r="N1210" s="5"/>
      <c r="O1210" s="5"/>
      <c r="P1210" s="5"/>
      <c r="Q1210" s="5"/>
      <c r="R1210" s="5"/>
      <c r="S1210" s="5"/>
    </row>
    <row r="1211" spans="1:19" ht="16" x14ac:dyDescent="0.2">
      <c r="A1211" s="5"/>
      <c r="B1211" s="34"/>
      <c r="C1211" s="5"/>
      <c r="D1211" s="5"/>
      <c r="E1211" s="5"/>
      <c r="F1211" s="5"/>
      <c r="G1211" s="5"/>
      <c r="H1211" s="5"/>
      <c r="I1211" s="5"/>
      <c r="J1211" s="5"/>
      <c r="K1211" s="5"/>
      <c r="L1211" s="5"/>
      <c r="M1211" s="5"/>
      <c r="N1211" s="5"/>
      <c r="O1211" s="5"/>
      <c r="P1211" s="5"/>
      <c r="Q1211" s="5"/>
      <c r="R1211" s="5"/>
      <c r="S1211" s="5"/>
    </row>
    <row r="1212" spans="1:19" ht="16" x14ac:dyDescent="0.2">
      <c r="A1212" s="5"/>
      <c r="B1212" s="34"/>
      <c r="C1212" s="5"/>
      <c r="D1212" s="5"/>
      <c r="E1212" s="5"/>
      <c r="F1212" s="5"/>
      <c r="G1212" s="5"/>
      <c r="H1212" s="5"/>
      <c r="I1212" s="5"/>
      <c r="J1212" s="5"/>
      <c r="K1212" s="5"/>
      <c r="L1212" s="5"/>
      <c r="M1212" s="5"/>
      <c r="N1212" s="5"/>
      <c r="O1212" s="5"/>
      <c r="P1212" s="5"/>
      <c r="Q1212" s="5"/>
      <c r="R1212" s="5"/>
      <c r="S1212" s="5"/>
    </row>
    <row r="1213" spans="1:19" ht="16" x14ac:dyDescent="0.2">
      <c r="A1213" s="5"/>
      <c r="B1213" s="34"/>
      <c r="C1213" s="5"/>
      <c r="D1213" s="5"/>
      <c r="E1213" s="5"/>
      <c r="F1213" s="5"/>
      <c r="G1213" s="5"/>
      <c r="H1213" s="5"/>
      <c r="I1213" s="5"/>
      <c r="J1213" s="5"/>
      <c r="K1213" s="5"/>
      <c r="L1213" s="5"/>
      <c r="M1213" s="5"/>
      <c r="N1213" s="5"/>
      <c r="O1213" s="5"/>
      <c r="P1213" s="5"/>
      <c r="Q1213" s="5"/>
      <c r="R1213" s="5"/>
      <c r="S1213" s="5"/>
    </row>
    <row r="1214" spans="1:19" ht="16" x14ac:dyDescent="0.2">
      <c r="A1214" s="5"/>
      <c r="B1214" s="34"/>
      <c r="C1214" s="5"/>
      <c r="D1214" s="5"/>
      <c r="E1214" s="5"/>
      <c r="F1214" s="5"/>
      <c r="G1214" s="5"/>
      <c r="H1214" s="5"/>
      <c r="I1214" s="5"/>
      <c r="J1214" s="5"/>
      <c r="K1214" s="5"/>
      <c r="L1214" s="5"/>
      <c r="M1214" s="5"/>
      <c r="N1214" s="5"/>
      <c r="O1214" s="5"/>
      <c r="P1214" s="5"/>
      <c r="Q1214" s="5"/>
      <c r="R1214" s="5"/>
      <c r="S1214" s="5"/>
    </row>
    <row r="1215" spans="1:19" ht="16" x14ac:dyDescent="0.2">
      <c r="A1215" s="5"/>
      <c r="B1215" s="34"/>
      <c r="C1215" s="5"/>
      <c r="D1215" s="5"/>
      <c r="E1215" s="5"/>
      <c r="F1215" s="5"/>
      <c r="G1215" s="5"/>
      <c r="H1215" s="5"/>
      <c r="I1215" s="5"/>
      <c r="J1215" s="5"/>
      <c r="K1215" s="5"/>
      <c r="L1215" s="5"/>
      <c r="M1215" s="5"/>
      <c r="N1215" s="5"/>
      <c r="O1215" s="5"/>
      <c r="P1215" s="5"/>
      <c r="Q1215" s="5"/>
      <c r="R1215" s="5"/>
      <c r="S1215" s="5"/>
    </row>
    <row r="1216" spans="1:19" ht="16" x14ac:dyDescent="0.2">
      <c r="A1216" s="5"/>
      <c r="B1216" s="34"/>
      <c r="C1216" s="5"/>
      <c r="D1216" s="5"/>
      <c r="E1216" s="5"/>
      <c r="F1216" s="5"/>
      <c r="G1216" s="5"/>
      <c r="H1216" s="5"/>
      <c r="I1216" s="5"/>
      <c r="J1216" s="5"/>
      <c r="K1216" s="5"/>
      <c r="L1216" s="5"/>
      <c r="M1216" s="5"/>
      <c r="N1216" s="5"/>
      <c r="O1216" s="5"/>
      <c r="P1216" s="5"/>
      <c r="Q1216" s="5"/>
      <c r="R1216" s="5"/>
      <c r="S1216" s="5"/>
    </row>
    <row r="1217" spans="1:19" ht="16" x14ac:dyDescent="0.2">
      <c r="A1217" s="5"/>
      <c r="B1217" s="34"/>
      <c r="C1217" s="5"/>
      <c r="D1217" s="5"/>
      <c r="E1217" s="5"/>
      <c r="F1217" s="5"/>
      <c r="G1217" s="5"/>
      <c r="H1217" s="5"/>
      <c r="I1217" s="5"/>
      <c r="J1217" s="5"/>
      <c r="K1217" s="5"/>
      <c r="L1217" s="5"/>
      <c r="M1217" s="5"/>
      <c r="N1217" s="5"/>
      <c r="O1217" s="5"/>
      <c r="P1217" s="5"/>
      <c r="Q1217" s="5"/>
      <c r="R1217" s="5"/>
      <c r="S1217" s="5"/>
    </row>
    <row r="1218" spans="1:19" ht="16" x14ac:dyDescent="0.2">
      <c r="A1218" s="5"/>
      <c r="B1218" s="34"/>
      <c r="C1218" s="5"/>
      <c r="D1218" s="5"/>
      <c r="E1218" s="5"/>
      <c r="F1218" s="5"/>
      <c r="G1218" s="5"/>
      <c r="H1218" s="5"/>
      <c r="I1218" s="5"/>
      <c r="J1218" s="5"/>
      <c r="K1218" s="5"/>
      <c r="L1218" s="5"/>
      <c r="M1218" s="5"/>
      <c r="N1218" s="5"/>
      <c r="O1218" s="5"/>
      <c r="P1218" s="5"/>
      <c r="Q1218" s="5"/>
      <c r="R1218" s="5"/>
      <c r="S1218" s="5"/>
    </row>
    <row r="1219" spans="1:19" ht="16" x14ac:dyDescent="0.2">
      <c r="A1219" s="5"/>
      <c r="B1219" s="34"/>
      <c r="C1219" s="5"/>
      <c r="D1219" s="5"/>
      <c r="E1219" s="5"/>
      <c r="F1219" s="5"/>
      <c r="G1219" s="5"/>
      <c r="H1219" s="5"/>
      <c r="I1219" s="5"/>
      <c r="J1219" s="5"/>
      <c r="K1219" s="5"/>
      <c r="L1219" s="5"/>
      <c r="M1219" s="5"/>
      <c r="N1219" s="5"/>
      <c r="O1219" s="5"/>
      <c r="P1219" s="5"/>
      <c r="Q1219" s="5"/>
      <c r="R1219" s="5"/>
      <c r="S1219" s="5"/>
    </row>
    <row r="1220" spans="1:19" ht="16" x14ac:dyDescent="0.2">
      <c r="A1220" s="5"/>
      <c r="B1220" s="34"/>
      <c r="C1220" s="5"/>
      <c r="D1220" s="5"/>
      <c r="E1220" s="5"/>
      <c r="F1220" s="5"/>
      <c r="G1220" s="5"/>
      <c r="H1220" s="5"/>
      <c r="I1220" s="5"/>
      <c r="J1220" s="5"/>
      <c r="K1220" s="5"/>
      <c r="L1220" s="5"/>
      <c r="M1220" s="5"/>
      <c r="N1220" s="5"/>
      <c r="O1220" s="5"/>
      <c r="P1220" s="5"/>
      <c r="Q1220" s="5"/>
      <c r="R1220" s="5"/>
      <c r="S1220" s="5"/>
    </row>
    <row r="1221" spans="1:19" ht="16" x14ac:dyDescent="0.2">
      <c r="A1221" s="5"/>
      <c r="B1221" s="34"/>
      <c r="C1221" s="5"/>
      <c r="D1221" s="5"/>
      <c r="E1221" s="5"/>
      <c r="F1221" s="5"/>
      <c r="G1221" s="5"/>
      <c r="H1221" s="5"/>
      <c r="I1221" s="5"/>
      <c r="J1221" s="5"/>
      <c r="K1221" s="5"/>
      <c r="L1221" s="5"/>
      <c r="M1221" s="5"/>
      <c r="N1221" s="5"/>
      <c r="O1221" s="5"/>
      <c r="P1221" s="5"/>
      <c r="Q1221" s="5"/>
      <c r="R1221" s="5"/>
      <c r="S1221" s="5"/>
    </row>
    <row r="1222" spans="1:19" ht="16" x14ac:dyDescent="0.2">
      <c r="A1222" s="5"/>
      <c r="B1222" s="34"/>
      <c r="C1222" s="5"/>
      <c r="D1222" s="5"/>
      <c r="E1222" s="5"/>
      <c r="F1222" s="5"/>
      <c r="G1222" s="5"/>
      <c r="H1222" s="5"/>
      <c r="I1222" s="5"/>
      <c r="J1222" s="5"/>
      <c r="K1222" s="5"/>
      <c r="L1222" s="5"/>
      <c r="M1222" s="5"/>
      <c r="N1222" s="5"/>
      <c r="O1222" s="5"/>
      <c r="P1222" s="5"/>
      <c r="Q1222" s="5"/>
      <c r="R1222" s="5"/>
      <c r="S1222" s="5"/>
    </row>
    <row r="1223" spans="1:19" ht="16" x14ac:dyDescent="0.2">
      <c r="A1223" s="5"/>
      <c r="B1223" s="34"/>
      <c r="C1223" s="5"/>
      <c r="D1223" s="5"/>
      <c r="E1223" s="5"/>
      <c r="F1223" s="5"/>
      <c r="G1223" s="5"/>
      <c r="H1223" s="5"/>
      <c r="I1223" s="5"/>
      <c r="J1223" s="5"/>
      <c r="K1223" s="5"/>
      <c r="L1223" s="5"/>
      <c r="M1223" s="5"/>
      <c r="N1223" s="5"/>
      <c r="O1223" s="5"/>
      <c r="P1223" s="5"/>
      <c r="Q1223" s="5"/>
      <c r="R1223" s="5"/>
      <c r="S1223" s="5"/>
    </row>
    <row r="1224" spans="1:19" ht="16" x14ac:dyDescent="0.2">
      <c r="A1224" s="5"/>
      <c r="B1224" s="34"/>
      <c r="C1224" s="5"/>
      <c r="D1224" s="5"/>
      <c r="E1224" s="5"/>
      <c r="F1224" s="5"/>
      <c r="G1224" s="5"/>
      <c r="H1224" s="5"/>
      <c r="I1224" s="5"/>
      <c r="J1224" s="5"/>
      <c r="K1224" s="5"/>
      <c r="L1224" s="5"/>
      <c r="M1224" s="5"/>
      <c r="N1224" s="5"/>
      <c r="O1224" s="5"/>
      <c r="P1224" s="5"/>
      <c r="Q1224" s="5"/>
      <c r="R1224" s="5"/>
      <c r="S1224" s="5"/>
    </row>
    <row r="1225" spans="1:19" ht="16" x14ac:dyDescent="0.2">
      <c r="A1225" s="5"/>
      <c r="B1225" s="34"/>
      <c r="C1225" s="5"/>
      <c r="D1225" s="5"/>
      <c r="E1225" s="5"/>
      <c r="F1225" s="5"/>
      <c r="G1225" s="5"/>
      <c r="H1225" s="5"/>
      <c r="I1225" s="5"/>
      <c r="J1225" s="5"/>
      <c r="K1225" s="5"/>
      <c r="L1225" s="5"/>
      <c r="M1225" s="5"/>
      <c r="N1225" s="5"/>
      <c r="O1225" s="5"/>
      <c r="P1225" s="5"/>
      <c r="Q1225" s="5"/>
      <c r="R1225" s="5"/>
      <c r="S1225" s="5"/>
    </row>
    <row r="1226" spans="1:19" ht="16" x14ac:dyDescent="0.2">
      <c r="A1226" s="5"/>
      <c r="B1226" s="34"/>
      <c r="C1226" s="5"/>
      <c r="D1226" s="5"/>
      <c r="E1226" s="5"/>
      <c r="F1226" s="5"/>
      <c r="G1226" s="5"/>
      <c r="H1226" s="5"/>
      <c r="I1226" s="5"/>
      <c r="J1226" s="5"/>
      <c r="K1226" s="5"/>
      <c r="L1226" s="5"/>
      <c r="M1226" s="5"/>
      <c r="N1226" s="5"/>
      <c r="O1226" s="5"/>
      <c r="P1226" s="5"/>
      <c r="Q1226" s="5"/>
      <c r="R1226" s="5"/>
      <c r="S1226" s="5"/>
    </row>
    <row r="1227" spans="1:19" ht="16" x14ac:dyDescent="0.2">
      <c r="A1227" s="5"/>
      <c r="B1227" s="34"/>
      <c r="C1227" s="5"/>
      <c r="D1227" s="5"/>
      <c r="E1227" s="5"/>
      <c r="F1227" s="5"/>
      <c r="G1227" s="5"/>
      <c r="H1227" s="5"/>
      <c r="I1227" s="5"/>
      <c r="J1227" s="5"/>
      <c r="K1227" s="5"/>
      <c r="L1227" s="5"/>
      <c r="M1227" s="5"/>
      <c r="N1227" s="5"/>
      <c r="O1227" s="5"/>
      <c r="P1227" s="5"/>
      <c r="Q1227" s="5"/>
      <c r="R1227" s="5"/>
      <c r="S1227" s="5"/>
    </row>
    <row r="1228" spans="1:19" ht="16" x14ac:dyDescent="0.2">
      <c r="A1228" s="5"/>
      <c r="B1228" s="34"/>
      <c r="C1228" s="5"/>
      <c r="D1228" s="5"/>
      <c r="E1228" s="5"/>
      <c r="F1228" s="5"/>
      <c r="G1228" s="5"/>
      <c r="H1228" s="5"/>
      <c r="I1228" s="5"/>
      <c r="J1228" s="5"/>
      <c r="K1228" s="5"/>
      <c r="L1228" s="5"/>
      <c r="M1228" s="5"/>
      <c r="N1228" s="5"/>
      <c r="O1228" s="5"/>
      <c r="P1228" s="5"/>
      <c r="Q1228" s="5"/>
      <c r="R1228" s="5"/>
      <c r="S1228" s="5"/>
    </row>
    <row r="1229" spans="1:19" ht="16" x14ac:dyDescent="0.2">
      <c r="A1229" s="5"/>
      <c r="B1229" s="34"/>
      <c r="C1229" s="5"/>
      <c r="D1229" s="5"/>
      <c r="E1229" s="5"/>
      <c r="F1229" s="5"/>
      <c r="G1229" s="5"/>
      <c r="H1229" s="5"/>
      <c r="I1229" s="5"/>
      <c r="J1229" s="5"/>
      <c r="K1229" s="5"/>
      <c r="L1229" s="5"/>
      <c r="M1229" s="5"/>
      <c r="N1229" s="5"/>
      <c r="O1229" s="5"/>
      <c r="P1229" s="5"/>
      <c r="Q1229" s="5"/>
      <c r="R1229" s="5"/>
      <c r="S1229" s="5"/>
    </row>
    <row r="1230" spans="1:19" ht="16" x14ac:dyDescent="0.2">
      <c r="A1230" s="5"/>
      <c r="B1230" s="34"/>
      <c r="C1230" s="5"/>
      <c r="D1230" s="5"/>
      <c r="E1230" s="5"/>
      <c r="F1230" s="5"/>
      <c r="G1230" s="5"/>
      <c r="H1230" s="5"/>
      <c r="I1230" s="5"/>
      <c r="J1230" s="5"/>
      <c r="K1230" s="5"/>
      <c r="L1230" s="5"/>
      <c r="M1230" s="5"/>
      <c r="N1230" s="5"/>
      <c r="O1230" s="5"/>
      <c r="P1230" s="5"/>
      <c r="Q1230" s="5"/>
      <c r="R1230" s="5"/>
      <c r="S1230" s="5"/>
    </row>
    <row r="1231" spans="1:19" ht="16" x14ac:dyDescent="0.2">
      <c r="A1231" s="5"/>
      <c r="B1231" s="34"/>
      <c r="C1231" s="5"/>
      <c r="D1231" s="5"/>
      <c r="E1231" s="5"/>
      <c r="F1231" s="5"/>
      <c r="G1231" s="5"/>
      <c r="H1231" s="5"/>
      <c r="I1231" s="5"/>
      <c r="J1231" s="5"/>
      <c r="K1231" s="5"/>
      <c r="L1231" s="5"/>
      <c r="M1231" s="5"/>
      <c r="N1231" s="5"/>
      <c r="O1231" s="5"/>
      <c r="P1231" s="5"/>
      <c r="Q1231" s="5"/>
      <c r="R1231" s="5"/>
      <c r="S1231" s="5"/>
    </row>
    <row r="1232" spans="1:19" ht="16" x14ac:dyDescent="0.2">
      <c r="A1232" s="5"/>
      <c r="B1232" s="34"/>
      <c r="C1232" s="5"/>
      <c r="D1232" s="5"/>
      <c r="E1232" s="5"/>
      <c r="F1232" s="5"/>
      <c r="G1232" s="5"/>
      <c r="H1232" s="5"/>
      <c r="I1232" s="5"/>
      <c r="J1232" s="5"/>
      <c r="K1232" s="5"/>
      <c r="L1232" s="5"/>
      <c r="M1232" s="5"/>
      <c r="N1232" s="5"/>
      <c r="O1232" s="5"/>
      <c r="P1232" s="5"/>
      <c r="Q1232" s="5"/>
      <c r="R1232" s="5"/>
      <c r="S1232" s="5"/>
    </row>
    <row r="1233" spans="1:19" ht="16" x14ac:dyDescent="0.2">
      <c r="A1233" s="5"/>
      <c r="B1233" s="34"/>
      <c r="C1233" s="5"/>
      <c r="D1233" s="5"/>
      <c r="E1233" s="5"/>
      <c r="F1233" s="5"/>
      <c r="G1233" s="5"/>
      <c r="H1233" s="5"/>
      <c r="I1233" s="5"/>
      <c r="J1233" s="5"/>
      <c r="K1233" s="5"/>
      <c r="L1233" s="5"/>
      <c r="M1233" s="5"/>
      <c r="N1233" s="5"/>
      <c r="O1233" s="5"/>
      <c r="P1233" s="5"/>
      <c r="Q1233" s="5"/>
      <c r="R1233" s="5"/>
      <c r="S1233" s="5"/>
    </row>
    <row r="1234" spans="1:19" ht="16" x14ac:dyDescent="0.2">
      <c r="A1234" s="5"/>
      <c r="B1234" s="34"/>
      <c r="C1234" s="5"/>
      <c r="D1234" s="5"/>
      <c r="E1234" s="5"/>
      <c r="F1234" s="5"/>
      <c r="G1234" s="5"/>
      <c r="H1234" s="5"/>
      <c r="I1234" s="5"/>
      <c r="J1234" s="5"/>
      <c r="K1234" s="5"/>
      <c r="L1234" s="5"/>
      <c r="M1234" s="5"/>
      <c r="N1234" s="5"/>
      <c r="O1234" s="5"/>
      <c r="P1234" s="5"/>
      <c r="Q1234" s="5"/>
      <c r="R1234" s="5"/>
      <c r="S1234" s="5"/>
    </row>
    <row r="1235" spans="1:19" ht="16" x14ac:dyDescent="0.2">
      <c r="A1235" s="5"/>
      <c r="B1235" s="34"/>
      <c r="C1235" s="5"/>
      <c r="D1235" s="5"/>
      <c r="E1235" s="5"/>
      <c r="F1235" s="5"/>
      <c r="G1235" s="5"/>
      <c r="H1235" s="5"/>
      <c r="I1235" s="5"/>
      <c r="J1235" s="5"/>
      <c r="K1235" s="5"/>
      <c r="L1235" s="5"/>
      <c r="M1235" s="5"/>
      <c r="N1235" s="5"/>
      <c r="O1235" s="5"/>
      <c r="P1235" s="5"/>
      <c r="Q1235" s="5"/>
      <c r="R1235" s="5"/>
      <c r="S1235" s="5"/>
    </row>
    <row r="1236" spans="1:19" ht="16" x14ac:dyDescent="0.2">
      <c r="A1236" s="5"/>
      <c r="B1236" s="34"/>
      <c r="C1236" s="5"/>
      <c r="D1236" s="5"/>
      <c r="E1236" s="5"/>
      <c r="F1236" s="5"/>
      <c r="G1236" s="5"/>
      <c r="H1236" s="5"/>
      <c r="I1236" s="5"/>
      <c r="J1236" s="5"/>
      <c r="K1236" s="5"/>
      <c r="L1236" s="5"/>
      <c r="M1236" s="5"/>
      <c r="N1236" s="5"/>
      <c r="O1236" s="5"/>
      <c r="P1236" s="5"/>
      <c r="Q1236" s="5"/>
      <c r="R1236" s="5"/>
      <c r="S1236" s="5"/>
    </row>
    <row r="1237" spans="1:19" ht="16" x14ac:dyDescent="0.2">
      <c r="A1237" s="5"/>
      <c r="B1237" s="34"/>
      <c r="C1237" s="5"/>
      <c r="D1237" s="5"/>
      <c r="E1237" s="5"/>
      <c r="F1237" s="5"/>
      <c r="G1237" s="5"/>
      <c r="H1237" s="5"/>
      <c r="I1237" s="5"/>
      <c r="J1237" s="5"/>
      <c r="K1237" s="5"/>
      <c r="L1237" s="5"/>
      <c r="M1237" s="5"/>
      <c r="N1237" s="5"/>
      <c r="O1237" s="5"/>
      <c r="P1237" s="5"/>
      <c r="Q1237" s="5"/>
      <c r="R1237" s="5"/>
      <c r="S1237" s="5"/>
    </row>
    <row r="1238" spans="1:19" ht="16" x14ac:dyDescent="0.2">
      <c r="A1238" s="5"/>
      <c r="B1238" s="34"/>
      <c r="C1238" s="5"/>
      <c r="D1238" s="5"/>
      <c r="E1238" s="5"/>
      <c r="F1238" s="5"/>
      <c r="G1238" s="5"/>
      <c r="H1238" s="5"/>
      <c r="I1238" s="5"/>
      <c r="J1238" s="5"/>
      <c r="K1238" s="5"/>
      <c r="L1238" s="5"/>
      <c r="M1238" s="5"/>
      <c r="N1238" s="5"/>
      <c r="O1238" s="5"/>
      <c r="P1238" s="5"/>
      <c r="Q1238" s="5"/>
      <c r="R1238" s="5"/>
      <c r="S1238" s="5"/>
    </row>
    <row r="1239" spans="1:19" ht="16" x14ac:dyDescent="0.2">
      <c r="A1239" s="5"/>
      <c r="B1239" s="34"/>
      <c r="C1239" s="5"/>
      <c r="D1239" s="5"/>
      <c r="E1239" s="5"/>
      <c r="F1239" s="5"/>
      <c r="G1239" s="5"/>
      <c r="H1239" s="5"/>
      <c r="I1239" s="5"/>
      <c r="J1239" s="5"/>
      <c r="K1239" s="5"/>
      <c r="L1239" s="5"/>
      <c r="M1239" s="5"/>
      <c r="N1239" s="5"/>
      <c r="O1239" s="5"/>
      <c r="P1239" s="5"/>
      <c r="Q1239" s="5"/>
      <c r="R1239" s="5"/>
      <c r="S1239" s="5"/>
    </row>
    <row r="1240" spans="1:19" ht="16" x14ac:dyDescent="0.2">
      <c r="A1240" s="5"/>
      <c r="B1240" s="34"/>
      <c r="C1240" s="5"/>
      <c r="D1240" s="5"/>
      <c r="E1240" s="5"/>
      <c r="F1240" s="5"/>
      <c r="G1240" s="5"/>
      <c r="H1240" s="5"/>
      <c r="I1240" s="5"/>
      <c r="J1240" s="5"/>
      <c r="K1240" s="5"/>
      <c r="L1240" s="5"/>
      <c r="M1240" s="5"/>
      <c r="N1240" s="5"/>
      <c r="O1240" s="5"/>
      <c r="P1240" s="5"/>
      <c r="Q1240" s="5"/>
      <c r="R1240" s="5"/>
      <c r="S1240" s="5"/>
    </row>
    <row r="1241" spans="1:19" ht="16" x14ac:dyDescent="0.2">
      <c r="A1241" s="5"/>
      <c r="B1241" s="34"/>
      <c r="C1241" s="5"/>
      <c r="D1241" s="5"/>
      <c r="E1241" s="5"/>
      <c r="F1241" s="5"/>
      <c r="G1241" s="5"/>
      <c r="H1241" s="5"/>
      <c r="I1241" s="5"/>
      <c r="J1241" s="5"/>
      <c r="K1241" s="5"/>
      <c r="L1241" s="5"/>
      <c r="M1241" s="5"/>
      <c r="N1241" s="5"/>
      <c r="O1241" s="5"/>
      <c r="P1241" s="5"/>
      <c r="Q1241" s="5"/>
      <c r="R1241" s="5"/>
      <c r="S1241" s="5"/>
    </row>
    <row r="1242" spans="1:19" ht="16" x14ac:dyDescent="0.2">
      <c r="A1242" s="5"/>
      <c r="B1242" s="34"/>
      <c r="C1242" s="5"/>
      <c r="D1242" s="5"/>
      <c r="E1242" s="5"/>
      <c r="F1242" s="5"/>
      <c r="G1242" s="5"/>
      <c r="H1242" s="5"/>
      <c r="I1242" s="5"/>
      <c r="J1242" s="5"/>
      <c r="K1242" s="5"/>
      <c r="L1242" s="5"/>
      <c r="M1242" s="5"/>
      <c r="N1242" s="5"/>
      <c r="O1242" s="5"/>
      <c r="P1242" s="5"/>
      <c r="Q1242" s="5"/>
      <c r="R1242" s="5"/>
      <c r="S1242" s="5"/>
    </row>
    <row r="1243" spans="1:19" ht="16" x14ac:dyDescent="0.2">
      <c r="A1243" s="5"/>
      <c r="B1243" s="34"/>
      <c r="C1243" s="5"/>
      <c r="D1243" s="5"/>
      <c r="E1243" s="5"/>
      <c r="F1243" s="5"/>
      <c r="G1243" s="5"/>
      <c r="H1243" s="5"/>
      <c r="I1243" s="5"/>
      <c r="J1243" s="5"/>
      <c r="K1243" s="5"/>
      <c r="L1243" s="5"/>
      <c r="M1243" s="5"/>
      <c r="N1243" s="5"/>
      <c r="O1243" s="5"/>
      <c r="P1243" s="5"/>
      <c r="Q1243" s="5"/>
      <c r="R1243" s="5"/>
      <c r="S1243" s="5"/>
    </row>
    <row r="1244" spans="1:19" ht="16" x14ac:dyDescent="0.2">
      <c r="A1244" s="5"/>
      <c r="B1244" s="34"/>
      <c r="C1244" s="5"/>
      <c r="D1244" s="5"/>
      <c r="E1244" s="5"/>
      <c r="F1244" s="5"/>
      <c r="G1244" s="5"/>
      <c r="H1244" s="5"/>
      <c r="I1244" s="5"/>
      <c r="J1244" s="5"/>
      <c r="K1244" s="5"/>
      <c r="L1244" s="5"/>
      <c r="M1244" s="5"/>
      <c r="N1244" s="5"/>
      <c r="O1244" s="5"/>
      <c r="P1244" s="5"/>
      <c r="Q1244" s="5"/>
      <c r="R1244" s="5"/>
      <c r="S1244" s="5"/>
    </row>
    <row r="1245" spans="1:19" ht="16" x14ac:dyDescent="0.2">
      <c r="A1245" s="5"/>
      <c r="B1245" s="34"/>
      <c r="C1245" s="5"/>
      <c r="D1245" s="5"/>
      <c r="E1245" s="5"/>
      <c r="F1245" s="5"/>
      <c r="G1245" s="5"/>
      <c r="H1245" s="5"/>
      <c r="I1245" s="5"/>
      <c r="J1245" s="5"/>
      <c r="K1245" s="5"/>
      <c r="L1245" s="5"/>
      <c r="M1245" s="5"/>
      <c r="N1245" s="5"/>
      <c r="O1245" s="5"/>
      <c r="P1245" s="5"/>
      <c r="Q1245" s="5"/>
      <c r="R1245" s="5"/>
      <c r="S1245" s="5"/>
    </row>
    <row r="1246" spans="1:19" ht="16" x14ac:dyDescent="0.2">
      <c r="A1246" s="5"/>
      <c r="B1246" s="34"/>
      <c r="C1246" s="5"/>
      <c r="D1246" s="5"/>
      <c r="E1246" s="5"/>
      <c r="F1246" s="5"/>
      <c r="G1246" s="5"/>
      <c r="H1246" s="5"/>
      <c r="I1246" s="5"/>
      <c r="J1246" s="5"/>
      <c r="K1246" s="5"/>
      <c r="L1246" s="5"/>
      <c r="M1246" s="5"/>
      <c r="N1246" s="5"/>
      <c r="O1246" s="5"/>
      <c r="P1246" s="5"/>
      <c r="Q1246" s="5"/>
      <c r="R1246" s="5"/>
      <c r="S1246" s="5"/>
    </row>
    <row r="1247" spans="1:19" ht="16" x14ac:dyDescent="0.2">
      <c r="A1247" s="5"/>
      <c r="B1247" s="34"/>
      <c r="C1247" s="5"/>
      <c r="D1247" s="5"/>
      <c r="E1247" s="5"/>
      <c r="F1247" s="5"/>
      <c r="G1247" s="5"/>
      <c r="H1247" s="5"/>
      <c r="I1247" s="5"/>
      <c r="J1247" s="5"/>
      <c r="K1247" s="5"/>
      <c r="L1247" s="5"/>
      <c r="M1247" s="5"/>
      <c r="N1247" s="5"/>
      <c r="O1247" s="5"/>
      <c r="P1247" s="5"/>
      <c r="Q1247" s="5"/>
      <c r="R1247" s="5"/>
      <c r="S1247" s="5"/>
    </row>
    <row r="1248" spans="1:19" ht="16" x14ac:dyDescent="0.2">
      <c r="A1248" s="5"/>
      <c r="B1248" s="34"/>
      <c r="C1248" s="5"/>
      <c r="D1248" s="5"/>
      <c r="E1248" s="5"/>
      <c r="F1248" s="5"/>
      <c r="G1248" s="5"/>
      <c r="H1248" s="5"/>
      <c r="I1248" s="5"/>
      <c r="J1248" s="5"/>
      <c r="K1248" s="5"/>
      <c r="L1248" s="5"/>
      <c r="M1248" s="5"/>
      <c r="N1248" s="5"/>
      <c r="O1248" s="5"/>
      <c r="P1248" s="5"/>
      <c r="Q1248" s="5"/>
      <c r="R1248" s="5"/>
      <c r="S1248" s="5"/>
    </row>
    <row r="1249" spans="1:19" ht="16" x14ac:dyDescent="0.2">
      <c r="A1249" s="5"/>
      <c r="B1249" s="34"/>
      <c r="C1249" s="5"/>
      <c r="D1249" s="5"/>
      <c r="E1249" s="5"/>
      <c r="F1249" s="5"/>
      <c r="G1249" s="5"/>
      <c r="H1249" s="5"/>
      <c r="I1249" s="5"/>
      <c r="J1249" s="5"/>
      <c r="K1249" s="5"/>
      <c r="L1249" s="5"/>
      <c r="M1249" s="5"/>
      <c r="N1249" s="5"/>
      <c r="O1249" s="5"/>
      <c r="P1249" s="5"/>
      <c r="Q1249" s="5"/>
      <c r="R1249" s="5"/>
      <c r="S1249" s="5"/>
    </row>
    <row r="1250" spans="1:19" ht="16" x14ac:dyDescent="0.2">
      <c r="A1250" s="5"/>
      <c r="B1250" s="34"/>
      <c r="C1250" s="5"/>
      <c r="D1250" s="5"/>
      <c r="E1250" s="5"/>
      <c r="F1250" s="5"/>
      <c r="G1250" s="5"/>
      <c r="H1250" s="5"/>
      <c r="I1250" s="5"/>
      <c r="J1250" s="5"/>
      <c r="K1250" s="5"/>
      <c r="L1250" s="5"/>
      <c r="M1250" s="5"/>
      <c r="N1250" s="5"/>
      <c r="O1250" s="5"/>
      <c r="P1250" s="5"/>
      <c r="Q1250" s="5"/>
      <c r="R1250" s="5"/>
      <c r="S1250" s="5"/>
    </row>
    <row r="1251" spans="1:19" ht="16" x14ac:dyDescent="0.2">
      <c r="A1251" s="5"/>
      <c r="B1251" s="34"/>
      <c r="C1251" s="5"/>
      <c r="D1251" s="5"/>
      <c r="E1251" s="5"/>
      <c r="F1251" s="5"/>
      <c r="G1251" s="5"/>
      <c r="H1251" s="5"/>
      <c r="I1251" s="5"/>
      <c r="J1251" s="5"/>
      <c r="K1251" s="5"/>
      <c r="L1251" s="5"/>
      <c r="M1251" s="5"/>
      <c r="N1251" s="5"/>
      <c r="O1251" s="5"/>
      <c r="P1251" s="5"/>
      <c r="Q1251" s="5"/>
      <c r="R1251" s="5"/>
      <c r="S1251" s="5"/>
    </row>
    <row r="1252" spans="1:19" ht="16" x14ac:dyDescent="0.2">
      <c r="A1252" s="5"/>
      <c r="B1252" s="34"/>
      <c r="C1252" s="5"/>
      <c r="D1252" s="5"/>
      <c r="E1252" s="5"/>
      <c r="F1252" s="5"/>
      <c r="G1252" s="5"/>
      <c r="H1252" s="5"/>
      <c r="I1252" s="5"/>
      <c r="J1252" s="5"/>
      <c r="K1252" s="5"/>
      <c r="L1252" s="5"/>
      <c r="M1252" s="5"/>
      <c r="N1252" s="5"/>
      <c r="O1252" s="5"/>
      <c r="P1252" s="5"/>
      <c r="Q1252" s="5"/>
      <c r="R1252" s="5"/>
      <c r="S1252" s="5"/>
    </row>
    <row r="1253" spans="1:19" ht="16" x14ac:dyDescent="0.2">
      <c r="A1253" s="5"/>
      <c r="B1253" s="34"/>
      <c r="C1253" s="5"/>
      <c r="D1253" s="5"/>
      <c r="E1253" s="5"/>
      <c r="F1253" s="5"/>
      <c r="G1253" s="5"/>
      <c r="H1253" s="5"/>
      <c r="I1253" s="5"/>
      <c r="J1253" s="5"/>
      <c r="K1253" s="5"/>
      <c r="L1253" s="5"/>
      <c r="M1253" s="5"/>
      <c r="N1253" s="5"/>
      <c r="O1253" s="5"/>
      <c r="P1253" s="5"/>
      <c r="Q1253" s="5"/>
      <c r="R1253" s="5"/>
      <c r="S1253" s="5"/>
    </row>
    <row r="1254" spans="1:19" ht="16" x14ac:dyDescent="0.2">
      <c r="A1254" s="5"/>
      <c r="B1254" s="34"/>
      <c r="C1254" s="5"/>
      <c r="D1254" s="5"/>
      <c r="E1254" s="5"/>
      <c r="F1254" s="5"/>
      <c r="G1254" s="5"/>
      <c r="H1254" s="5"/>
      <c r="I1254" s="5"/>
      <c r="J1254" s="5"/>
      <c r="K1254" s="5"/>
      <c r="L1254" s="5"/>
      <c r="M1254" s="5"/>
      <c r="N1254" s="5"/>
      <c r="O1254" s="5"/>
      <c r="P1254" s="5"/>
      <c r="Q1254" s="5"/>
      <c r="R1254" s="5"/>
      <c r="S1254" s="5"/>
    </row>
    <row r="1255" spans="1:19" ht="16" x14ac:dyDescent="0.2">
      <c r="A1255" s="5"/>
      <c r="B1255" s="34"/>
      <c r="C1255" s="5"/>
      <c r="D1255" s="5"/>
      <c r="E1255" s="5"/>
      <c r="F1255" s="5"/>
      <c r="G1255" s="5"/>
      <c r="H1255" s="5"/>
      <c r="I1255" s="5"/>
      <c r="J1255" s="5"/>
      <c r="K1255" s="5"/>
      <c r="L1255" s="5"/>
      <c r="M1255" s="5"/>
      <c r="N1255" s="5"/>
      <c r="O1255" s="5"/>
      <c r="P1255" s="5"/>
      <c r="Q1255" s="5"/>
      <c r="R1255" s="5"/>
      <c r="S1255" s="5"/>
    </row>
    <row r="1256" spans="1:19" ht="16" x14ac:dyDescent="0.2">
      <c r="A1256" s="5"/>
      <c r="B1256" s="34"/>
      <c r="C1256" s="5"/>
      <c r="D1256" s="5"/>
      <c r="E1256" s="5"/>
      <c r="F1256" s="5"/>
      <c r="G1256" s="5"/>
      <c r="H1256" s="5"/>
      <c r="I1256" s="5"/>
      <c r="J1256" s="5"/>
      <c r="K1256" s="5"/>
      <c r="L1256" s="5"/>
      <c r="M1256" s="5"/>
      <c r="N1256" s="5"/>
      <c r="O1256" s="5"/>
      <c r="P1256" s="5"/>
      <c r="Q1256" s="5"/>
      <c r="R1256" s="5"/>
      <c r="S1256" s="5"/>
    </row>
    <row r="1257" spans="1:19" ht="16" x14ac:dyDescent="0.2">
      <c r="A1257" s="5"/>
      <c r="B1257" s="34"/>
      <c r="C1257" s="5"/>
      <c r="D1257" s="5"/>
      <c r="E1257" s="5"/>
      <c r="F1257" s="5"/>
      <c r="G1257" s="5"/>
      <c r="H1257" s="5"/>
      <c r="I1257" s="5"/>
      <c r="J1257" s="5"/>
      <c r="K1257" s="5"/>
      <c r="L1257" s="5"/>
      <c r="M1257" s="5"/>
      <c r="N1257" s="5"/>
      <c r="O1257" s="5"/>
      <c r="P1257" s="5"/>
      <c r="Q1257" s="5"/>
      <c r="R1257" s="5"/>
      <c r="S1257" s="5"/>
    </row>
    <row r="1258" spans="1:19" ht="16" x14ac:dyDescent="0.2">
      <c r="A1258" s="5"/>
      <c r="B1258" s="34"/>
      <c r="C1258" s="5"/>
      <c r="D1258" s="5"/>
      <c r="E1258" s="5"/>
      <c r="F1258" s="5"/>
      <c r="G1258" s="5"/>
      <c r="H1258" s="5"/>
      <c r="I1258" s="5"/>
      <c r="J1258" s="5"/>
      <c r="K1258" s="5"/>
      <c r="L1258" s="5"/>
      <c r="M1258" s="5"/>
      <c r="N1258" s="5"/>
      <c r="O1258" s="5"/>
      <c r="P1258" s="5"/>
      <c r="Q1258" s="5"/>
      <c r="R1258" s="5"/>
      <c r="S1258" s="5"/>
    </row>
    <row r="1259" spans="1:19" ht="16" x14ac:dyDescent="0.2">
      <c r="A1259" s="5"/>
      <c r="B1259" s="34"/>
      <c r="C1259" s="5"/>
      <c r="D1259" s="5"/>
      <c r="E1259" s="5"/>
      <c r="F1259" s="5"/>
      <c r="G1259" s="5"/>
      <c r="H1259" s="5"/>
      <c r="I1259" s="5"/>
      <c r="J1259" s="5"/>
      <c r="K1259" s="5"/>
      <c r="L1259" s="5"/>
      <c r="M1259" s="5"/>
      <c r="N1259" s="5"/>
      <c r="O1259" s="5"/>
      <c r="P1259" s="5"/>
      <c r="Q1259" s="5"/>
      <c r="R1259" s="5"/>
      <c r="S1259" s="5"/>
    </row>
    <row r="1260" spans="1:19" ht="16" x14ac:dyDescent="0.2">
      <c r="A1260" s="5"/>
      <c r="B1260" s="34"/>
      <c r="C1260" s="5"/>
      <c r="D1260" s="5"/>
      <c r="E1260" s="5"/>
      <c r="F1260" s="5"/>
      <c r="G1260" s="5"/>
      <c r="H1260" s="5"/>
      <c r="I1260" s="5"/>
      <c r="J1260" s="5"/>
      <c r="K1260" s="5"/>
      <c r="L1260" s="5"/>
      <c r="M1260" s="5"/>
      <c r="N1260" s="5"/>
      <c r="O1260" s="5"/>
      <c r="P1260" s="5"/>
      <c r="Q1260" s="5"/>
      <c r="R1260" s="5"/>
      <c r="S1260" s="5"/>
    </row>
    <row r="1261" spans="1:19" ht="16" x14ac:dyDescent="0.2">
      <c r="A1261" s="5"/>
      <c r="B1261" s="34"/>
      <c r="C1261" s="5"/>
      <c r="D1261" s="5"/>
      <c r="E1261" s="5"/>
      <c r="F1261" s="5"/>
      <c r="G1261" s="5"/>
      <c r="H1261" s="5"/>
      <c r="I1261" s="5"/>
      <c r="J1261" s="5"/>
      <c r="K1261" s="5"/>
      <c r="L1261" s="5"/>
      <c r="M1261" s="5"/>
      <c r="N1261" s="5"/>
      <c r="O1261" s="5"/>
      <c r="P1261" s="5"/>
      <c r="Q1261" s="5"/>
      <c r="R1261" s="5"/>
      <c r="S1261" s="5"/>
    </row>
    <row r="1262" spans="1:19" ht="16" x14ac:dyDescent="0.2">
      <c r="A1262" s="5"/>
      <c r="B1262" s="34"/>
      <c r="C1262" s="5"/>
      <c r="D1262" s="5"/>
      <c r="E1262" s="5"/>
      <c r="F1262" s="5"/>
      <c r="G1262" s="5"/>
      <c r="H1262" s="5"/>
      <c r="I1262" s="5"/>
      <c r="J1262" s="5"/>
      <c r="K1262" s="5"/>
      <c r="L1262" s="5"/>
      <c r="M1262" s="5"/>
      <c r="N1262" s="5"/>
      <c r="O1262" s="5"/>
      <c r="P1262" s="5"/>
      <c r="Q1262" s="5"/>
      <c r="R1262" s="5"/>
      <c r="S1262" s="5"/>
    </row>
    <row r="1263" spans="1:19" ht="16" x14ac:dyDescent="0.2">
      <c r="A1263" s="5"/>
      <c r="B1263" s="34"/>
      <c r="C1263" s="5"/>
      <c r="D1263" s="5"/>
      <c r="E1263" s="5"/>
      <c r="F1263" s="5"/>
      <c r="G1263" s="5"/>
      <c r="H1263" s="5"/>
      <c r="I1263" s="5"/>
      <c r="J1263" s="5"/>
      <c r="K1263" s="5"/>
      <c r="L1263" s="5"/>
      <c r="M1263" s="5"/>
      <c r="N1263" s="5"/>
      <c r="O1263" s="5"/>
      <c r="P1263" s="5"/>
      <c r="Q1263" s="5"/>
      <c r="R1263" s="5"/>
      <c r="S1263" s="5"/>
    </row>
    <row r="1264" spans="1:19" ht="16" x14ac:dyDescent="0.2">
      <c r="A1264" s="5"/>
      <c r="B1264" s="34"/>
      <c r="C1264" s="5"/>
      <c r="D1264" s="5"/>
      <c r="E1264" s="5"/>
      <c r="F1264" s="5"/>
      <c r="G1264" s="5"/>
      <c r="H1264" s="5"/>
      <c r="I1264" s="5"/>
      <c r="J1264" s="5"/>
      <c r="K1264" s="5"/>
      <c r="L1264" s="5"/>
      <c r="M1264" s="5"/>
      <c r="N1264" s="5"/>
      <c r="O1264" s="5"/>
      <c r="P1264" s="5"/>
      <c r="Q1264" s="5"/>
      <c r="R1264" s="5"/>
      <c r="S1264" s="5"/>
    </row>
    <row r="1265" spans="1:19" ht="16" x14ac:dyDescent="0.2">
      <c r="A1265" s="5"/>
      <c r="B1265" s="34"/>
      <c r="C1265" s="5"/>
      <c r="D1265" s="5"/>
      <c r="E1265" s="5"/>
      <c r="F1265" s="5"/>
      <c r="G1265" s="5"/>
      <c r="H1265" s="5"/>
      <c r="I1265" s="5"/>
      <c r="J1265" s="5"/>
      <c r="K1265" s="5"/>
      <c r="L1265" s="5"/>
      <c r="M1265" s="5"/>
      <c r="N1265" s="5"/>
      <c r="O1265" s="5"/>
      <c r="P1265" s="5"/>
      <c r="Q1265" s="5"/>
      <c r="R1265" s="5"/>
      <c r="S1265" s="5"/>
    </row>
    <row r="1266" spans="1:19" ht="16" x14ac:dyDescent="0.2">
      <c r="A1266" s="5"/>
      <c r="B1266" s="34"/>
      <c r="C1266" s="5"/>
      <c r="D1266" s="5"/>
      <c r="E1266" s="5"/>
      <c r="F1266" s="5"/>
      <c r="G1266" s="5"/>
      <c r="H1266" s="5"/>
      <c r="I1266" s="5"/>
      <c r="J1266" s="5"/>
      <c r="K1266" s="5"/>
      <c r="L1266" s="5"/>
      <c r="M1266" s="5"/>
      <c r="N1266" s="5"/>
      <c r="O1266" s="5"/>
      <c r="P1266" s="5"/>
      <c r="Q1266" s="5"/>
      <c r="R1266" s="5"/>
      <c r="S1266" s="5"/>
    </row>
    <row r="1267" spans="1:19" ht="16" x14ac:dyDescent="0.2">
      <c r="A1267" s="5"/>
      <c r="B1267" s="34"/>
      <c r="C1267" s="5"/>
      <c r="D1267" s="5"/>
      <c r="E1267" s="5"/>
      <c r="F1267" s="5"/>
      <c r="G1267" s="5"/>
      <c r="H1267" s="5"/>
      <c r="I1267" s="5"/>
      <c r="J1267" s="5"/>
      <c r="K1267" s="5"/>
      <c r="L1267" s="5"/>
      <c r="M1267" s="5"/>
      <c r="N1267" s="5"/>
      <c r="O1267" s="5"/>
      <c r="P1267" s="5"/>
      <c r="Q1267" s="5"/>
      <c r="R1267" s="5"/>
      <c r="S1267" s="5"/>
    </row>
    <row r="1268" spans="1:19" ht="16" x14ac:dyDescent="0.2">
      <c r="A1268" s="5"/>
      <c r="B1268" s="34"/>
      <c r="C1268" s="5"/>
      <c r="D1268" s="5"/>
      <c r="E1268" s="5"/>
      <c r="F1268" s="5"/>
      <c r="G1268" s="5"/>
      <c r="H1268" s="5"/>
      <c r="I1268" s="5"/>
      <c r="J1268" s="5"/>
      <c r="K1268" s="5"/>
      <c r="L1268" s="5"/>
      <c r="M1268" s="5"/>
      <c r="N1268" s="5"/>
      <c r="O1268" s="5"/>
      <c r="P1268" s="5"/>
      <c r="Q1268" s="5"/>
      <c r="R1268" s="5"/>
      <c r="S1268" s="5"/>
    </row>
    <row r="1269" spans="1:19" ht="16" x14ac:dyDescent="0.2">
      <c r="A1269" s="5"/>
      <c r="B1269" s="34"/>
      <c r="C1269" s="5"/>
      <c r="D1269" s="5"/>
      <c r="E1269" s="5"/>
      <c r="F1269" s="5"/>
      <c r="G1269" s="5"/>
      <c r="H1269" s="5"/>
      <c r="I1269" s="5"/>
      <c r="J1269" s="5"/>
      <c r="K1269" s="5"/>
      <c r="L1269" s="5"/>
      <c r="M1269" s="5"/>
      <c r="N1269" s="5"/>
      <c r="O1269" s="5"/>
      <c r="P1269" s="5"/>
      <c r="Q1269" s="5"/>
      <c r="R1269" s="5"/>
      <c r="S1269" s="5"/>
    </row>
    <row r="1270" spans="1:19" ht="16" x14ac:dyDescent="0.2">
      <c r="A1270" s="5"/>
      <c r="B1270" s="34"/>
      <c r="C1270" s="5"/>
      <c r="D1270" s="5"/>
      <c r="E1270" s="5"/>
      <c r="F1270" s="5"/>
      <c r="G1270" s="5"/>
      <c r="H1270" s="5"/>
      <c r="I1270" s="5"/>
      <c r="J1270" s="5"/>
      <c r="K1270" s="5"/>
      <c r="L1270" s="5"/>
      <c r="M1270" s="5"/>
      <c r="N1270" s="5"/>
      <c r="O1270" s="5"/>
      <c r="P1270" s="5"/>
      <c r="Q1270" s="5"/>
      <c r="R1270" s="5"/>
      <c r="S1270" s="5"/>
    </row>
    <row r="1271" spans="1:19" ht="16" x14ac:dyDescent="0.2">
      <c r="A1271" s="5"/>
      <c r="B1271" s="34"/>
      <c r="C1271" s="5"/>
      <c r="D1271" s="5"/>
      <c r="E1271" s="5"/>
      <c r="F1271" s="5"/>
      <c r="G1271" s="5"/>
      <c r="H1271" s="5"/>
      <c r="I1271" s="5"/>
      <c r="J1271" s="5"/>
      <c r="K1271" s="5"/>
      <c r="L1271" s="5"/>
      <c r="M1271" s="5"/>
      <c r="N1271" s="5"/>
      <c r="O1271" s="5"/>
      <c r="P1271" s="5"/>
      <c r="Q1271" s="5"/>
      <c r="R1271" s="5"/>
      <c r="S1271" s="5"/>
    </row>
    <row r="1272" spans="1:19" ht="16" x14ac:dyDescent="0.2">
      <c r="A1272" s="5"/>
      <c r="B1272" s="34"/>
      <c r="C1272" s="5"/>
      <c r="D1272" s="5"/>
      <c r="E1272" s="5"/>
      <c r="F1272" s="5"/>
      <c r="G1272" s="5"/>
      <c r="H1272" s="5"/>
      <c r="I1272" s="5"/>
      <c r="J1272" s="5"/>
      <c r="K1272" s="5"/>
      <c r="L1272" s="5"/>
      <c r="M1272" s="5"/>
      <c r="N1272" s="5"/>
      <c r="O1272" s="5"/>
      <c r="P1272" s="5"/>
      <c r="Q1272" s="5"/>
      <c r="R1272" s="5"/>
      <c r="S1272" s="5"/>
    </row>
    <row r="1273" spans="1:19" ht="16" x14ac:dyDescent="0.2">
      <c r="A1273" s="5"/>
      <c r="B1273" s="34"/>
      <c r="C1273" s="5"/>
      <c r="D1273" s="5"/>
      <c r="E1273" s="5"/>
      <c r="F1273" s="5"/>
      <c r="G1273" s="5"/>
      <c r="H1273" s="5"/>
      <c r="I1273" s="5"/>
      <c r="J1273" s="5"/>
      <c r="K1273" s="5"/>
      <c r="L1273" s="5"/>
      <c r="M1273" s="5"/>
      <c r="N1273" s="5"/>
      <c r="O1273" s="5"/>
      <c r="P1273" s="5"/>
      <c r="Q1273" s="5"/>
      <c r="R1273" s="5"/>
      <c r="S1273" s="5"/>
    </row>
    <row r="1274" spans="1:19" ht="16" x14ac:dyDescent="0.2">
      <c r="A1274" s="5"/>
      <c r="B1274" s="34"/>
      <c r="C1274" s="5"/>
      <c r="D1274" s="5"/>
      <c r="E1274" s="5"/>
      <c r="F1274" s="5"/>
      <c r="G1274" s="5"/>
      <c r="H1274" s="5"/>
      <c r="I1274" s="5"/>
      <c r="J1274" s="5"/>
      <c r="K1274" s="5"/>
      <c r="L1274" s="5"/>
      <c r="M1274" s="5"/>
      <c r="N1274" s="5"/>
      <c r="O1274" s="5"/>
      <c r="P1274" s="5"/>
      <c r="Q1274" s="5"/>
      <c r="R1274" s="5"/>
      <c r="S1274" s="5"/>
    </row>
    <row r="1275" spans="1:19" ht="16" x14ac:dyDescent="0.2">
      <c r="A1275" s="5"/>
      <c r="B1275" s="34"/>
      <c r="C1275" s="5"/>
      <c r="D1275" s="5"/>
      <c r="E1275" s="5"/>
      <c r="F1275" s="5"/>
      <c r="G1275" s="5"/>
      <c r="H1275" s="5"/>
      <c r="I1275" s="5"/>
      <c r="J1275" s="5"/>
      <c r="K1275" s="5"/>
      <c r="L1275" s="5"/>
      <c r="M1275" s="5"/>
      <c r="N1275" s="5"/>
      <c r="O1275" s="5"/>
      <c r="P1275" s="5"/>
      <c r="Q1275" s="5"/>
      <c r="R1275" s="5"/>
      <c r="S1275" s="5"/>
    </row>
    <row r="1276" spans="1:19" ht="16" x14ac:dyDescent="0.2">
      <c r="A1276" s="5"/>
      <c r="B1276" s="34"/>
      <c r="C1276" s="5"/>
      <c r="D1276" s="5"/>
      <c r="E1276" s="5"/>
      <c r="F1276" s="5"/>
      <c r="G1276" s="5"/>
      <c r="H1276" s="5"/>
      <c r="I1276" s="5"/>
      <c r="J1276" s="5"/>
      <c r="K1276" s="5"/>
      <c r="L1276" s="5"/>
      <c r="M1276" s="5"/>
      <c r="N1276" s="5"/>
      <c r="O1276" s="5"/>
      <c r="P1276" s="5"/>
      <c r="Q1276" s="5"/>
      <c r="R1276" s="5"/>
      <c r="S1276" s="5"/>
    </row>
    <row r="1277" spans="1:19" ht="16" x14ac:dyDescent="0.2">
      <c r="A1277" s="5"/>
      <c r="B1277" s="34"/>
      <c r="C1277" s="5"/>
      <c r="D1277" s="5"/>
      <c r="E1277" s="5"/>
      <c r="F1277" s="5"/>
      <c r="G1277" s="5"/>
      <c r="H1277" s="5"/>
      <c r="I1277" s="5"/>
      <c r="J1277" s="5"/>
      <c r="K1277" s="5"/>
      <c r="L1277" s="5"/>
      <c r="M1277" s="5"/>
      <c r="N1277" s="5"/>
      <c r="O1277" s="5"/>
      <c r="P1277" s="5"/>
      <c r="Q1277" s="5"/>
      <c r="R1277" s="5"/>
      <c r="S1277" s="5"/>
    </row>
    <row r="1278" spans="1:19" ht="16" x14ac:dyDescent="0.2">
      <c r="A1278" s="5"/>
      <c r="B1278" s="34"/>
      <c r="C1278" s="5"/>
      <c r="D1278" s="5"/>
      <c r="E1278" s="5"/>
      <c r="F1278" s="5"/>
      <c r="G1278" s="5"/>
      <c r="H1278" s="5"/>
      <c r="I1278" s="5"/>
      <c r="J1278" s="5"/>
      <c r="K1278" s="5"/>
      <c r="L1278" s="5"/>
      <c r="M1278" s="5"/>
      <c r="N1278" s="5"/>
      <c r="O1278" s="5"/>
      <c r="P1278" s="5"/>
      <c r="Q1278" s="5"/>
      <c r="R1278" s="5"/>
      <c r="S1278" s="5"/>
    </row>
    <row r="1279" spans="1:19" ht="16" x14ac:dyDescent="0.2">
      <c r="A1279" s="5"/>
      <c r="B1279" s="34"/>
      <c r="C1279" s="5"/>
      <c r="D1279" s="5"/>
      <c r="E1279" s="5"/>
      <c r="F1279" s="5"/>
      <c r="G1279" s="5"/>
      <c r="H1279" s="5"/>
      <c r="I1279" s="5"/>
      <c r="J1279" s="5"/>
      <c r="K1279" s="5"/>
      <c r="L1279" s="5"/>
      <c r="M1279" s="5"/>
      <c r="N1279" s="5"/>
      <c r="O1279" s="5"/>
      <c r="P1279" s="5"/>
      <c r="Q1279" s="5"/>
      <c r="R1279" s="5"/>
      <c r="S1279" s="5"/>
    </row>
    <row r="1280" spans="1:19" ht="16" x14ac:dyDescent="0.2">
      <c r="A1280" s="5"/>
      <c r="B1280" s="34"/>
      <c r="C1280" s="5"/>
      <c r="D1280" s="5"/>
      <c r="E1280" s="5"/>
      <c r="F1280" s="5"/>
      <c r="G1280" s="5"/>
      <c r="H1280" s="5"/>
      <c r="I1280" s="5"/>
      <c r="J1280" s="5"/>
      <c r="K1280" s="5"/>
      <c r="L1280" s="5"/>
      <c r="M1280" s="5"/>
      <c r="N1280" s="5"/>
      <c r="O1280" s="5"/>
      <c r="P1280" s="5"/>
      <c r="Q1280" s="5"/>
      <c r="R1280" s="5"/>
      <c r="S1280" s="5"/>
    </row>
    <row r="1281" spans="1:19" ht="16" x14ac:dyDescent="0.2">
      <c r="A1281" s="5"/>
      <c r="B1281" s="34"/>
      <c r="C1281" s="5"/>
      <c r="D1281" s="5"/>
      <c r="E1281" s="5"/>
      <c r="F1281" s="5"/>
      <c r="G1281" s="5"/>
      <c r="H1281" s="5"/>
      <c r="I1281" s="5"/>
      <c r="J1281" s="5"/>
      <c r="K1281" s="5"/>
      <c r="L1281" s="5"/>
      <c r="M1281" s="5"/>
      <c r="N1281" s="5"/>
      <c r="O1281" s="5"/>
      <c r="P1281" s="5"/>
      <c r="Q1281" s="5"/>
      <c r="R1281" s="5"/>
      <c r="S1281" s="5"/>
    </row>
    <row r="1282" spans="1:19" ht="16" x14ac:dyDescent="0.2">
      <c r="A1282" s="5"/>
      <c r="B1282" s="34"/>
      <c r="C1282" s="5"/>
      <c r="D1282" s="5"/>
      <c r="E1282" s="5"/>
      <c r="F1282" s="5"/>
      <c r="G1282" s="5"/>
      <c r="H1282" s="5"/>
      <c r="I1282" s="5"/>
      <c r="J1282" s="5"/>
      <c r="K1282" s="5"/>
      <c r="L1282" s="5"/>
      <c r="M1282" s="5"/>
      <c r="N1282" s="5"/>
      <c r="O1282" s="5"/>
      <c r="P1282" s="5"/>
      <c r="Q1282" s="5"/>
      <c r="R1282" s="5"/>
      <c r="S1282" s="5"/>
    </row>
    <row r="1283" spans="1:19" ht="16" x14ac:dyDescent="0.2">
      <c r="A1283" s="5"/>
      <c r="B1283" s="34"/>
      <c r="C1283" s="5"/>
      <c r="D1283" s="5"/>
      <c r="E1283" s="5"/>
      <c r="F1283" s="5"/>
      <c r="G1283" s="5"/>
      <c r="H1283" s="5"/>
      <c r="I1283" s="5"/>
      <c r="J1283" s="5"/>
      <c r="K1283" s="5"/>
      <c r="L1283" s="5"/>
      <c r="M1283" s="5"/>
      <c r="N1283" s="5"/>
      <c r="O1283" s="5"/>
      <c r="P1283" s="5"/>
      <c r="Q1283" s="5"/>
      <c r="R1283" s="5"/>
      <c r="S1283" s="5"/>
    </row>
    <row r="1284" spans="1:19" ht="16" x14ac:dyDescent="0.2">
      <c r="A1284" s="5"/>
      <c r="B1284" s="34"/>
      <c r="C1284" s="5"/>
      <c r="D1284" s="5"/>
      <c r="E1284" s="5"/>
      <c r="F1284" s="5"/>
      <c r="G1284" s="5"/>
      <c r="H1284" s="5"/>
      <c r="I1284" s="5"/>
      <c r="J1284" s="5"/>
      <c r="K1284" s="5"/>
      <c r="L1284" s="5"/>
      <c r="M1284" s="5"/>
      <c r="N1284" s="5"/>
      <c r="O1284" s="5"/>
      <c r="P1284" s="5"/>
      <c r="Q1284" s="5"/>
      <c r="R1284" s="5"/>
      <c r="S1284" s="5"/>
    </row>
    <row r="1285" spans="1:19" ht="16" x14ac:dyDescent="0.2">
      <c r="A1285" s="5"/>
      <c r="B1285" s="34"/>
      <c r="C1285" s="5"/>
      <c r="D1285" s="5"/>
      <c r="E1285" s="5"/>
      <c r="F1285" s="5"/>
      <c r="G1285" s="5"/>
      <c r="H1285" s="5"/>
      <c r="I1285" s="5"/>
      <c r="J1285" s="5"/>
      <c r="K1285" s="5"/>
      <c r="L1285" s="5"/>
      <c r="M1285" s="5"/>
      <c r="N1285" s="5"/>
      <c r="O1285" s="5"/>
      <c r="P1285" s="5"/>
      <c r="Q1285" s="5"/>
      <c r="R1285" s="5"/>
      <c r="S1285" s="5"/>
    </row>
    <row r="1286" spans="1:19" ht="16" x14ac:dyDescent="0.2">
      <c r="A1286" s="5"/>
      <c r="B1286" s="34"/>
      <c r="C1286" s="5"/>
      <c r="D1286" s="5"/>
      <c r="E1286" s="5"/>
      <c r="F1286" s="5"/>
      <c r="G1286" s="5"/>
      <c r="H1286" s="5"/>
      <c r="I1286" s="5"/>
      <c r="J1286" s="5"/>
      <c r="K1286" s="5"/>
      <c r="L1286" s="5"/>
      <c r="M1286" s="5"/>
      <c r="N1286" s="5"/>
      <c r="O1286" s="5"/>
      <c r="P1286" s="5"/>
      <c r="Q1286" s="5"/>
      <c r="R1286" s="5"/>
      <c r="S1286" s="5"/>
    </row>
    <row r="1287" spans="1:19" ht="16" x14ac:dyDescent="0.2">
      <c r="A1287" s="5"/>
      <c r="B1287" s="34"/>
      <c r="C1287" s="5"/>
      <c r="D1287" s="5"/>
      <c r="E1287" s="5"/>
      <c r="F1287" s="5"/>
      <c r="G1287" s="5"/>
      <c r="H1287" s="5"/>
      <c r="I1287" s="5"/>
      <c r="J1287" s="5"/>
      <c r="K1287" s="5"/>
      <c r="L1287" s="5"/>
      <c r="M1287" s="5"/>
      <c r="N1287" s="5"/>
      <c r="O1287" s="5"/>
      <c r="P1287" s="5"/>
      <c r="Q1287" s="5"/>
      <c r="R1287" s="5"/>
      <c r="S1287" s="5"/>
    </row>
    <row r="1288" spans="1:19" ht="16" x14ac:dyDescent="0.2">
      <c r="A1288" s="5"/>
      <c r="B1288" s="34"/>
      <c r="C1288" s="5"/>
      <c r="D1288" s="5"/>
      <c r="E1288" s="5"/>
      <c r="F1288" s="5"/>
      <c r="G1288" s="5"/>
      <c r="H1288" s="5"/>
      <c r="I1288" s="5"/>
      <c r="J1288" s="5"/>
      <c r="K1288" s="5"/>
      <c r="L1288" s="5"/>
      <c r="M1288" s="5"/>
      <c r="N1288" s="5"/>
      <c r="O1288" s="5"/>
      <c r="P1288" s="5"/>
      <c r="Q1288" s="5"/>
      <c r="R1288" s="5"/>
      <c r="S1288" s="5"/>
    </row>
    <row r="1289" spans="1:19" ht="16" x14ac:dyDescent="0.15">
      <c r="A1289" s="35"/>
      <c r="B1289" s="34"/>
    </row>
    <row r="1290" spans="1:19" ht="16" x14ac:dyDescent="0.15">
      <c r="A1290" s="35"/>
      <c r="B1290" s="34"/>
    </row>
    <row r="1291" spans="1:19" ht="16" x14ac:dyDescent="0.15">
      <c r="A1291" s="35"/>
      <c r="B1291" s="34"/>
    </row>
    <row r="1292" spans="1:19" ht="16" x14ac:dyDescent="0.15">
      <c r="A1292" s="35"/>
      <c r="B1292" s="34"/>
    </row>
    <row r="1293" spans="1:19" ht="16" x14ac:dyDescent="0.15">
      <c r="A1293" s="35"/>
      <c r="B1293" s="34"/>
    </row>
    <row r="1294" spans="1:19" ht="16" x14ac:dyDescent="0.15">
      <c r="A1294" s="35"/>
      <c r="B1294" s="34"/>
    </row>
    <row r="1295" spans="1:19" ht="16" x14ac:dyDescent="0.15">
      <c r="A1295" s="35"/>
      <c r="B1295" s="34"/>
    </row>
    <row r="1296" spans="1:19" ht="15.75" customHeight="1" x14ac:dyDescent="0.15">
      <c r="B1296" s="34"/>
    </row>
    <row r="1297" spans="2:2" ht="15.75" customHeight="1" x14ac:dyDescent="0.15">
      <c r="B1297" s="34"/>
    </row>
    <row r="1298" spans="2:2" ht="15.75" customHeight="1" x14ac:dyDescent="0.15">
      <c r="B1298" s="36"/>
    </row>
    <row r="1299" spans="2:2" ht="15.75" customHeight="1" x14ac:dyDescent="0.15">
      <c r="B1299" s="36"/>
    </row>
    <row r="1300" spans="2:2" ht="15.75" customHeight="1" x14ac:dyDescent="0.15">
      <c r="B1300" s="36"/>
    </row>
    <row r="1301" spans="2:2" ht="15.75" customHeight="1" x14ac:dyDescent="0.15">
      <c r="B1301" s="36"/>
    </row>
    <row r="1302" spans="2:2" ht="15.75" customHeight="1" x14ac:dyDescent="0.15">
      <c r="B1302" s="36"/>
    </row>
    <row r="1303" spans="2:2" ht="15.75" customHeight="1" x14ac:dyDescent="0.15">
      <c r="B1303" s="36"/>
    </row>
    <row r="1304" spans="2:2" ht="15.75" customHeight="1" x14ac:dyDescent="0.15">
      <c r="B1304" s="36"/>
    </row>
  </sheetData>
  <mergeCells count="8">
    <mergeCell ref="A82:A123"/>
    <mergeCell ref="A134:A159"/>
    <mergeCell ref="A162:A459"/>
    <mergeCell ref="A1:B1"/>
    <mergeCell ref="A2:B2"/>
    <mergeCell ref="A6:A40"/>
    <mergeCell ref="A50:A74"/>
    <mergeCell ref="A75:A8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outlinePr summaryBelow="0" summaryRight="0"/>
  </sheetPr>
  <dimension ref="A1:B28"/>
  <sheetViews>
    <sheetView workbookViewId="0">
      <selection activeCell="B15" sqref="B15"/>
    </sheetView>
  </sheetViews>
  <sheetFormatPr baseColWidth="10" defaultColWidth="14.5" defaultRowHeight="15.75" customHeight="1" x14ac:dyDescent="0.2"/>
  <cols>
    <col min="1" max="1" width="29" style="114" customWidth="1"/>
    <col min="2" max="2" width="17.5" style="114" customWidth="1"/>
    <col min="3" max="16384" width="14.5" style="114"/>
  </cols>
  <sheetData>
    <row r="1" spans="1:2" ht="15.75" customHeight="1" x14ac:dyDescent="0.2">
      <c r="A1" s="112" t="s">
        <v>291</v>
      </c>
      <c r="B1" s="113" t="s">
        <v>635</v>
      </c>
    </row>
    <row r="2" spans="1:2" ht="15.75" customHeight="1" x14ac:dyDescent="0.2">
      <c r="A2" s="115" t="s">
        <v>10</v>
      </c>
      <c r="B2" s="1" t="s">
        <v>292</v>
      </c>
    </row>
    <row r="3" spans="1:2" ht="15.75" customHeight="1" x14ac:dyDescent="0.2">
      <c r="A3" s="115" t="s">
        <v>293</v>
      </c>
      <c r="B3" s="1" t="s">
        <v>294</v>
      </c>
    </row>
    <row r="4" spans="1:2" ht="15.75" customHeight="1" x14ac:dyDescent="0.2">
      <c r="A4" s="115" t="s">
        <v>295</v>
      </c>
      <c r="B4" s="1" t="s">
        <v>296</v>
      </c>
    </row>
    <row r="5" spans="1:2" ht="15.75" customHeight="1" x14ac:dyDescent="0.2">
      <c r="A5" s="115" t="s">
        <v>297</v>
      </c>
      <c r="B5" s="1" t="s">
        <v>298</v>
      </c>
    </row>
    <row r="6" spans="1:2" ht="15.75" customHeight="1" x14ac:dyDescent="0.2">
      <c r="A6" s="115" t="s">
        <v>299</v>
      </c>
      <c r="B6" s="1" t="s">
        <v>300</v>
      </c>
    </row>
    <row r="7" spans="1:2" ht="15.75" customHeight="1" x14ac:dyDescent="0.2">
      <c r="A7" s="115" t="s">
        <v>301</v>
      </c>
      <c r="B7" s="1" t="s">
        <v>302</v>
      </c>
    </row>
    <row r="8" spans="1:2" ht="15.75" customHeight="1" x14ac:dyDescent="0.2">
      <c r="A8" s="115" t="s">
        <v>17</v>
      </c>
      <c r="B8" s="1" t="s">
        <v>18</v>
      </c>
    </row>
    <row r="9" spans="1:2" ht="15.75" customHeight="1" x14ac:dyDescent="0.2">
      <c r="A9" s="115" t="s">
        <v>303</v>
      </c>
      <c r="B9" s="1" t="s">
        <v>304</v>
      </c>
    </row>
    <row r="10" spans="1:2" ht="15.75" customHeight="1" x14ac:dyDescent="0.2">
      <c r="A10" s="115" t="s">
        <v>305</v>
      </c>
      <c r="B10" s="1" t="s">
        <v>306</v>
      </c>
    </row>
    <row r="11" spans="1:2" ht="15.75" customHeight="1" x14ac:dyDescent="0.2">
      <c r="A11" s="115" t="s">
        <v>14</v>
      </c>
      <c r="B11" s="1" t="s">
        <v>307</v>
      </c>
    </row>
    <row r="12" spans="1:2" ht="15.75" customHeight="1" x14ac:dyDescent="0.2">
      <c r="A12" s="115" t="s">
        <v>308</v>
      </c>
      <c r="B12" s="1" t="s">
        <v>309</v>
      </c>
    </row>
    <row r="13" spans="1:2" ht="15.75" customHeight="1" x14ac:dyDescent="0.2">
      <c r="A13" s="115" t="s">
        <v>310</v>
      </c>
      <c r="B13" s="1" t="s">
        <v>311</v>
      </c>
    </row>
    <row r="14" spans="1:2" ht="15.75" customHeight="1" x14ac:dyDescent="0.2">
      <c r="A14" s="115" t="s">
        <v>312</v>
      </c>
      <c r="B14" s="1" t="s">
        <v>313</v>
      </c>
    </row>
    <row r="15" spans="1:2" ht="15.75" customHeight="1" x14ac:dyDescent="0.2">
      <c r="A15" s="115" t="s">
        <v>314</v>
      </c>
      <c r="B15" s="1" t="s">
        <v>315</v>
      </c>
    </row>
    <row r="16" spans="1:2" ht="15.75" customHeight="1" x14ac:dyDescent="0.2">
      <c r="A16" s="115" t="s">
        <v>316</v>
      </c>
      <c r="B16" s="1" t="s">
        <v>317</v>
      </c>
    </row>
    <row r="17" spans="1:2" ht="15.75" customHeight="1" x14ac:dyDescent="0.2">
      <c r="A17" s="115" t="s">
        <v>318</v>
      </c>
      <c r="B17" s="1" t="s">
        <v>319</v>
      </c>
    </row>
    <row r="18" spans="1:2" ht="15.75" customHeight="1" x14ac:dyDescent="0.2">
      <c r="A18" s="115" t="s">
        <v>320</v>
      </c>
      <c r="B18" s="1" t="s">
        <v>321</v>
      </c>
    </row>
    <row r="19" spans="1:2" ht="15.75" customHeight="1" x14ac:dyDescent="0.2">
      <c r="A19" s="115" t="s">
        <v>322</v>
      </c>
      <c r="B19" s="1" t="s">
        <v>323</v>
      </c>
    </row>
    <row r="20" spans="1:2" ht="15.75" customHeight="1" x14ac:dyDescent="0.2">
      <c r="A20" s="115" t="s">
        <v>324</v>
      </c>
      <c r="B20" s="1" t="s">
        <v>325</v>
      </c>
    </row>
    <row r="21" spans="1:2" ht="15.75" customHeight="1" x14ac:dyDescent="0.2">
      <c r="A21" s="115" t="s">
        <v>19</v>
      </c>
      <c r="B21" s="1" t="s">
        <v>20</v>
      </c>
    </row>
    <row r="22" spans="1:2" ht="15.75" customHeight="1" x14ac:dyDescent="0.2">
      <c r="A22" s="115" t="s">
        <v>12</v>
      </c>
      <c r="B22" s="1" t="s">
        <v>13</v>
      </c>
    </row>
    <row r="23" spans="1:2" ht="15.75" customHeight="1" x14ac:dyDescent="0.2">
      <c r="A23" s="115" t="s">
        <v>326</v>
      </c>
      <c r="B23" s="1" t="s">
        <v>11</v>
      </c>
    </row>
    <row r="24" spans="1:2" ht="15.75" customHeight="1" x14ac:dyDescent="0.2">
      <c r="A24" s="115" t="s">
        <v>327</v>
      </c>
      <c r="B24" s="1" t="s">
        <v>328</v>
      </c>
    </row>
    <row r="25" spans="1:2" ht="15.75" customHeight="1" x14ac:dyDescent="0.2">
      <c r="A25" s="115" t="s">
        <v>329</v>
      </c>
      <c r="B25" s="1" t="s">
        <v>330</v>
      </c>
    </row>
    <row r="26" spans="1:2" ht="15.75" customHeight="1" x14ac:dyDescent="0.2">
      <c r="A26" s="115" t="s">
        <v>331</v>
      </c>
      <c r="B26" s="1" t="s">
        <v>332</v>
      </c>
    </row>
    <row r="27" spans="1:2" ht="15.75" customHeight="1" x14ac:dyDescent="0.2">
      <c r="A27" s="115" t="s">
        <v>333</v>
      </c>
      <c r="B27" s="1" t="s">
        <v>334</v>
      </c>
    </row>
    <row r="28" spans="1:2" ht="15.75" customHeight="1" x14ac:dyDescent="0.2">
      <c r="A28" s="115" t="s">
        <v>15</v>
      </c>
      <c r="B28" s="1" t="s">
        <v>16</v>
      </c>
    </row>
  </sheetData>
  <dataValidations count="1">
    <dataValidation type="textLength" operator="equal" allowBlank="1" showInputMessage="1" showErrorMessage="1" sqref="B2:B200" xr:uid="{FB6A5596-3337-2943-8821-219683336C2D}">
      <formula1>3</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F99CC-870D-4F52-ADD2-09EEC736F22A}">
  <sheetPr codeName="Sheet7"/>
  <dimension ref="A1:A28"/>
  <sheetViews>
    <sheetView workbookViewId="0">
      <selection activeCell="E9" sqref="E9"/>
    </sheetView>
  </sheetViews>
  <sheetFormatPr baseColWidth="10" defaultColWidth="8.83203125" defaultRowHeight="13" x14ac:dyDescent="0.15"/>
  <cols>
    <col min="1" max="1" width="20.5" bestFit="1" customWidth="1"/>
  </cols>
  <sheetData>
    <row r="1" spans="1:1" ht="14" x14ac:dyDescent="0.15">
      <c r="A1" s="174" t="s">
        <v>361</v>
      </c>
    </row>
    <row r="2" spans="1:1" ht="14" x14ac:dyDescent="0.15">
      <c r="A2" s="175" t="s">
        <v>362</v>
      </c>
    </row>
    <row r="3" spans="1:1" ht="14" x14ac:dyDescent="0.15">
      <c r="A3" s="175" t="s">
        <v>363</v>
      </c>
    </row>
    <row r="4" spans="1:1" ht="14" x14ac:dyDescent="0.15">
      <c r="A4" s="175" t="s">
        <v>364</v>
      </c>
    </row>
    <row r="5" spans="1:1" x14ac:dyDescent="0.15">
      <c r="A5" s="175"/>
    </row>
    <row r="6" spans="1:1" x14ac:dyDescent="0.15">
      <c r="A6" s="175"/>
    </row>
    <row r="7" spans="1:1" x14ac:dyDescent="0.15">
      <c r="A7" s="175"/>
    </row>
    <row r="8" spans="1:1" x14ac:dyDescent="0.15">
      <c r="A8" s="175"/>
    </row>
    <row r="9" spans="1:1" x14ac:dyDescent="0.15">
      <c r="A9" s="175"/>
    </row>
    <row r="10" spans="1:1" x14ac:dyDescent="0.15">
      <c r="A10" s="175"/>
    </row>
    <row r="11" spans="1:1" x14ac:dyDescent="0.15">
      <c r="A11" s="175"/>
    </row>
    <row r="12" spans="1:1" x14ac:dyDescent="0.15">
      <c r="A12" s="175"/>
    </row>
    <row r="13" spans="1:1" x14ac:dyDescent="0.15">
      <c r="A13" s="175"/>
    </row>
    <row r="14" spans="1:1" x14ac:dyDescent="0.15">
      <c r="A14" s="175"/>
    </row>
    <row r="15" spans="1:1" x14ac:dyDescent="0.15">
      <c r="A15" s="175"/>
    </row>
    <row r="16" spans="1:1" x14ac:dyDescent="0.15">
      <c r="A16" s="175"/>
    </row>
    <row r="17" spans="1:1" x14ac:dyDescent="0.15">
      <c r="A17" s="175"/>
    </row>
    <row r="18" spans="1:1" x14ac:dyDescent="0.15">
      <c r="A18" s="175"/>
    </row>
    <row r="19" spans="1:1" x14ac:dyDescent="0.15">
      <c r="A19" s="175"/>
    </row>
    <row r="20" spans="1:1" x14ac:dyDescent="0.15">
      <c r="A20" s="175"/>
    </row>
    <row r="21" spans="1:1" x14ac:dyDescent="0.15">
      <c r="A21" s="175"/>
    </row>
    <row r="22" spans="1:1" x14ac:dyDescent="0.15">
      <c r="A22" s="175"/>
    </row>
    <row r="23" spans="1:1" x14ac:dyDescent="0.15">
      <c r="A23" s="175"/>
    </row>
    <row r="24" spans="1:1" x14ac:dyDescent="0.15">
      <c r="A24" s="175"/>
    </row>
    <row r="25" spans="1:1" x14ac:dyDescent="0.15">
      <c r="A25" s="175"/>
    </row>
    <row r="26" spans="1:1" x14ac:dyDescent="0.15">
      <c r="A26" s="175"/>
    </row>
    <row r="27" spans="1:1" x14ac:dyDescent="0.15">
      <c r="A27" s="175"/>
    </row>
    <row r="28" spans="1:1" x14ac:dyDescent="0.15">
      <c r="A28" s="17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Stakeholder Master List</vt:lpstr>
      <vt:lpstr>PIR Register</vt:lpstr>
      <vt:lpstr>Collection Plan</vt:lpstr>
      <vt:lpstr>Sample Collection Plan</vt:lpstr>
      <vt:lpstr>GIR Master List</vt:lpstr>
      <vt:lpstr>Stakeholder List</vt:lpstr>
      <vt:lpstr>DataFormat</vt:lpstr>
      <vt:lpstr>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2021-06-08T00:16:44Z</dcterms:created>
  <dcterms:modified xsi:type="dcterms:W3CDTF">2024-03-27T17:57:12Z</dcterms:modified>
</cp:coreProperties>
</file>