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olub\Desktop\ЛАБЫ\4 Семестр\4.1.1\"/>
    </mc:Choice>
  </mc:AlternateContent>
  <xr:revisionPtr revIDLastSave="0" documentId="13_ncr:1_{9EEC64E9-7B5A-4C9E-A363-4FBC97A5F030}" xr6:coauthVersionLast="47" xr6:coauthVersionMax="47" xr10:uidLastSave="{00000000-0000-0000-0000-000000000000}"/>
  <bookViews>
    <workbookView xWindow="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33" i="1"/>
  <c r="E32" i="1"/>
  <c r="E27" i="1"/>
  <c r="B28" i="1"/>
  <c r="B27" i="1"/>
  <c r="B26" i="1"/>
  <c r="B25" i="1"/>
  <c r="F21" i="1"/>
  <c r="F19" i="1"/>
  <c r="F10" i="1"/>
  <c r="B13" i="1"/>
  <c r="F9" i="1"/>
  <c r="C4" i="1"/>
  <c r="C5" i="1"/>
  <c r="C6" i="1"/>
  <c r="C3" i="1"/>
</calcChain>
</file>

<file path=xl/sharedStrings.xml><?xml version="1.0" encoding="utf-8"?>
<sst xmlns="http://schemas.openxmlformats.org/spreadsheetml/2006/main" count="32" uniqueCount="28">
  <si>
    <t>Фокусное расстояние из трубы</t>
  </si>
  <si>
    <t>источник</t>
  </si>
  <si>
    <t>Фокусное расстояние бесселем</t>
  </si>
  <si>
    <t>пол 1</t>
  </si>
  <si>
    <t>пол 2</t>
  </si>
  <si>
    <t>L</t>
  </si>
  <si>
    <t>тонк линза</t>
  </si>
  <si>
    <t>бессель</t>
  </si>
  <si>
    <t>l</t>
  </si>
  <si>
    <t>Метод Аббе</t>
  </si>
  <si>
    <t>y_0</t>
  </si>
  <si>
    <t>y_1</t>
  </si>
  <si>
    <t>d ист</t>
  </si>
  <si>
    <t>d экр</t>
  </si>
  <si>
    <t>y_2</t>
  </si>
  <si>
    <t>f=</t>
  </si>
  <si>
    <t>Телескоп</t>
  </si>
  <si>
    <t>alpha_0</t>
  </si>
  <si>
    <t>alpha</t>
  </si>
  <si>
    <t>gam_эксп</t>
  </si>
  <si>
    <t>gam_тео</t>
  </si>
  <si>
    <t>D_об</t>
  </si>
  <si>
    <t>gamma</t>
  </si>
  <si>
    <t>D_ок</t>
  </si>
  <si>
    <t>Микроскоп</t>
  </si>
  <si>
    <t>delta</t>
  </si>
  <si>
    <t>F_ок</t>
  </si>
  <si>
    <t>F_об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</si>
</sst>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F18" sqref="F18"/>
    </sheetView>
  </sheetViews>
  <sheetFormatPr defaultRowHeight="14.5" x14ac:dyDescent="0.35"/>
  <sheetData>
    <row r="1" spans="1:6" x14ac:dyDescent="0.35">
      <c r="A1" t="s">
        <v>0</v>
      </c>
    </row>
    <row r="2" spans="1:6" x14ac:dyDescent="0.35">
      <c r="A2" t="s">
        <v>1</v>
      </c>
      <c r="B2">
        <v>30.1</v>
      </c>
    </row>
    <row r="3" spans="1:6" x14ac:dyDescent="0.35">
      <c r="A3">
        <v>1</v>
      </c>
      <c r="B3">
        <v>36.75</v>
      </c>
      <c r="C3">
        <f>B3-$B$2</f>
        <v>6.6499999999999986</v>
      </c>
    </row>
    <row r="4" spans="1:6" x14ac:dyDescent="0.35">
      <c r="A4">
        <v>2</v>
      </c>
      <c r="B4">
        <v>44.1</v>
      </c>
      <c r="C4">
        <f t="shared" ref="C4:C6" si="0">B4-$B$2</f>
        <v>14</v>
      </c>
    </row>
    <row r="5" spans="1:6" x14ac:dyDescent="0.35">
      <c r="A5">
        <v>3</v>
      </c>
      <c r="B5">
        <v>49.5</v>
      </c>
      <c r="C5">
        <f t="shared" si="0"/>
        <v>19.399999999999999</v>
      </c>
    </row>
    <row r="6" spans="1:6" x14ac:dyDescent="0.35">
      <c r="A6">
        <v>4</v>
      </c>
      <c r="B6">
        <v>58.8</v>
      </c>
      <c r="C6">
        <f t="shared" si="0"/>
        <v>28.699999999999996</v>
      </c>
    </row>
    <row r="8" spans="1:6" x14ac:dyDescent="0.35">
      <c r="A8" t="s">
        <v>2</v>
      </c>
    </row>
    <row r="9" spans="1:6" x14ac:dyDescent="0.35">
      <c r="A9" t="s">
        <v>3</v>
      </c>
      <c r="B9">
        <v>51.45</v>
      </c>
      <c r="D9" t="s">
        <v>6</v>
      </c>
      <c r="F9">
        <f>(1/B9 + 1/(B11-B9))^(-1)</f>
        <v>12.05859375</v>
      </c>
    </row>
    <row r="10" spans="1:6" x14ac:dyDescent="0.35">
      <c r="A10" t="s">
        <v>4</v>
      </c>
      <c r="B10">
        <v>72.650000000000006</v>
      </c>
      <c r="D10" t="s">
        <v>7</v>
      </c>
      <c r="F10">
        <f>(B11^2-B13^2)/(4*B11)</f>
        <v>15.12797619047619</v>
      </c>
    </row>
    <row r="11" spans="1:6" x14ac:dyDescent="0.35">
      <c r="A11" t="s">
        <v>5</v>
      </c>
      <c r="B11">
        <v>67.2</v>
      </c>
    </row>
    <row r="13" spans="1:6" x14ac:dyDescent="0.35">
      <c r="A13" t="s">
        <v>8</v>
      </c>
      <c r="B13">
        <f>B10-B9</f>
        <v>21.200000000000003</v>
      </c>
    </row>
    <row r="16" spans="1:6" x14ac:dyDescent="0.35">
      <c r="A16" t="s">
        <v>9</v>
      </c>
    </row>
    <row r="17" spans="1:8" x14ac:dyDescent="0.35">
      <c r="A17" t="s">
        <v>10</v>
      </c>
      <c r="B17">
        <v>1.9</v>
      </c>
    </row>
    <row r="18" spans="1:8" x14ac:dyDescent="0.35">
      <c r="A18" t="s">
        <v>11</v>
      </c>
      <c r="B18">
        <v>1.4</v>
      </c>
      <c r="E18" t="s">
        <v>15</v>
      </c>
      <c r="F18">
        <f>B20/(B18/B17-B21/B17)</f>
        <v>19.474999999999998</v>
      </c>
    </row>
    <row r="19" spans="1:8" x14ac:dyDescent="0.35">
      <c r="A19" t="s">
        <v>12</v>
      </c>
      <c r="B19">
        <v>17.600000000000001</v>
      </c>
      <c r="F19">
        <f>B19/(B17/B21-B17/B18)</f>
        <v>9.726315789473686</v>
      </c>
    </row>
    <row r="20" spans="1:8" x14ac:dyDescent="0.35">
      <c r="A20" t="s">
        <v>13</v>
      </c>
      <c r="B20">
        <v>8.1999999999999993</v>
      </c>
    </row>
    <row r="21" spans="1:8" x14ac:dyDescent="0.35">
      <c r="A21" t="s">
        <v>14</v>
      </c>
      <c r="B21">
        <v>0.6</v>
      </c>
      <c r="F21">
        <f>SQRT(B19*B20*B18*B21/(B21-B18)^2)</f>
        <v>13.762993860348844</v>
      </c>
    </row>
    <row r="24" spans="1:8" x14ac:dyDescent="0.35">
      <c r="A24" t="s">
        <v>16</v>
      </c>
    </row>
    <row r="25" spans="1:8" x14ac:dyDescent="0.35">
      <c r="A25" t="s">
        <v>17</v>
      </c>
      <c r="B25">
        <f>1/7</f>
        <v>0.14285714285714285</v>
      </c>
      <c r="D25" t="s">
        <v>21</v>
      </c>
      <c r="E25">
        <v>5.5</v>
      </c>
    </row>
    <row r="26" spans="1:8" x14ac:dyDescent="0.35">
      <c r="A26" t="s">
        <v>18</v>
      </c>
      <c r="B26">
        <f>1/5</f>
        <v>0.2</v>
      </c>
      <c r="D26" t="s">
        <v>23</v>
      </c>
      <c r="E26">
        <v>3.3</v>
      </c>
    </row>
    <row r="27" spans="1:8" x14ac:dyDescent="0.35">
      <c r="A27" t="s">
        <v>19</v>
      </c>
      <c r="B27">
        <f>B26/B25</f>
        <v>1.4000000000000001</v>
      </c>
      <c r="D27" t="s">
        <v>22</v>
      </c>
      <c r="E27">
        <f>E25/E26</f>
        <v>1.6666666666666667</v>
      </c>
    </row>
    <row r="28" spans="1:8" x14ac:dyDescent="0.35">
      <c r="A28" t="s">
        <v>20</v>
      </c>
      <c r="B28">
        <f>C5/C4</f>
        <v>1.3857142857142857</v>
      </c>
    </row>
    <row r="31" spans="1:8" x14ac:dyDescent="0.35">
      <c r="A31" t="s">
        <v>24</v>
      </c>
    </row>
    <row r="32" spans="1:8" x14ac:dyDescent="0.35">
      <c r="A32" t="s">
        <v>11</v>
      </c>
      <c r="B32">
        <v>7.5</v>
      </c>
      <c r="D32" t="s">
        <v>22</v>
      </c>
      <c r="E32">
        <f>B32/B17</f>
        <v>3.9473684210526319</v>
      </c>
      <c r="G32" t="s">
        <v>26</v>
      </c>
      <c r="H32">
        <v>6.65</v>
      </c>
    </row>
    <row r="33" spans="1:8" x14ac:dyDescent="0.35">
      <c r="A33" t="s">
        <v>5</v>
      </c>
      <c r="B33">
        <v>65</v>
      </c>
      <c r="D33" t="s">
        <v>20</v>
      </c>
      <c r="E33">
        <f>(B33-H32)/H32*B34/H33</f>
        <v>22.249462943071965</v>
      </c>
      <c r="G33" t="s">
        <v>27</v>
      </c>
      <c r="H33">
        <v>14</v>
      </c>
    </row>
    <row r="34" spans="1:8" x14ac:dyDescent="0.35">
      <c r="A34" t="s">
        <v>25</v>
      </c>
      <c r="B34">
        <v>35.5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2024-03-25T21:06:10Z</dcterms:modified>
</cp:coreProperties>
</file>