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7.3\"/>
    </mc:Choice>
  </mc:AlternateContent>
  <xr:revisionPtr revIDLastSave="0" documentId="13_ncr:1_{0F2A28CE-65D2-40C6-95F1-24442328D025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I32" i="1"/>
  <c r="H32" i="1"/>
  <c r="G32" i="1"/>
  <c r="F32" i="1"/>
  <c r="E32" i="1"/>
  <c r="D32" i="1"/>
  <c r="C32" i="1"/>
  <c r="B32" i="1"/>
  <c r="B15" i="1"/>
  <c r="C30" i="1"/>
  <c r="D30" i="1"/>
  <c r="E30" i="1"/>
  <c r="F30" i="1"/>
  <c r="G30" i="1"/>
  <c r="H30" i="1"/>
  <c r="I30" i="1"/>
  <c r="J30" i="1"/>
  <c r="B30" i="1"/>
  <c r="N24" i="1"/>
  <c r="C24" i="1"/>
  <c r="D24" i="1"/>
  <c r="E24" i="1"/>
  <c r="F24" i="1"/>
  <c r="G24" i="1"/>
  <c r="H24" i="1"/>
  <c r="I24" i="1"/>
  <c r="J24" i="1"/>
  <c r="K24" i="1"/>
  <c r="L24" i="1"/>
  <c r="M24" i="1"/>
  <c r="B24" i="1"/>
  <c r="B16" i="1"/>
  <c r="C21" i="1"/>
  <c r="D21" i="1"/>
  <c r="E21" i="1"/>
  <c r="F21" i="1"/>
  <c r="G21" i="1"/>
  <c r="H21" i="1"/>
  <c r="I21" i="1"/>
  <c r="J21" i="1"/>
  <c r="K21" i="1"/>
  <c r="L21" i="1"/>
  <c r="M21" i="1"/>
  <c r="N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B20" i="1"/>
  <c r="C18" i="1"/>
  <c r="D18" i="1"/>
  <c r="E18" i="1"/>
  <c r="F18" i="1"/>
  <c r="G18" i="1"/>
  <c r="H18" i="1"/>
  <c r="I18" i="1"/>
  <c r="J18" i="1"/>
  <c r="K18" i="1"/>
  <c r="L18" i="1"/>
  <c r="M18" i="1"/>
  <c r="N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N15" i="1"/>
  <c r="M15" i="1"/>
  <c r="L15" i="1"/>
  <c r="K15" i="1"/>
  <c r="J15" i="1"/>
  <c r="I15" i="1"/>
  <c r="H15" i="1"/>
  <c r="G15" i="1"/>
  <c r="F15" i="1"/>
  <c r="G11" i="1"/>
  <c r="E15" i="1"/>
  <c r="C13" i="1"/>
  <c r="C15" i="1" s="1"/>
  <c r="D13" i="1"/>
  <c r="D15" i="1" s="1"/>
  <c r="E13" i="1"/>
  <c r="F13" i="1"/>
  <c r="G13" i="1"/>
  <c r="H13" i="1"/>
  <c r="I13" i="1"/>
  <c r="J13" i="1"/>
  <c r="K13" i="1"/>
  <c r="L13" i="1"/>
  <c r="M13" i="1"/>
  <c r="N13" i="1"/>
  <c r="B13" i="1"/>
</calcChain>
</file>

<file path=xl/sharedStrings.xml><?xml version="1.0" encoding="utf-8"?>
<sst xmlns="http://schemas.openxmlformats.org/spreadsheetml/2006/main" count="21" uniqueCount="20">
  <si>
    <t>Фазовая скорость</t>
  </si>
  <si>
    <t>для согласованного синуса</t>
  </si>
  <si>
    <t>v</t>
  </si>
  <si>
    <t>n</t>
  </si>
  <si>
    <t>Характеристики кабеля</t>
  </si>
  <si>
    <t>ню, МГц</t>
  </si>
  <si>
    <t>омг, МГц</t>
  </si>
  <si>
    <t>делX, нс</t>
  </si>
  <si>
    <t>делФи</t>
  </si>
  <si>
    <t>ПИ</t>
  </si>
  <si>
    <t>К, 10^(-2)</t>
  </si>
  <si>
    <t>2U, В</t>
  </si>
  <si>
    <t>a, 10^(-2)</t>
  </si>
  <si>
    <t>k^2-a^2</t>
  </si>
  <si>
    <t>омг^2</t>
  </si>
  <si>
    <t>k*a, 10^(-4)</t>
  </si>
  <si>
    <t>Модель линии</t>
  </si>
  <si>
    <t>ню, кГц</t>
  </si>
  <si>
    <t>омг, кГц</t>
  </si>
  <si>
    <t>делX, 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</si>
</sst>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Normal="100" workbookViewId="0">
      <selection activeCell="F29" sqref="F29"/>
    </sheetView>
  </sheetViews>
  <sheetFormatPr defaultRowHeight="14.5" x14ac:dyDescent="0.35"/>
  <cols>
    <col min="2" max="2" width="8.26953125" customWidth="1"/>
  </cols>
  <sheetData>
    <row r="1" spans="1:14" x14ac:dyDescent="0.35">
      <c r="A1" t="s">
        <v>0</v>
      </c>
      <c r="C1" t="s">
        <v>1</v>
      </c>
    </row>
    <row r="2" spans="1:14" x14ac:dyDescent="0.35">
      <c r="A2" t="s">
        <v>2</v>
      </c>
      <c r="B2" t="s">
        <v>3</v>
      </c>
    </row>
    <row r="3" spans="1:14" x14ac:dyDescent="0.35">
      <c r="A3">
        <v>3.89</v>
      </c>
      <c r="B3">
        <v>1</v>
      </c>
    </row>
    <row r="4" spans="1:14" x14ac:dyDescent="0.35">
      <c r="A4">
        <v>7.87</v>
      </c>
      <c r="B4">
        <v>2</v>
      </c>
    </row>
    <row r="5" spans="1:14" x14ac:dyDescent="0.35">
      <c r="A5">
        <v>11.83</v>
      </c>
      <c r="B5">
        <v>3</v>
      </c>
    </row>
    <row r="6" spans="1:14" x14ac:dyDescent="0.35">
      <c r="A6">
        <v>15.77</v>
      </c>
      <c r="B6">
        <v>4</v>
      </c>
    </row>
    <row r="7" spans="1:14" x14ac:dyDescent="0.35">
      <c r="A7">
        <v>19.760000000000002</v>
      </c>
      <c r="B7">
        <v>5</v>
      </c>
    </row>
    <row r="8" spans="1:14" x14ac:dyDescent="0.35">
      <c r="A8">
        <v>23.69</v>
      </c>
      <c r="B8">
        <v>6</v>
      </c>
    </row>
    <row r="9" spans="1:14" x14ac:dyDescent="0.35">
      <c r="A9">
        <v>27.66</v>
      </c>
      <c r="B9">
        <v>7</v>
      </c>
    </row>
    <row r="11" spans="1:14" x14ac:dyDescent="0.35">
      <c r="A11" t="s">
        <v>4</v>
      </c>
      <c r="F11" t="s">
        <v>9</v>
      </c>
      <c r="G11">
        <f>PI()</f>
        <v>3.1415926535897931</v>
      </c>
    </row>
    <row r="12" spans="1:14" x14ac:dyDescent="0.35">
      <c r="A12" t="s">
        <v>5</v>
      </c>
      <c r="B12">
        <v>5</v>
      </c>
      <c r="C12">
        <v>7</v>
      </c>
      <c r="D12">
        <v>9</v>
      </c>
      <c r="E12">
        <v>11</v>
      </c>
      <c r="F12">
        <v>14</v>
      </c>
      <c r="G12">
        <v>17</v>
      </c>
      <c r="H12">
        <v>20</v>
      </c>
      <c r="I12">
        <v>23</v>
      </c>
      <c r="J12">
        <v>26</v>
      </c>
      <c r="K12">
        <v>29</v>
      </c>
      <c r="L12">
        <v>32</v>
      </c>
      <c r="M12">
        <v>35</v>
      </c>
      <c r="N12">
        <v>38</v>
      </c>
    </row>
    <row r="13" spans="1:14" x14ac:dyDescent="0.35">
      <c r="A13" t="s">
        <v>6</v>
      </c>
      <c r="B13">
        <f>2*PI()*B12</f>
        <v>31.415926535897931</v>
      </c>
      <c r="C13">
        <f t="shared" ref="C13:N13" si="0">2*PI()*C12</f>
        <v>43.982297150257104</v>
      </c>
      <c r="D13">
        <f t="shared" si="0"/>
        <v>56.548667764616276</v>
      </c>
      <c r="E13">
        <f t="shared" si="0"/>
        <v>69.115038378975441</v>
      </c>
      <c r="F13">
        <f t="shared" si="0"/>
        <v>87.964594300514207</v>
      </c>
      <c r="G13">
        <f t="shared" si="0"/>
        <v>106.81415022205297</v>
      </c>
      <c r="H13">
        <f t="shared" si="0"/>
        <v>125.66370614359172</v>
      </c>
      <c r="I13">
        <f t="shared" si="0"/>
        <v>144.51326206513048</v>
      </c>
      <c r="J13">
        <f t="shared" si="0"/>
        <v>163.36281798666926</v>
      </c>
      <c r="K13">
        <f t="shared" si="0"/>
        <v>182.21237390820801</v>
      </c>
      <c r="L13">
        <f t="shared" si="0"/>
        <v>201.06192982974676</v>
      </c>
      <c r="M13">
        <f t="shared" si="0"/>
        <v>219.91148575128551</v>
      </c>
      <c r="N13">
        <f t="shared" si="0"/>
        <v>238.76104167282426</v>
      </c>
    </row>
    <row r="14" spans="1:14" x14ac:dyDescent="0.35">
      <c r="A14" t="s">
        <v>7</v>
      </c>
      <c r="B14">
        <v>55</v>
      </c>
      <c r="C14">
        <v>112</v>
      </c>
      <c r="D14">
        <v>147</v>
      </c>
      <c r="E14">
        <v>165</v>
      </c>
      <c r="F14">
        <v>111</v>
      </c>
      <c r="G14">
        <v>78</v>
      </c>
      <c r="H14">
        <v>53</v>
      </c>
      <c r="I14">
        <v>36</v>
      </c>
      <c r="J14">
        <v>60</v>
      </c>
      <c r="K14">
        <v>46</v>
      </c>
      <c r="L14">
        <v>65.8</v>
      </c>
      <c r="M14">
        <v>53.6</v>
      </c>
      <c r="N14">
        <v>65.8</v>
      </c>
    </row>
    <row r="15" spans="1:14" x14ac:dyDescent="0.35">
      <c r="A15" t="s">
        <v>8</v>
      </c>
      <c r="B15">
        <f>B14*B13/1000</f>
        <v>1.7278759594743862</v>
      </c>
      <c r="C15">
        <f>C14*C13/1000</f>
        <v>4.9260172808287956</v>
      </c>
      <c r="D15">
        <f>D14*D13/1000</f>
        <v>8.3126541613985925</v>
      </c>
      <c r="E15">
        <f>E14*E13/1000</f>
        <v>11.403981332530948</v>
      </c>
      <c r="F15">
        <f>F14*F13/1000+2*G11</f>
        <v>16.04725527453666</v>
      </c>
      <c r="G15">
        <f>G14*G13/1000+4*G11</f>
        <v>20.897874331679304</v>
      </c>
      <c r="H15">
        <f>H14*H13/1000+6*G11</f>
        <v>25.509732347149122</v>
      </c>
      <c r="I15">
        <f>I14*I13/1000+8*G11</f>
        <v>30.335218663063042</v>
      </c>
      <c r="J15">
        <f>J14*J13/1000+8*G11</f>
        <v>34.934510307918501</v>
      </c>
      <c r="K15">
        <f>K14*K13/1000+10*G11</f>
        <v>39.797695735675504</v>
      </c>
      <c r="L15">
        <f>L14*L13/1000+10*G11</f>
        <v>44.645801518695265</v>
      </c>
      <c r="M15">
        <f>M14*M13/1000+12*G11</f>
        <v>49.48636747934642</v>
      </c>
      <c r="N15">
        <f>N14*N13/1000+12*G11</f>
        <v>53.409588385149355</v>
      </c>
    </row>
    <row r="16" spans="1:14" x14ac:dyDescent="0.35">
      <c r="A16" t="s">
        <v>10</v>
      </c>
      <c r="B16">
        <f>B15/50</f>
        <v>3.4557519189487726E-2</v>
      </c>
      <c r="C16">
        <f t="shared" ref="C16:N16" si="1">C15/50</f>
        <v>9.8520345616575911E-2</v>
      </c>
      <c r="D16">
        <f t="shared" si="1"/>
        <v>0.16625308322797186</v>
      </c>
      <c r="E16">
        <f t="shared" si="1"/>
        <v>0.22807962665061898</v>
      </c>
      <c r="F16">
        <f t="shared" si="1"/>
        <v>0.32094510549073318</v>
      </c>
      <c r="G16">
        <f t="shared" si="1"/>
        <v>0.41795748663358606</v>
      </c>
      <c r="H16">
        <f t="shared" si="1"/>
        <v>0.51019464694298244</v>
      </c>
      <c r="I16">
        <f t="shared" si="1"/>
        <v>0.60670437326126081</v>
      </c>
      <c r="J16">
        <f t="shared" si="1"/>
        <v>0.69869020615836996</v>
      </c>
      <c r="K16">
        <f t="shared" si="1"/>
        <v>0.79595391471351007</v>
      </c>
      <c r="L16">
        <f t="shared" si="1"/>
        <v>0.89291603037390532</v>
      </c>
      <c r="M16">
        <f t="shared" si="1"/>
        <v>0.98972734958692843</v>
      </c>
      <c r="N16">
        <f t="shared" si="1"/>
        <v>1.0681917677029871</v>
      </c>
    </row>
    <row r="17" spans="1:14" x14ac:dyDescent="0.35">
      <c r="A17" t="s">
        <v>11</v>
      </c>
      <c r="B17">
        <v>52</v>
      </c>
      <c r="C17">
        <v>48.4</v>
      </c>
      <c r="D17">
        <v>48.4</v>
      </c>
      <c r="E17">
        <v>47.2</v>
      </c>
      <c r="F17">
        <v>46.4</v>
      </c>
      <c r="G17">
        <v>46.4</v>
      </c>
      <c r="H17">
        <v>44.4</v>
      </c>
      <c r="I17">
        <v>44.4</v>
      </c>
      <c r="J17">
        <v>42.4</v>
      </c>
      <c r="K17">
        <v>42</v>
      </c>
      <c r="L17">
        <v>40.799999999999997</v>
      </c>
      <c r="M17">
        <v>40.799999999999997</v>
      </c>
      <c r="N17">
        <v>39.200000000000003</v>
      </c>
    </row>
    <row r="18" spans="1:14" x14ac:dyDescent="0.35">
      <c r="A18" t="s">
        <v>12</v>
      </c>
      <c r="B18">
        <f>1/50*LN(1/B17)</f>
        <v>-7.9024874371628542E-2</v>
      </c>
      <c r="C18">
        <f t="shared" ref="C18:N18" si="2">1/50*LN(1/C17)</f>
        <v>-7.758999627445172E-2</v>
      </c>
      <c r="D18">
        <f t="shared" si="2"/>
        <v>-7.758999627445172E-2</v>
      </c>
      <c r="E18">
        <f t="shared" si="2"/>
        <v>-7.7087877851830189E-2</v>
      </c>
      <c r="F18">
        <f t="shared" si="2"/>
        <v>-7.6745989184644189E-2</v>
      </c>
      <c r="G18">
        <f t="shared" si="2"/>
        <v>-7.6745989184644189E-2</v>
      </c>
      <c r="H18">
        <f t="shared" si="2"/>
        <v>-7.5864789388763579E-2</v>
      </c>
      <c r="I18">
        <f t="shared" si="2"/>
        <v>-7.5864789388763579E-2</v>
      </c>
      <c r="J18">
        <f t="shared" si="2"/>
        <v>-7.4942967244758241E-2</v>
      </c>
      <c r="K18">
        <f t="shared" si="2"/>
        <v>-7.4753392365667373E-2</v>
      </c>
      <c r="L18">
        <f t="shared" si="2"/>
        <v>-7.4173641628202322E-2</v>
      </c>
      <c r="M18">
        <f t="shared" si="2"/>
        <v>-7.4173641628202322E-2</v>
      </c>
      <c r="N18">
        <f t="shared" si="2"/>
        <v>-7.3373534935928339E-2</v>
      </c>
    </row>
    <row r="20" spans="1:14" x14ac:dyDescent="0.35">
      <c r="A20" t="s">
        <v>13</v>
      </c>
      <c r="B20">
        <f>B16^2-B18^2</f>
        <v>-5.0507086369198616E-3</v>
      </c>
      <c r="C20">
        <f t="shared" ref="C20:N20" si="3">C16^2-C18^2</f>
        <v>3.6860509785401367E-3</v>
      </c>
      <c r="D20">
        <f t="shared" si="3"/>
        <v>2.1619880160937504E-2</v>
      </c>
      <c r="E20">
        <f t="shared" si="3"/>
        <v>4.6077775181387053E-2</v>
      </c>
      <c r="F20">
        <f t="shared" si="3"/>
        <v>9.7115813882528323E-2</v>
      </c>
      <c r="G20">
        <f t="shared" si="3"/>
        <v>0.16879851377713473</v>
      </c>
      <c r="H20">
        <f t="shared" si="3"/>
        <v>0.25454311150027303</v>
      </c>
      <c r="I20">
        <f t="shared" si="3"/>
        <v>0.3623347302653378</v>
      </c>
      <c r="J20">
        <f t="shared" si="3"/>
        <v>0.48255155584217663</v>
      </c>
      <c r="K20">
        <f t="shared" si="3"/>
        <v>0.62795456467758626</v>
      </c>
      <c r="L20">
        <f t="shared" si="3"/>
        <v>0.79179730818630401</v>
      </c>
      <c r="M20">
        <f t="shared" si="3"/>
        <v>0.97405849740797701</v>
      </c>
      <c r="N20">
        <f t="shared" si="3"/>
        <v>1.1356499769594384</v>
      </c>
    </row>
    <row r="21" spans="1:14" x14ac:dyDescent="0.35">
      <c r="A21" t="s">
        <v>14</v>
      </c>
      <c r="B21">
        <f>B13*B13</f>
        <v>986.96044010893581</v>
      </c>
      <c r="C21">
        <f t="shared" ref="C21:N21" si="4">C13*C13</f>
        <v>1934.4424626135142</v>
      </c>
      <c r="D21">
        <f t="shared" si="4"/>
        <v>3197.751825952952</v>
      </c>
      <c r="E21">
        <f t="shared" si="4"/>
        <v>4776.8885301272485</v>
      </c>
      <c r="F21">
        <f t="shared" si="4"/>
        <v>7737.7698504540567</v>
      </c>
      <c r="G21">
        <f t="shared" si="4"/>
        <v>11409.262687659299</v>
      </c>
      <c r="H21">
        <f t="shared" si="4"/>
        <v>15791.367041742973</v>
      </c>
      <c r="I21">
        <f t="shared" si="4"/>
        <v>20884.082912705078</v>
      </c>
      <c r="J21">
        <f t="shared" si="4"/>
        <v>26687.410300545627</v>
      </c>
      <c r="K21">
        <f t="shared" si="4"/>
        <v>33201.349205264603</v>
      </c>
      <c r="L21">
        <f t="shared" si="4"/>
        <v>40425.89962686201</v>
      </c>
      <c r="M21">
        <f t="shared" si="4"/>
        <v>48361.061565337848</v>
      </c>
      <c r="N21">
        <f t="shared" si="4"/>
        <v>57006.835020692124</v>
      </c>
    </row>
    <row r="24" spans="1:14" x14ac:dyDescent="0.35">
      <c r="A24" t="s">
        <v>15</v>
      </c>
      <c r="B24">
        <f>B16*B18</f>
        <v>-2.73090361254441E-3</v>
      </c>
      <c r="C24">
        <f t="shared" ref="C24:M24" si="5">C16*C18</f>
        <v>-7.6441932493478207E-3</v>
      </c>
      <c r="D24">
        <f t="shared" si="5"/>
        <v>-1.2899576108274448E-2</v>
      </c>
      <c r="E24">
        <f t="shared" si="5"/>
        <v>-1.758217439973395E-2</v>
      </c>
      <c r="F24">
        <f t="shared" si="5"/>
        <v>-2.4631249594856297E-2</v>
      </c>
      <c r="G24">
        <f t="shared" si="5"/>
        <v>-3.2076560748822265E-2</v>
      </c>
      <c r="H24">
        <f t="shared" si="5"/>
        <v>-3.8705809437603954E-2</v>
      </c>
      <c r="I24">
        <f t="shared" si="5"/>
        <v>-4.602749949870736E-2</v>
      </c>
      <c r="J24">
        <f t="shared" si="5"/>
        <v>-5.2361917234360102E-2</v>
      </c>
      <c r="K24">
        <f t="shared" si="5"/>
        <v>-5.9500255291567966E-2</v>
      </c>
      <c r="L24">
        <f t="shared" si="5"/>
        <v>-6.6230833641031078E-2</v>
      </c>
      <c r="M24">
        <f t="shared" si="5"/>
        <v>-7.3411681737891352E-2</v>
      </c>
      <c r="N24">
        <f>N16*N18</f>
        <v>-7.837700598582617E-2</v>
      </c>
    </row>
    <row r="28" spans="1:14" x14ac:dyDescent="0.35">
      <c r="A28" t="s">
        <v>16</v>
      </c>
    </row>
    <row r="29" spans="1:14" x14ac:dyDescent="0.35">
      <c r="A29" t="s">
        <v>17</v>
      </c>
      <c r="B29">
        <v>1</v>
      </c>
      <c r="C29">
        <v>5</v>
      </c>
      <c r="D29">
        <v>9</v>
      </c>
      <c r="E29">
        <v>13</v>
      </c>
      <c r="F29">
        <v>17</v>
      </c>
      <c r="G29">
        <v>21</v>
      </c>
      <c r="H29">
        <v>25</v>
      </c>
      <c r="I29">
        <v>29</v>
      </c>
      <c r="J29">
        <v>35</v>
      </c>
    </row>
    <row r="30" spans="1:14" x14ac:dyDescent="0.35">
      <c r="A30" t="s">
        <v>18</v>
      </c>
      <c r="B30">
        <f>2*PI()*B29</f>
        <v>6.2831853071795862</v>
      </c>
      <c r="C30">
        <f t="shared" ref="C30:J30" si="6">2*PI()*C29</f>
        <v>31.415926535897931</v>
      </c>
      <c r="D30">
        <f t="shared" si="6"/>
        <v>56.548667764616276</v>
      </c>
      <c r="E30">
        <f t="shared" si="6"/>
        <v>81.681408993334628</v>
      </c>
      <c r="F30">
        <f t="shared" si="6"/>
        <v>106.81415022205297</v>
      </c>
      <c r="G30">
        <f t="shared" si="6"/>
        <v>131.94689145077132</v>
      </c>
      <c r="H30">
        <f t="shared" si="6"/>
        <v>157.07963267948966</v>
      </c>
      <c r="I30">
        <f t="shared" si="6"/>
        <v>182.21237390820801</v>
      </c>
      <c r="J30">
        <f t="shared" si="6"/>
        <v>219.91148575128551</v>
      </c>
    </row>
    <row r="31" spans="1:14" x14ac:dyDescent="0.35">
      <c r="A31" t="s">
        <v>19</v>
      </c>
      <c r="B31">
        <v>28</v>
      </c>
      <c r="C31">
        <v>34</v>
      </c>
      <c r="D31">
        <v>17</v>
      </c>
      <c r="E31">
        <v>12</v>
      </c>
      <c r="F31">
        <v>12</v>
      </c>
      <c r="G31">
        <v>11.6</v>
      </c>
      <c r="H31">
        <v>9.1999999999999993</v>
      </c>
      <c r="I31">
        <v>8</v>
      </c>
      <c r="J31">
        <v>7.2</v>
      </c>
    </row>
    <row r="32" spans="1:14" x14ac:dyDescent="0.35">
      <c r="A32" t="s">
        <v>8</v>
      </c>
      <c r="B32">
        <f>B31*B30/1000</f>
        <v>0.17592918860102841</v>
      </c>
      <c r="C32">
        <f t="shared" ref="C32:J32" si="7">C31*C30/1000</f>
        <v>1.0681415022205296</v>
      </c>
      <c r="D32">
        <f>D31*D30/1000+2*$G$11</f>
        <v>7.2445126591780626</v>
      </c>
      <c r="E32">
        <f>E31*E30/1000+4*$G$11</f>
        <v>13.546547522279187</v>
      </c>
      <c r="F32">
        <f>F31*F30/1000+6*$G$11</f>
        <v>20.131325724203393</v>
      </c>
      <c r="G32">
        <f>G31*G30/1000+8*$G$11</f>
        <v>26.663325169547292</v>
      </c>
      <c r="H32">
        <f>H31*H30/1000+10*$G$11</f>
        <v>32.861059156549238</v>
      </c>
      <c r="I32">
        <f>I31*I30/1000+12*$G$11</f>
        <v>39.156810834343183</v>
      </c>
      <c r="J32">
        <f>J31*J30/1000+14*$G$11</f>
        <v>45.56565984766636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2023-10-31T19:53:39Z</dcterms:modified>
</cp:coreProperties>
</file>