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polub\Desktop\ЛАБЫ\4 Семестр\4.7.1\"/>
    </mc:Choice>
  </mc:AlternateContent>
  <xr:revisionPtr revIDLastSave="0" documentId="13_ncr:1_{0202EDFF-1E77-4D07-950A-C508CDC04574}" xr6:coauthVersionLast="47" xr6:coauthVersionMax="47" xr10:uidLastSave="{00000000-0000-0000-0000-000000000000}"/>
  <bookViews>
    <workbookView xWindow="12800" yWindow="0" windowWidth="12800" windowHeight="154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6" i="1"/>
  <c r="D57" i="1"/>
  <c r="D58" i="1"/>
  <c r="D59" i="1"/>
  <c r="D60" i="1"/>
  <c r="D61" i="1"/>
  <c r="D62" i="1"/>
  <c r="D63" i="1"/>
  <c r="D64" i="1"/>
  <c r="D65" i="1"/>
  <c r="D66" i="1"/>
  <c r="D54" i="1"/>
  <c r="A55" i="1"/>
  <c r="A56" i="1"/>
  <c r="A57" i="1"/>
  <c r="A58" i="1"/>
  <c r="A59" i="1"/>
  <c r="A60" i="1"/>
  <c r="A61" i="1"/>
  <c r="A62" i="1"/>
  <c r="A63" i="1"/>
  <c r="A64" i="1"/>
  <c r="A65" i="1"/>
  <c r="A66" i="1"/>
  <c r="A54" i="1"/>
  <c r="K39" i="1"/>
  <c r="K40" i="1"/>
  <c r="K41" i="1"/>
  <c r="K42" i="1"/>
  <c r="K43" i="1"/>
  <c r="K44" i="1"/>
  <c r="K45" i="1"/>
  <c r="K46" i="1"/>
  <c r="K47" i="1"/>
  <c r="K48" i="1"/>
  <c r="K49" i="1"/>
  <c r="K50" i="1"/>
  <c r="K38" i="1"/>
  <c r="J39" i="1"/>
  <c r="J40" i="1"/>
  <c r="J41" i="1"/>
  <c r="J42" i="1"/>
  <c r="J43" i="1"/>
  <c r="J44" i="1"/>
  <c r="J45" i="1"/>
  <c r="J46" i="1"/>
  <c r="J47" i="1"/>
  <c r="J48" i="1"/>
  <c r="J49" i="1"/>
  <c r="J50" i="1"/>
  <c r="J38" i="1"/>
  <c r="I39" i="1"/>
  <c r="I40" i="1"/>
  <c r="I41" i="1"/>
  <c r="I42" i="1"/>
  <c r="I43" i="1"/>
  <c r="I44" i="1"/>
  <c r="I45" i="1"/>
  <c r="I46" i="1"/>
  <c r="I47" i="1"/>
  <c r="I48" i="1"/>
  <c r="I49" i="1"/>
  <c r="I50" i="1"/>
  <c r="I38" i="1"/>
  <c r="H39" i="1"/>
  <c r="H40" i="1"/>
  <c r="H41" i="1"/>
  <c r="H42" i="1"/>
  <c r="H43" i="1"/>
  <c r="H44" i="1"/>
  <c r="H45" i="1"/>
  <c r="H46" i="1"/>
  <c r="H47" i="1"/>
  <c r="H48" i="1"/>
  <c r="H49" i="1"/>
  <c r="H50" i="1"/>
  <c r="H38" i="1"/>
  <c r="B50" i="1"/>
  <c r="B39" i="1"/>
  <c r="B40" i="1"/>
  <c r="B41" i="1"/>
  <c r="B42" i="1"/>
  <c r="C42" i="1" s="1"/>
  <c r="B43" i="1"/>
  <c r="B44" i="1"/>
  <c r="B45" i="1"/>
  <c r="B46" i="1"/>
  <c r="B47" i="1"/>
  <c r="C47" i="1" s="1"/>
  <c r="D47" i="1" s="1"/>
  <c r="E47" i="1" s="1"/>
  <c r="B48" i="1"/>
  <c r="B49" i="1"/>
  <c r="B38" i="1"/>
  <c r="C38" i="1" s="1"/>
  <c r="A39" i="1"/>
  <c r="A40" i="1"/>
  <c r="A41" i="1"/>
  <c r="A42" i="1"/>
  <c r="A43" i="1"/>
  <c r="C43" i="1" s="1"/>
  <c r="A44" i="1"/>
  <c r="A45" i="1"/>
  <c r="A46" i="1"/>
  <c r="A47" i="1"/>
  <c r="A48" i="1"/>
  <c r="A49" i="1"/>
  <c r="A50" i="1"/>
  <c r="A38" i="1"/>
  <c r="D38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C45" i="1" l="1"/>
  <c r="C49" i="1"/>
  <c r="D49" i="1" s="1"/>
  <c r="E49" i="1" s="1"/>
  <c r="C41" i="1"/>
  <c r="D41" i="1" s="1"/>
  <c r="E41" i="1" s="1"/>
  <c r="C48" i="1"/>
  <c r="C40" i="1"/>
  <c r="D40" i="1" s="1"/>
  <c r="E40" i="1" s="1"/>
  <c r="C39" i="1"/>
  <c r="D39" i="1" s="1"/>
  <c r="E39" i="1" s="1"/>
  <c r="C46" i="1"/>
  <c r="D42" i="1"/>
  <c r="E42" i="1" s="1"/>
  <c r="C50" i="1"/>
  <c r="D50" i="1" s="1"/>
  <c r="E50" i="1" s="1"/>
  <c r="D46" i="1"/>
  <c r="E46" i="1" s="1"/>
  <c r="D48" i="1"/>
  <c r="E48" i="1" s="1"/>
  <c r="C44" i="1"/>
  <c r="D44" i="1" s="1"/>
  <c r="E44" i="1" s="1"/>
  <c r="D45" i="1"/>
  <c r="E45" i="1" s="1"/>
  <c r="E38" i="1"/>
  <c r="D43" i="1"/>
  <c r="E43" i="1" s="1"/>
</calcChain>
</file>

<file path=xl/sharedStrings.xml><?xml version="1.0" encoding="utf-8"?>
<sst xmlns="http://schemas.openxmlformats.org/spreadsheetml/2006/main" count="24" uniqueCount="22">
  <si>
    <t>Вычисление угла при вершине</t>
  </si>
  <si>
    <t>фи_кат</t>
  </si>
  <si>
    <t>фи_риска_гип</t>
  </si>
  <si>
    <t>фи_риска_кат</t>
  </si>
  <si>
    <t>А</t>
  </si>
  <si>
    <t>Вычислене показателей преломления</t>
  </si>
  <si>
    <t>фи_отр_либм</t>
  </si>
  <si>
    <t>фи_необ</t>
  </si>
  <si>
    <t>фи_об</t>
  </si>
  <si>
    <t>фи_1</t>
  </si>
  <si>
    <t>пси_об</t>
  </si>
  <si>
    <t>cos teta</t>
  </si>
  <si>
    <t>фи_2_об</t>
  </si>
  <si>
    <t>n_об</t>
  </si>
  <si>
    <t>A=</t>
  </si>
  <si>
    <t>обыкновенная</t>
  </si>
  <si>
    <t>необыкновенная</t>
  </si>
  <si>
    <t>пси_необ</t>
  </si>
  <si>
    <t>фи_2_необ</t>
  </si>
  <si>
    <t>n_необ</t>
  </si>
  <si>
    <t>обыкн</t>
  </si>
  <si>
    <t>необыкн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</si>
</sst>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tabSelected="1" topLeftCell="A50" zoomScale="160" zoomScaleNormal="160" workbookViewId="0">
      <selection activeCell="A54" sqref="A54"/>
    </sheetView>
  </sheetViews>
  <sheetFormatPr defaultRowHeight="14.5" x14ac:dyDescent="0.35"/>
  <cols>
    <col min="9" max="9" width="12.36328125" customWidth="1"/>
  </cols>
  <sheetData>
    <row r="1" spans="1:9" x14ac:dyDescent="0.35">
      <c r="A1" t="s">
        <v>0</v>
      </c>
    </row>
    <row r="2" spans="1:9" x14ac:dyDescent="0.35">
      <c r="A2" t="s">
        <v>1</v>
      </c>
      <c r="B2" s="2" t="s">
        <v>3</v>
      </c>
      <c r="C2" s="2"/>
      <c r="D2" s="2" t="s">
        <v>2</v>
      </c>
      <c r="E2" s="2"/>
      <c r="F2" t="s">
        <v>4</v>
      </c>
    </row>
    <row r="3" spans="1:9" x14ac:dyDescent="0.35">
      <c r="A3">
        <v>10</v>
      </c>
      <c r="B3" s="2">
        <v>193</v>
      </c>
      <c r="C3" s="2"/>
      <c r="D3" s="2">
        <v>52</v>
      </c>
      <c r="E3" s="2"/>
      <c r="F3">
        <f>180-(B3-D3)</f>
        <v>39</v>
      </c>
    </row>
    <row r="4" spans="1:9" x14ac:dyDescent="0.35">
      <c r="A4">
        <v>20</v>
      </c>
      <c r="B4" s="2">
        <v>198.5</v>
      </c>
      <c r="C4" s="2"/>
      <c r="D4" s="2">
        <v>57</v>
      </c>
      <c r="E4" s="2"/>
      <c r="F4">
        <f t="shared" ref="F4:F16" si="0">180-(B4-D4)</f>
        <v>38.5</v>
      </c>
    </row>
    <row r="5" spans="1:9" x14ac:dyDescent="0.35">
      <c r="A5">
        <v>30</v>
      </c>
      <c r="B5" s="2">
        <v>203.5</v>
      </c>
      <c r="C5" s="2"/>
      <c r="D5" s="2">
        <v>62</v>
      </c>
      <c r="E5" s="2"/>
      <c r="F5">
        <f t="shared" si="0"/>
        <v>38.5</v>
      </c>
    </row>
    <row r="6" spans="1:9" x14ac:dyDescent="0.35">
      <c r="A6">
        <v>40</v>
      </c>
      <c r="B6" s="2">
        <v>208.5</v>
      </c>
      <c r="C6" s="2"/>
      <c r="D6" s="2">
        <v>67</v>
      </c>
      <c r="E6" s="2"/>
      <c r="F6">
        <f t="shared" si="0"/>
        <v>38.5</v>
      </c>
    </row>
    <row r="7" spans="1:9" x14ac:dyDescent="0.35">
      <c r="A7">
        <v>50</v>
      </c>
      <c r="B7" s="2">
        <v>213.5</v>
      </c>
      <c r="C7" s="2"/>
      <c r="D7" s="2">
        <v>72</v>
      </c>
      <c r="E7" s="2"/>
      <c r="F7">
        <f t="shared" si="0"/>
        <v>38.5</v>
      </c>
    </row>
    <row r="8" spans="1:9" x14ac:dyDescent="0.35">
      <c r="A8">
        <v>60</v>
      </c>
      <c r="B8" s="2">
        <v>218.5</v>
      </c>
      <c r="C8" s="2"/>
      <c r="D8" s="2">
        <v>77</v>
      </c>
      <c r="E8" s="2"/>
      <c r="F8">
        <f t="shared" si="0"/>
        <v>38.5</v>
      </c>
    </row>
    <row r="9" spans="1:9" x14ac:dyDescent="0.35">
      <c r="A9">
        <v>70</v>
      </c>
      <c r="B9" s="2">
        <v>223.5</v>
      </c>
      <c r="C9" s="2"/>
      <c r="D9" s="2">
        <v>82</v>
      </c>
      <c r="E9" s="2"/>
      <c r="F9">
        <f t="shared" si="0"/>
        <v>38.5</v>
      </c>
    </row>
    <row r="10" spans="1:9" x14ac:dyDescent="0.35">
      <c r="A10">
        <v>80</v>
      </c>
      <c r="B10" s="2">
        <v>228.5</v>
      </c>
      <c r="C10" s="2"/>
      <c r="D10" s="2">
        <v>87</v>
      </c>
      <c r="E10" s="2"/>
      <c r="F10">
        <f t="shared" si="0"/>
        <v>38.5</v>
      </c>
    </row>
    <row r="11" spans="1:9" x14ac:dyDescent="0.35">
      <c r="A11">
        <v>90</v>
      </c>
      <c r="B11" s="2">
        <v>234</v>
      </c>
      <c r="C11" s="2"/>
      <c r="D11" s="2">
        <v>92.5</v>
      </c>
      <c r="E11" s="2"/>
      <c r="F11">
        <f t="shared" si="0"/>
        <v>38.5</v>
      </c>
    </row>
    <row r="12" spans="1:9" x14ac:dyDescent="0.35">
      <c r="A12">
        <v>100</v>
      </c>
      <c r="B12" s="2">
        <v>239</v>
      </c>
      <c r="C12" s="2"/>
      <c r="D12" s="2">
        <v>97.5</v>
      </c>
      <c r="E12" s="2"/>
      <c r="F12">
        <f t="shared" si="0"/>
        <v>38.5</v>
      </c>
    </row>
    <row r="13" spans="1:9" x14ac:dyDescent="0.35">
      <c r="A13">
        <v>110</v>
      </c>
      <c r="B13" s="2">
        <v>244</v>
      </c>
      <c r="C13" s="2"/>
      <c r="D13" s="2">
        <v>102.5</v>
      </c>
      <c r="E13" s="2"/>
      <c r="F13">
        <f t="shared" si="0"/>
        <v>38.5</v>
      </c>
    </row>
    <row r="14" spans="1:9" x14ac:dyDescent="0.35">
      <c r="A14">
        <v>120</v>
      </c>
      <c r="B14" s="2">
        <v>249</v>
      </c>
      <c r="C14" s="2"/>
      <c r="D14" s="2">
        <v>107.5</v>
      </c>
      <c r="E14" s="2"/>
      <c r="F14">
        <f t="shared" si="0"/>
        <v>38.5</v>
      </c>
    </row>
    <row r="15" spans="1:9" x14ac:dyDescent="0.35">
      <c r="A15">
        <v>130</v>
      </c>
      <c r="B15" s="2">
        <v>254</v>
      </c>
      <c r="C15" s="2"/>
      <c r="D15" s="2">
        <v>112.5</v>
      </c>
      <c r="E15" s="2"/>
      <c r="F15">
        <f t="shared" si="0"/>
        <v>38.5</v>
      </c>
    </row>
    <row r="16" spans="1:9" x14ac:dyDescent="0.35">
      <c r="A16">
        <v>140</v>
      </c>
      <c r="B16" s="2">
        <v>259</v>
      </c>
      <c r="C16" s="2"/>
      <c r="D16" s="2">
        <v>117</v>
      </c>
      <c r="E16" s="2"/>
      <c r="F16">
        <f t="shared" si="0"/>
        <v>38</v>
      </c>
      <c r="H16" t="s">
        <v>14</v>
      </c>
      <c r="I16">
        <v>38.5</v>
      </c>
    </row>
    <row r="19" spans="1:4" x14ac:dyDescent="0.35">
      <c r="A19" t="s">
        <v>5</v>
      </c>
    </row>
    <row r="20" spans="1:4" x14ac:dyDescent="0.35">
      <c r="A20" s="2" t="s">
        <v>6</v>
      </c>
      <c r="B20" s="2"/>
      <c r="C20" t="s">
        <v>8</v>
      </c>
      <c r="D20" t="s">
        <v>7</v>
      </c>
    </row>
    <row r="21" spans="1:4" x14ac:dyDescent="0.35">
      <c r="A21" s="2">
        <v>20</v>
      </c>
      <c r="B21" s="2"/>
      <c r="C21">
        <v>213</v>
      </c>
      <c r="D21">
        <v>202.5</v>
      </c>
    </row>
    <row r="22" spans="1:4" x14ac:dyDescent="0.35">
      <c r="A22" s="2">
        <v>30</v>
      </c>
      <c r="B22" s="2"/>
      <c r="C22">
        <v>210</v>
      </c>
      <c r="D22">
        <v>201.5</v>
      </c>
    </row>
    <row r="23" spans="1:4" x14ac:dyDescent="0.35">
      <c r="A23" s="2">
        <v>40</v>
      </c>
      <c r="B23" s="2"/>
      <c r="C23">
        <v>208.5</v>
      </c>
      <c r="D23">
        <v>201</v>
      </c>
    </row>
    <row r="24" spans="1:4" x14ac:dyDescent="0.35">
      <c r="A24" s="2">
        <v>50</v>
      </c>
      <c r="B24" s="2"/>
      <c r="C24">
        <v>208</v>
      </c>
      <c r="D24">
        <v>200.75</v>
      </c>
    </row>
    <row r="25" spans="1:4" x14ac:dyDescent="0.35">
      <c r="A25" s="2">
        <v>60</v>
      </c>
      <c r="B25" s="2"/>
      <c r="C25">
        <v>207.5</v>
      </c>
      <c r="D25">
        <v>201</v>
      </c>
    </row>
    <row r="26" spans="1:4" x14ac:dyDescent="0.35">
      <c r="A26" s="2">
        <v>70</v>
      </c>
      <c r="B26" s="2"/>
      <c r="C26">
        <v>207.5</v>
      </c>
      <c r="D26">
        <v>201.5</v>
      </c>
    </row>
    <row r="27" spans="1:4" x14ac:dyDescent="0.35">
      <c r="A27" s="2">
        <v>80</v>
      </c>
      <c r="B27" s="2"/>
      <c r="C27">
        <v>208</v>
      </c>
      <c r="D27">
        <v>202.5</v>
      </c>
    </row>
    <row r="28" spans="1:4" x14ac:dyDescent="0.35">
      <c r="A28" s="2">
        <v>90</v>
      </c>
      <c r="B28" s="2"/>
      <c r="C28">
        <v>209</v>
      </c>
      <c r="D28">
        <v>203.5</v>
      </c>
    </row>
    <row r="29" spans="1:4" x14ac:dyDescent="0.35">
      <c r="A29" s="2">
        <v>100</v>
      </c>
      <c r="B29" s="2"/>
      <c r="C29">
        <v>210.5</v>
      </c>
      <c r="D29">
        <v>205</v>
      </c>
    </row>
    <row r="30" spans="1:4" x14ac:dyDescent="0.35">
      <c r="A30" s="2">
        <v>110</v>
      </c>
      <c r="B30" s="2"/>
      <c r="C30">
        <v>212.5</v>
      </c>
      <c r="D30">
        <v>207.5</v>
      </c>
    </row>
    <row r="31" spans="1:4" x14ac:dyDescent="0.35">
      <c r="A31" s="2">
        <v>120</v>
      </c>
      <c r="B31" s="2"/>
      <c r="C31">
        <v>214.75</v>
      </c>
      <c r="D31">
        <v>209.75</v>
      </c>
    </row>
    <row r="32" spans="1:4" x14ac:dyDescent="0.35">
      <c r="A32" s="2">
        <v>130</v>
      </c>
      <c r="B32" s="2"/>
      <c r="C32">
        <v>217.5</v>
      </c>
      <c r="D32">
        <v>212.5</v>
      </c>
    </row>
    <row r="33" spans="1:11" x14ac:dyDescent="0.35">
      <c r="A33" s="2">
        <v>140</v>
      </c>
      <c r="B33" s="2"/>
      <c r="C33">
        <v>221.5</v>
      </c>
      <c r="D33">
        <v>216</v>
      </c>
    </row>
    <row r="34" spans="1:11" x14ac:dyDescent="0.35">
      <c r="A34" s="1"/>
      <c r="B34" s="1"/>
    </row>
    <row r="35" spans="1:11" x14ac:dyDescent="0.35">
      <c r="A35" s="1"/>
      <c r="B35" s="1"/>
    </row>
    <row r="36" spans="1:11" x14ac:dyDescent="0.35">
      <c r="A36" t="s">
        <v>15</v>
      </c>
      <c r="G36" t="s">
        <v>16</v>
      </c>
    </row>
    <row r="37" spans="1:11" x14ac:dyDescent="0.35">
      <c r="A37" t="s">
        <v>9</v>
      </c>
      <c r="B37" t="s">
        <v>10</v>
      </c>
      <c r="C37" t="s">
        <v>12</v>
      </c>
      <c r="D37" t="s">
        <v>13</v>
      </c>
      <c r="E37" t="s">
        <v>11</v>
      </c>
      <c r="G37" t="s">
        <v>9</v>
      </c>
      <c r="H37" t="s">
        <v>17</v>
      </c>
      <c r="I37" t="s">
        <v>18</v>
      </c>
      <c r="J37" t="s">
        <v>19</v>
      </c>
      <c r="K37" t="s">
        <v>11</v>
      </c>
    </row>
    <row r="38" spans="1:11" x14ac:dyDescent="0.35">
      <c r="A38">
        <f>A21/2</f>
        <v>10</v>
      </c>
      <c r="B38">
        <f>C21-180</f>
        <v>33</v>
      </c>
      <c r="C38">
        <f>$I$16+B38-A38</f>
        <v>61.5</v>
      </c>
      <c r="D38">
        <f>SQRT(SIN(RADIANS(A38))^2+SIN(RADIANS(C38))^2+2*SIN(RADIANS(A38))*SIN(RADIANS(C38))*COS(RADIANS($I$16)))/SIN(RADIANS($I$16))</f>
        <v>1.6392502340021935</v>
      </c>
      <c r="E38">
        <f>SIN(RADIANS(A38))/D38</f>
        <v>0.10593146431522667</v>
      </c>
      <c r="G38">
        <v>10</v>
      </c>
      <c r="H38">
        <f>D21-180</f>
        <v>22.5</v>
      </c>
      <c r="I38">
        <f>$I$16+H38-G38</f>
        <v>51</v>
      </c>
      <c r="J38">
        <f>SQRT(SIN(RADIANS(G38))^2+SIN(RADIANS(I38))^2+2*SIN(RADIANS(G38))*SIN(RADIANS(I38))*COS(RADIANS($I$16)))/SIN(RADIANS($I$16))</f>
        <v>1.4769472097144409</v>
      </c>
      <c r="K38">
        <f>SIN(RADIANS(G38))/J38</f>
        <v>0.11757236584001143</v>
      </c>
    </row>
    <row r="39" spans="1:11" x14ac:dyDescent="0.35">
      <c r="A39">
        <f t="shared" ref="A39:A50" si="1">A22/2</f>
        <v>15</v>
      </c>
      <c r="B39">
        <f>C22-180</f>
        <v>30</v>
      </c>
      <c r="C39">
        <f t="shared" ref="C39:C50" si="2">38.5+B39-A39</f>
        <v>53.5</v>
      </c>
      <c r="D39">
        <f t="shared" ref="D39:D50" si="3">SQRT(SIN(RADIANS(A39))^2+SIN(RADIANS(C39))^2+2*SIN(RADIANS(A39))*SIN(RADIANS(C39))*COS(RADIANS($I$16)))/SIN(RADIANS($I$16))</f>
        <v>1.637272495694778</v>
      </c>
      <c r="E39">
        <f t="shared" ref="E39:E49" si="4">SIN(RADIANS(A39))/D39</f>
        <v>0.15807939471473909</v>
      </c>
      <c r="G39">
        <v>15</v>
      </c>
      <c r="H39">
        <f t="shared" ref="H39:H50" si="5">D22-180</f>
        <v>21.5</v>
      </c>
      <c r="I39">
        <f t="shared" ref="I39:I50" si="6">$I$16+H39-G39</f>
        <v>45</v>
      </c>
      <c r="J39">
        <f t="shared" ref="J39:J50" si="7">SQRT(SIN(RADIANS(G39))^2+SIN(RADIANS(I39))^2+2*SIN(RADIANS(G39))*SIN(RADIANS(I39))*COS(RADIANS($I$16)))/SIN(RADIANS($I$16))</f>
        <v>1.4840118845094008</v>
      </c>
      <c r="K39">
        <f t="shared" ref="K39:K50" si="8">SIN(RADIANS(G39))/J39</f>
        <v>0.17440496791444746</v>
      </c>
    </row>
    <row r="40" spans="1:11" x14ac:dyDescent="0.35">
      <c r="A40">
        <f t="shared" si="1"/>
        <v>20</v>
      </c>
      <c r="B40">
        <f>C23-180</f>
        <v>28.5</v>
      </c>
      <c r="C40">
        <f t="shared" si="2"/>
        <v>47</v>
      </c>
      <c r="D40">
        <f t="shared" si="3"/>
        <v>1.6408571557952665</v>
      </c>
      <c r="E40">
        <f t="shared" si="4"/>
        <v>0.20843992550948376</v>
      </c>
      <c r="G40">
        <v>20</v>
      </c>
      <c r="H40">
        <f t="shared" si="5"/>
        <v>21</v>
      </c>
      <c r="I40">
        <f t="shared" si="6"/>
        <v>39.5</v>
      </c>
      <c r="J40">
        <f t="shared" si="7"/>
        <v>1.4915106830115779</v>
      </c>
      <c r="K40">
        <f t="shared" si="8"/>
        <v>0.22931122600817053</v>
      </c>
    </row>
    <row r="41" spans="1:11" x14ac:dyDescent="0.35">
      <c r="A41">
        <f t="shared" si="1"/>
        <v>25</v>
      </c>
      <c r="B41">
        <f>C24-180</f>
        <v>28</v>
      </c>
      <c r="C41">
        <f t="shared" si="2"/>
        <v>41.5</v>
      </c>
      <c r="D41">
        <f t="shared" si="3"/>
        <v>1.6507442760387301</v>
      </c>
      <c r="E41">
        <f t="shared" si="4"/>
        <v>0.25601679671114841</v>
      </c>
      <c r="G41">
        <v>25</v>
      </c>
      <c r="H41">
        <f t="shared" si="5"/>
        <v>20.75</v>
      </c>
      <c r="I41">
        <f t="shared" si="6"/>
        <v>34.25</v>
      </c>
      <c r="J41">
        <f t="shared" si="7"/>
        <v>1.4963094867880231</v>
      </c>
      <c r="K41">
        <f t="shared" si="8"/>
        <v>0.28244040786501429</v>
      </c>
    </row>
    <row r="42" spans="1:11" x14ac:dyDescent="0.35">
      <c r="A42">
        <f t="shared" si="1"/>
        <v>30</v>
      </c>
      <c r="B42">
        <f>C25-180</f>
        <v>27.5</v>
      </c>
      <c r="C42">
        <f t="shared" si="2"/>
        <v>36</v>
      </c>
      <c r="D42">
        <f t="shared" si="3"/>
        <v>1.6503609609515366</v>
      </c>
      <c r="E42">
        <f t="shared" si="4"/>
        <v>0.30296402534371547</v>
      </c>
      <c r="G42">
        <v>30</v>
      </c>
      <c r="H42">
        <f t="shared" si="5"/>
        <v>21</v>
      </c>
      <c r="I42">
        <f t="shared" si="6"/>
        <v>29.5</v>
      </c>
      <c r="J42">
        <f t="shared" si="7"/>
        <v>1.5050883324062201</v>
      </c>
      <c r="K42">
        <f t="shared" si="8"/>
        <v>0.3322064155534567</v>
      </c>
    </row>
    <row r="43" spans="1:11" x14ac:dyDescent="0.35">
      <c r="A43">
        <f t="shared" si="1"/>
        <v>35</v>
      </c>
      <c r="B43">
        <f>C26-180</f>
        <v>27.5</v>
      </c>
      <c r="C43">
        <f t="shared" si="2"/>
        <v>31</v>
      </c>
      <c r="D43">
        <f t="shared" si="3"/>
        <v>1.6512546678075777</v>
      </c>
      <c r="E43">
        <f t="shared" si="4"/>
        <v>0.34735795000816039</v>
      </c>
      <c r="G43">
        <v>35</v>
      </c>
      <c r="H43">
        <f t="shared" si="5"/>
        <v>21.5</v>
      </c>
      <c r="I43">
        <f t="shared" si="6"/>
        <v>25</v>
      </c>
      <c r="J43">
        <f t="shared" si="7"/>
        <v>1.5129160983753964</v>
      </c>
      <c r="K43">
        <f t="shared" si="8"/>
        <v>0.37911979188202533</v>
      </c>
    </row>
    <row r="44" spans="1:11" x14ac:dyDescent="0.35">
      <c r="A44">
        <f t="shared" si="1"/>
        <v>40</v>
      </c>
      <c r="B44">
        <f>C27-180</f>
        <v>28</v>
      </c>
      <c r="C44">
        <f t="shared" si="2"/>
        <v>26.5</v>
      </c>
      <c r="D44">
        <f t="shared" si="3"/>
        <v>1.6548047276069007</v>
      </c>
      <c r="E44">
        <f t="shared" si="4"/>
        <v>0.38843713639621269</v>
      </c>
      <c r="G44">
        <v>40</v>
      </c>
      <c r="H44">
        <f t="shared" si="5"/>
        <v>22.5</v>
      </c>
      <c r="I44">
        <f t="shared" si="6"/>
        <v>21</v>
      </c>
      <c r="J44">
        <f t="shared" si="7"/>
        <v>1.5257794302251646</v>
      </c>
      <c r="K44">
        <f t="shared" si="8"/>
        <v>0.42128475253574549</v>
      </c>
    </row>
    <row r="45" spans="1:11" x14ac:dyDescent="0.35">
      <c r="A45">
        <f t="shared" si="1"/>
        <v>45</v>
      </c>
      <c r="B45">
        <f>C28-180</f>
        <v>29</v>
      </c>
      <c r="C45">
        <f t="shared" si="2"/>
        <v>22.5</v>
      </c>
      <c r="D45">
        <f t="shared" si="3"/>
        <v>1.6616536808424494</v>
      </c>
      <c r="E45">
        <f t="shared" si="4"/>
        <v>0.42554401638495948</v>
      </c>
      <c r="G45">
        <v>45</v>
      </c>
      <c r="H45">
        <f t="shared" si="5"/>
        <v>23.5</v>
      </c>
      <c r="I45">
        <f t="shared" si="6"/>
        <v>17</v>
      </c>
      <c r="J45">
        <f t="shared" si="7"/>
        <v>1.5316139647960849</v>
      </c>
      <c r="K45">
        <f t="shared" si="8"/>
        <v>0.46167428440800995</v>
      </c>
    </row>
    <row r="46" spans="1:11" x14ac:dyDescent="0.35">
      <c r="A46">
        <f t="shared" si="1"/>
        <v>50</v>
      </c>
      <c r="B46">
        <f>C29-180</f>
        <v>30.5</v>
      </c>
      <c r="C46">
        <f t="shared" si="2"/>
        <v>19</v>
      </c>
      <c r="D46">
        <f t="shared" si="3"/>
        <v>1.6718656745115876</v>
      </c>
      <c r="E46">
        <f t="shared" si="4"/>
        <v>0.45819736286096507</v>
      </c>
      <c r="G46">
        <v>50</v>
      </c>
      <c r="H46">
        <f t="shared" si="5"/>
        <v>25</v>
      </c>
      <c r="I46">
        <f t="shared" si="6"/>
        <v>13.5</v>
      </c>
      <c r="J46">
        <f t="shared" si="7"/>
        <v>1.5418209072159532</v>
      </c>
      <c r="K46">
        <f t="shared" si="8"/>
        <v>0.49684398462478685</v>
      </c>
    </row>
    <row r="47" spans="1:11" x14ac:dyDescent="0.35">
      <c r="A47">
        <f t="shared" si="1"/>
        <v>55</v>
      </c>
      <c r="B47">
        <f>C30-180</f>
        <v>32.5</v>
      </c>
      <c r="C47">
        <f t="shared" si="2"/>
        <v>16</v>
      </c>
      <c r="D47">
        <f t="shared" si="3"/>
        <v>1.6850959632030846</v>
      </c>
      <c r="E47">
        <f>SIN(RADIANS(A47))/D47</f>
        <v>0.48611596145059965</v>
      </c>
      <c r="G47">
        <v>55</v>
      </c>
      <c r="H47">
        <f t="shared" si="5"/>
        <v>27.5</v>
      </c>
      <c r="I47">
        <f t="shared" si="6"/>
        <v>11</v>
      </c>
      <c r="J47">
        <f t="shared" si="7"/>
        <v>1.5674131560312532</v>
      </c>
      <c r="K47">
        <f t="shared" si="8"/>
        <v>0.5226139905340047</v>
      </c>
    </row>
    <row r="48" spans="1:11" x14ac:dyDescent="0.35">
      <c r="A48">
        <f t="shared" si="1"/>
        <v>60</v>
      </c>
      <c r="B48">
        <f>C31-180</f>
        <v>34.75</v>
      </c>
      <c r="C48">
        <f t="shared" si="2"/>
        <v>13.25</v>
      </c>
      <c r="D48">
        <f>SQRT(SIN(RADIANS(A48))^2+SIN(RADIANS(C48))^2+2*SIN(RADIANS(A48))*SIN(RADIANS(C48))*COS(RADIANS($I$16)))/SIN(RADIANS($I$16))</f>
        <v>1.6948860953650502</v>
      </c>
      <c r="E48">
        <f t="shared" si="4"/>
        <v>0.51096377871806842</v>
      </c>
      <c r="G48">
        <v>60</v>
      </c>
      <c r="H48">
        <f t="shared" si="5"/>
        <v>29.75</v>
      </c>
      <c r="I48">
        <f t="shared" si="6"/>
        <v>8.25</v>
      </c>
      <c r="J48">
        <f t="shared" si="7"/>
        <v>1.5781049365930047</v>
      </c>
      <c r="K48">
        <f t="shared" si="8"/>
        <v>0.54877554952341401</v>
      </c>
    </row>
    <row r="49" spans="1:11" x14ac:dyDescent="0.35">
      <c r="A49">
        <f t="shared" si="1"/>
        <v>65</v>
      </c>
      <c r="B49">
        <f>C32-180</f>
        <v>37.5</v>
      </c>
      <c r="C49">
        <f t="shared" si="2"/>
        <v>11</v>
      </c>
      <c r="D49">
        <f t="shared" si="3"/>
        <v>1.7064629303488028</v>
      </c>
      <c r="E49">
        <f t="shared" si="4"/>
        <v>0.53110312033054219</v>
      </c>
      <c r="G49">
        <v>65</v>
      </c>
      <c r="H49">
        <f t="shared" si="5"/>
        <v>32.5</v>
      </c>
      <c r="I49">
        <f t="shared" si="6"/>
        <v>6</v>
      </c>
      <c r="J49">
        <f t="shared" si="7"/>
        <v>1.5907302304507929</v>
      </c>
      <c r="K49">
        <f t="shared" si="8"/>
        <v>0.56974323470285326</v>
      </c>
    </row>
    <row r="50" spans="1:11" x14ac:dyDescent="0.35">
      <c r="A50">
        <f t="shared" si="1"/>
        <v>70</v>
      </c>
      <c r="B50">
        <f>C33-180</f>
        <v>41.5</v>
      </c>
      <c r="C50">
        <f t="shared" si="2"/>
        <v>10</v>
      </c>
      <c r="D50">
        <f t="shared" si="3"/>
        <v>1.7365205934320056</v>
      </c>
      <c r="E50">
        <f>SIN(RADIANS(A50))/D50</f>
        <v>0.54113531641380008</v>
      </c>
      <c r="G50">
        <v>70</v>
      </c>
      <c r="H50">
        <f t="shared" si="5"/>
        <v>36</v>
      </c>
      <c r="I50">
        <f t="shared" si="6"/>
        <v>4.5</v>
      </c>
      <c r="J50">
        <f t="shared" si="7"/>
        <v>1.6100603008894592</v>
      </c>
      <c r="K50">
        <f t="shared" si="8"/>
        <v>0.58363815334542812</v>
      </c>
    </row>
    <row r="53" spans="1:11" x14ac:dyDescent="0.35">
      <c r="A53" t="s">
        <v>20</v>
      </c>
      <c r="D53" t="s">
        <v>21</v>
      </c>
    </row>
    <row r="54" spans="1:11" x14ac:dyDescent="0.35">
      <c r="A54">
        <f>E38*E38</f>
        <v>1.1221475131968141E-2</v>
      </c>
      <c r="B54">
        <v>1.6392502340021935</v>
      </c>
      <c r="D54">
        <f>K38*K38</f>
        <v>1.3823261209217487E-2</v>
      </c>
      <c r="E54">
        <v>1.4769472097144409</v>
      </c>
    </row>
    <row r="55" spans="1:11" x14ac:dyDescent="0.35">
      <c r="A55">
        <f t="shared" ref="A55:A66" si="9">E39*E39</f>
        <v>2.4989095033378279E-2</v>
      </c>
      <c r="B55">
        <v>1.637272495694778</v>
      </c>
      <c r="D55">
        <f t="shared" ref="D55:D66" si="10">K39*K39</f>
        <v>3.0417092833239446E-2</v>
      </c>
      <c r="E55">
        <v>1.4840118845094008</v>
      </c>
    </row>
    <row r="56" spans="1:11" x14ac:dyDescent="0.35">
      <c r="A56">
        <f t="shared" si="9"/>
        <v>4.3447202546399138E-2</v>
      </c>
      <c r="B56">
        <v>1.6408571557952665</v>
      </c>
      <c r="D56">
        <f t="shared" si="10"/>
        <v>5.258363837337026E-2</v>
      </c>
      <c r="E56">
        <v>1.4915106830115779</v>
      </c>
    </row>
    <row r="57" spans="1:11" x14ac:dyDescent="0.35">
      <c r="A57">
        <f t="shared" si="9"/>
        <v>6.554460019823749E-2</v>
      </c>
      <c r="B57">
        <v>1.6507442760387301</v>
      </c>
      <c r="D57">
        <f t="shared" si="10"/>
        <v>7.9772583994955626E-2</v>
      </c>
      <c r="E57">
        <v>1.4963094867880231</v>
      </c>
    </row>
    <row r="58" spans="1:11" x14ac:dyDescent="0.35">
      <c r="A58">
        <f t="shared" si="9"/>
        <v>9.1787200652467468E-2</v>
      </c>
      <c r="B58">
        <v>1.6503609609515366</v>
      </c>
      <c r="D58">
        <f t="shared" si="10"/>
        <v>0.11036110253487597</v>
      </c>
      <c r="E58">
        <v>1.5050883324062201</v>
      </c>
    </row>
    <row r="59" spans="1:11" x14ac:dyDescent="0.35">
      <c r="A59">
        <f t="shared" si="9"/>
        <v>0.12065754543387165</v>
      </c>
      <c r="B59">
        <v>1.6512546678075777</v>
      </c>
      <c r="D59">
        <f t="shared" si="10"/>
        <v>0.1437318165966702</v>
      </c>
      <c r="E59">
        <v>1.5129160983753964</v>
      </c>
    </row>
    <row r="60" spans="1:11" x14ac:dyDescent="0.35">
      <c r="A60">
        <f t="shared" si="9"/>
        <v>0.15088340893168994</v>
      </c>
      <c r="B60">
        <v>1.6548047276069007</v>
      </c>
      <c r="D60">
        <f t="shared" si="10"/>
        <v>0.1774808427191043</v>
      </c>
      <c r="E60">
        <v>1.5257794302251646</v>
      </c>
    </row>
    <row r="61" spans="1:11" x14ac:dyDescent="0.35">
      <c r="A61">
        <f t="shared" si="9"/>
        <v>0.18108770988104267</v>
      </c>
      <c r="B61">
        <v>1.6616536808424494</v>
      </c>
      <c r="D61">
        <f t="shared" si="10"/>
        <v>0.21314314488364805</v>
      </c>
      <c r="E61">
        <v>1.5316139647960849</v>
      </c>
    </row>
    <row r="62" spans="1:11" x14ac:dyDescent="0.35">
      <c r="A62">
        <f t="shared" si="9"/>
        <v>0.20994482333274289</v>
      </c>
      <c r="B62">
        <v>1.6718656745115876</v>
      </c>
      <c r="D62">
        <f t="shared" si="10"/>
        <v>0.24685394505783542</v>
      </c>
      <c r="E62">
        <v>1.5418209072159532</v>
      </c>
    </row>
    <row r="63" spans="1:11" x14ac:dyDescent="0.35">
      <c r="A63">
        <f t="shared" si="9"/>
        <v>0.23630872797704089</v>
      </c>
      <c r="B63">
        <v>1.6850959632030846</v>
      </c>
      <c r="D63">
        <f t="shared" si="10"/>
        <v>0.27312538310187673</v>
      </c>
      <c r="E63">
        <v>1.5674131560312532</v>
      </c>
    </row>
    <row r="64" spans="1:11" x14ac:dyDescent="0.35">
      <c r="A64">
        <f t="shared" si="9"/>
        <v>0.26108398316184717</v>
      </c>
      <c r="B64">
        <v>1.6948860953650502</v>
      </c>
      <c r="D64">
        <f t="shared" si="10"/>
        <v>0.30115460375472503</v>
      </c>
      <c r="E64">
        <v>1.5781049365930047</v>
      </c>
    </row>
    <row r="65" spans="1:5" x14ac:dyDescent="0.35">
      <c r="A65">
        <f t="shared" si="9"/>
        <v>0.28207052442483838</v>
      </c>
      <c r="B65">
        <v>1.7064629303488028</v>
      </c>
      <c r="D65">
        <f t="shared" si="10"/>
        <v>0.32460735348967051</v>
      </c>
      <c r="E65">
        <v>1.5907302304507929</v>
      </c>
    </row>
    <row r="66" spans="1:5" x14ac:dyDescent="0.35">
      <c r="A66">
        <f t="shared" si="9"/>
        <v>0.29282743067026351</v>
      </c>
      <c r="B66">
        <v>1.7365205934320056</v>
      </c>
      <c r="D66">
        <f t="shared" si="10"/>
        <v>0.34063349404046145</v>
      </c>
      <c r="E66">
        <v>1.6100603008894592</v>
      </c>
    </row>
  </sheetData>
  <mergeCells count="44">
    <mergeCell ref="A32:B32"/>
    <mergeCell ref="A33:B33"/>
    <mergeCell ref="A27:B27"/>
    <mergeCell ref="A29:B29"/>
    <mergeCell ref="A31:B31"/>
    <mergeCell ref="A22:B22"/>
    <mergeCell ref="A24:B24"/>
    <mergeCell ref="A26:B26"/>
    <mergeCell ref="A28:B28"/>
    <mergeCell ref="A30:B30"/>
    <mergeCell ref="D15:E15"/>
    <mergeCell ref="D16:E16"/>
    <mergeCell ref="A20:B20"/>
    <mergeCell ref="A21:B21"/>
    <mergeCell ref="A23:B23"/>
    <mergeCell ref="A25:B25"/>
    <mergeCell ref="D9:E9"/>
    <mergeCell ref="D10:E10"/>
    <mergeCell ref="D11:E11"/>
    <mergeCell ref="D12:E12"/>
    <mergeCell ref="D13:E13"/>
    <mergeCell ref="D14:E14"/>
    <mergeCell ref="B13:C13"/>
    <mergeCell ref="B14:C14"/>
    <mergeCell ref="B15:C15"/>
    <mergeCell ref="B16:C16"/>
    <mergeCell ref="D3:E3"/>
    <mergeCell ref="D4:E4"/>
    <mergeCell ref="D5:E5"/>
    <mergeCell ref="D6:E6"/>
    <mergeCell ref="D7:E7"/>
    <mergeCell ref="D8:E8"/>
    <mergeCell ref="B7:C7"/>
    <mergeCell ref="B8:C8"/>
    <mergeCell ref="B9:C9"/>
    <mergeCell ref="B10:C10"/>
    <mergeCell ref="B11:C11"/>
    <mergeCell ref="B12:C12"/>
    <mergeCell ref="B2:C2"/>
    <mergeCell ref="D2:E2"/>
    <mergeCell ref="B3:C3"/>
    <mergeCell ref="B4:C4"/>
    <mergeCell ref="B5:C5"/>
    <mergeCell ref="B6:C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2024-02-15T15:27:55Z</dcterms:modified>
</cp:coreProperties>
</file>