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polub\Desktop\ЛАБЫ\1.2.3\"/>
    </mc:Choice>
  </mc:AlternateContent>
  <xr:revisionPtr revIDLastSave="0" documentId="13_ncr:1_{A7CB190D-9141-475B-9346-1C71B15EABCA}" xr6:coauthVersionLast="47" xr6:coauthVersionMax="47" xr10:uidLastSave="{00000000-0000-0000-0000-000000000000}"/>
  <bookViews>
    <workbookView xWindow="3340" yWindow="3340" windowWidth="19200" windowHeight="112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27" i="1"/>
  <c r="D28" i="1"/>
  <c r="H25" i="1"/>
  <c r="H26" i="1"/>
  <c r="H27" i="1"/>
  <c r="H28" i="1"/>
  <c r="H24" i="1"/>
  <c r="I25" i="1"/>
  <c r="I26" i="1"/>
  <c r="I27" i="1"/>
  <c r="I28" i="1"/>
  <c r="I24" i="1"/>
  <c r="K23" i="1"/>
  <c r="C25" i="1"/>
  <c r="D25" i="1" s="1"/>
  <c r="C26" i="1"/>
  <c r="D26" i="1" s="1"/>
  <c r="C27" i="1"/>
  <c r="C28" i="1"/>
  <c r="C24" i="1"/>
  <c r="K2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J3" i="1"/>
  <c r="J4" i="1"/>
  <c r="J5" i="1"/>
  <c r="J20" i="1" s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I20" i="1" s="1"/>
  <c r="E20" i="1"/>
  <c r="D20" i="1"/>
  <c r="O1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O2" i="1"/>
</calcChain>
</file>

<file path=xl/sharedStrings.xml><?xml version="1.0" encoding="utf-8"?>
<sst xmlns="http://schemas.openxmlformats.org/spreadsheetml/2006/main" count="21" uniqueCount="21">
  <si>
    <t>H, мм</t>
  </si>
  <si>
    <t>T, с</t>
  </si>
  <si>
    <t>m=</t>
  </si>
  <si>
    <t>k=</t>
  </si>
  <si>
    <t>J</t>
  </si>
  <si>
    <t>H^2, м^2</t>
  </si>
  <si>
    <t>&lt;I&gt;</t>
  </si>
  <si>
    <t>&lt;H^2&gt;</t>
  </si>
  <si>
    <t>&lt;I^2&gt;</t>
  </si>
  <si>
    <t>&lt;H^2^2&gt;</t>
  </si>
  <si>
    <t>&lt;IH^2&gt;</t>
  </si>
  <si>
    <t>I^2</t>
  </si>
  <si>
    <t>H^2^2</t>
  </si>
  <si>
    <t>IH^2</t>
  </si>
  <si>
    <t>T</t>
  </si>
  <si>
    <t>m</t>
  </si>
  <si>
    <t>I</t>
  </si>
  <si>
    <t>сигма I</t>
  </si>
  <si>
    <t>сигма K/K=</t>
  </si>
  <si>
    <t>сигма m</t>
  </si>
  <si>
    <t>сигма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</si>
</sst>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Лист1!$D$2:$D$17</c:f>
              <c:numCache>
                <c:formatCode>General</c:formatCode>
                <c:ptCount val="16"/>
                <c:pt idx="0">
                  <c:v>6.4000000000000003E-3</c:v>
                </c:pt>
                <c:pt idx="1">
                  <c:v>5.6249999999999998E-3</c:v>
                </c:pt>
                <c:pt idx="2">
                  <c:v>4.8999999999999998E-3</c:v>
                </c:pt>
                <c:pt idx="3">
                  <c:v>4.2249999999999996E-3</c:v>
                </c:pt>
                <c:pt idx="4">
                  <c:v>3.5999999999999999E-3</c:v>
                </c:pt>
                <c:pt idx="5">
                  <c:v>3.0249999999999999E-3</c:v>
                </c:pt>
                <c:pt idx="6">
                  <c:v>2.5000000000000001E-3</c:v>
                </c:pt>
                <c:pt idx="7">
                  <c:v>2.0249999999999999E-3</c:v>
                </c:pt>
                <c:pt idx="8">
                  <c:v>1.6000000000000001E-3</c:v>
                </c:pt>
                <c:pt idx="9">
                  <c:v>1.225E-3</c:v>
                </c:pt>
                <c:pt idx="10">
                  <c:v>8.9999999999999998E-4</c:v>
                </c:pt>
                <c:pt idx="11">
                  <c:v>6.2500000000000001E-4</c:v>
                </c:pt>
                <c:pt idx="12">
                  <c:v>4.0000000000000002E-4</c:v>
                </c:pt>
                <c:pt idx="13">
                  <c:v>2.2499999999999999E-4</c:v>
                </c:pt>
                <c:pt idx="14">
                  <c:v>1E-4</c:v>
                </c:pt>
                <c:pt idx="15">
                  <c:v>0</c:v>
                </c:pt>
              </c:numCache>
            </c:numRef>
          </c:xVal>
          <c:yVal>
            <c:numRef>
              <c:f>Лист1!$E$2:$E$17</c:f>
              <c:numCache>
                <c:formatCode>General</c:formatCode>
                <c:ptCount val="16"/>
                <c:pt idx="0">
                  <c:v>1.8298082482853383E-2</c:v>
                </c:pt>
                <c:pt idx="1">
                  <c:v>1.7330941747295575E-2</c:v>
                </c:pt>
                <c:pt idx="2">
                  <c:v>1.6194988216594267E-2</c:v>
                </c:pt>
                <c:pt idx="3">
                  <c:v>1.5250299420005499E-2</c:v>
                </c:pt>
                <c:pt idx="4">
                  <c:v>1.4324250844434939E-2</c:v>
                </c:pt>
                <c:pt idx="5">
                  <c:v>1.3561080834295219E-2</c:v>
                </c:pt>
                <c:pt idx="6">
                  <c:v>1.2751521334116025E-2</c:v>
                </c:pt>
                <c:pt idx="7">
                  <c:v>1.209396796117449E-2</c:v>
                </c:pt>
                <c:pt idx="8">
                  <c:v>1.1365508413692984E-2</c:v>
                </c:pt>
                <c:pt idx="9">
                  <c:v>1.0872836534981993E-2</c:v>
                </c:pt>
                <c:pt idx="10">
                  <c:v>1.0501829370137956E-2</c:v>
                </c:pt>
                <c:pt idx="11">
                  <c:v>1.008121463604008E-2</c:v>
                </c:pt>
                <c:pt idx="12">
                  <c:v>9.7704661329634096E-3</c:v>
                </c:pt>
                <c:pt idx="13">
                  <c:v>9.5647778674616477E-3</c:v>
                </c:pt>
                <c:pt idx="14">
                  <c:v>9.3394742693195844E-3</c:v>
                </c:pt>
                <c:pt idx="15">
                  <c:v>9.2549245153829354E-3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84-44F3-AD73-728C6E9B0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125696"/>
        <c:axId val="964144416"/>
      </c:scatterChart>
      <c:valAx>
        <c:axId val="96412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4144416"/>
        <c:crosses val="autoZero"/>
        <c:crossBetween val="midCat"/>
      </c:valAx>
      <c:valAx>
        <c:axId val="96414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412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85725</xdr:colOff>
      <xdr:row>0</xdr:row>
      <xdr:rowOff>60325</xdr:rowOff>
    </xdr:from>
    <xdr:to>
      <xdr:col>22</xdr:col>
      <xdr:colOff>390525</xdr:colOff>
      <xdr:row>15</xdr:row>
      <xdr:rowOff>41275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8AD2EF04-139A-8353-72C4-865AF7469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topLeftCell="A9" workbookViewId="0">
      <selection activeCell="D26" sqref="D26"/>
    </sheetView>
  </sheetViews>
  <sheetFormatPr defaultRowHeight="14.5" x14ac:dyDescent="0.35"/>
  <cols>
    <col min="4" max="4" width="12.453125" customWidth="1"/>
    <col min="5" max="5" width="12.26953125" customWidth="1"/>
    <col min="8" max="8" width="11.81640625" bestFit="1" customWidth="1"/>
    <col min="9" max="9" width="13.36328125" customWidth="1"/>
    <col min="10" max="10" width="11.7265625" customWidth="1"/>
    <col min="11" max="11" width="12" customWidth="1"/>
    <col min="15" max="15" width="12.36328125" customWidth="1"/>
  </cols>
  <sheetData>
    <row r="1" spans="1:15" x14ac:dyDescent="0.35">
      <c r="A1" t="s">
        <v>0</v>
      </c>
      <c r="B1" t="s">
        <v>1</v>
      </c>
      <c r="D1" t="s">
        <v>5</v>
      </c>
      <c r="E1" t="s">
        <v>4</v>
      </c>
      <c r="I1" t="s">
        <v>11</v>
      </c>
      <c r="J1" t="s">
        <v>12</v>
      </c>
      <c r="K1" t="s">
        <v>13</v>
      </c>
      <c r="N1" t="s">
        <v>2</v>
      </c>
      <c r="O1">
        <f>0.7211+0.7215+0.9832</f>
        <v>2.4258000000000002</v>
      </c>
    </row>
    <row r="2" spans="1:15" x14ac:dyDescent="0.35">
      <c r="A2">
        <v>80</v>
      </c>
      <c r="B2">
        <v>4.3193999999999999</v>
      </c>
      <c r="D2">
        <f>A2*A2/1000000</f>
        <v>6.4000000000000003E-3</v>
      </c>
      <c r="E2">
        <f t="shared" ref="E2:E17" si="0">$O$2*$O$1*B2*B2</f>
        <v>1.8298082482853383E-2</v>
      </c>
      <c r="I2">
        <f>E2*E2</f>
        <v>3.3481982254930583E-4</v>
      </c>
      <c r="J2">
        <f>D2*D2</f>
        <v>4.0960000000000001E-5</v>
      </c>
      <c r="K2">
        <f>E2*D2</f>
        <v>1.1710772789026166E-4</v>
      </c>
      <c r="N2" t="s">
        <v>3</v>
      </c>
      <c r="O2">
        <f>0.0004043</f>
        <v>4.0430000000000002E-4</v>
      </c>
    </row>
    <row r="3" spans="1:15" x14ac:dyDescent="0.35">
      <c r="A3">
        <v>75</v>
      </c>
      <c r="B3">
        <v>4.2037000000000004</v>
      </c>
      <c r="D3">
        <f t="shared" ref="D3:D17" si="1">A3*A3/1000000</f>
        <v>5.6249999999999998E-3</v>
      </c>
      <c r="E3">
        <f t="shared" si="0"/>
        <v>1.7330941747295575E-2</v>
      </c>
      <c r="I3">
        <f t="shared" ref="I3:I17" si="2">E3*E3</f>
        <v>3.0036154184815263E-4</v>
      </c>
      <c r="J3">
        <f t="shared" ref="J3:J17" si="3">D3*D3</f>
        <v>3.1640624999999998E-5</v>
      </c>
      <c r="K3">
        <f t="shared" ref="K3:K17" si="4">E3*D3</f>
        <v>9.7486547328537603E-5</v>
      </c>
    </row>
    <row r="4" spans="1:15" x14ac:dyDescent="0.35">
      <c r="A4">
        <v>70</v>
      </c>
      <c r="B4">
        <v>4.0636000000000001</v>
      </c>
      <c r="D4">
        <f t="shared" si="1"/>
        <v>4.8999999999999998E-3</v>
      </c>
      <c r="E4">
        <f t="shared" si="0"/>
        <v>1.6194988216594267E-2</v>
      </c>
      <c r="I4">
        <f t="shared" si="2"/>
        <v>2.6227764333562717E-4</v>
      </c>
      <c r="J4">
        <f t="shared" si="3"/>
        <v>2.4009999999999999E-5</v>
      </c>
      <c r="K4">
        <f t="shared" si="4"/>
        <v>7.9355442261311911E-5</v>
      </c>
    </row>
    <row r="5" spans="1:15" x14ac:dyDescent="0.35">
      <c r="A5">
        <v>65</v>
      </c>
      <c r="B5">
        <v>3.9432999999999998</v>
      </c>
      <c r="D5">
        <f t="shared" si="1"/>
        <v>4.2249999999999996E-3</v>
      </c>
      <c r="E5">
        <f t="shared" si="0"/>
        <v>1.5250299420005499E-2</v>
      </c>
      <c r="I5">
        <f t="shared" si="2"/>
        <v>2.3257163239982006E-4</v>
      </c>
      <c r="J5">
        <f t="shared" si="3"/>
        <v>1.7850624999999996E-5</v>
      </c>
      <c r="K5">
        <f t="shared" si="4"/>
        <v>6.4432515049523222E-5</v>
      </c>
    </row>
    <row r="6" spans="1:15" x14ac:dyDescent="0.35">
      <c r="A6">
        <v>60</v>
      </c>
      <c r="B6">
        <v>3.8216999999999999</v>
      </c>
      <c r="D6">
        <f t="shared" si="1"/>
        <v>3.5999999999999999E-3</v>
      </c>
      <c r="E6">
        <f t="shared" si="0"/>
        <v>1.4324250844434939E-2</v>
      </c>
      <c r="I6">
        <f t="shared" si="2"/>
        <v>2.0518416225429506E-4</v>
      </c>
      <c r="J6">
        <f t="shared" si="3"/>
        <v>1.296E-5</v>
      </c>
      <c r="K6">
        <f t="shared" si="4"/>
        <v>5.1567303039965777E-5</v>
      </c>
    </row>
    <row r="7" spans="1:15" x14ac:dyDescent="0.35">
      <c r="A7">
        <v>55</v>
      </c>
      <c r="B7">
        <v>3.7185000000000001</v>
      </c>
      <c r="D7">
        <f t="shared" si="1"/>
        <v>3.0249999999999999E-3</v>
      </c>
      <c r="E7">
        <f t="shared" si="0"/>
        <v>1.3561080834295219E-2</v>
      </c>
      <c r="I7">
        <f t="shared" si="2"/>
        <v>1.8390291339428913E-4</v>
      </c>
      <c r="J7">
        <f t="shared" si="3"/>
        <v>9.1506250000000002E-6</v>
      </c>
      <c r="K7">
        <f t="shared" si="4"/>
        <v>4.102226952374304E-5</v>
      </c>
    </row>
    <row r="8" spans="1:15" x14ac:dyDescent="0.35">
      <c r="A8">
        <v>50</v>
      </c>
      <c r="B8">
        <v>3.6057999999999999</v>
      </c>
      <c r="D8">
        <f t="shared" si="1"/>
        <v>2.5000000000000001E-3</v>
      </c>
      <c r="E8">
        <f t="shared" si="0"/>
        <v>1.2751521334116025E-2</v>
      </c>
      <c r="I8">
        <f t="shared" si="2"/>
        <v>1.6260129633441614E-4</v>
      </c>
      <c r="J8">
        <f t="shared" si="3"/>
        <v>6.2500000000000003E-6</v>
      </c>
      <c r="K8">
        <f t="shared" si="4"/>
        <v>3.1878803335290063E-5</v>
      </c>
    </row>
    <row r="9" spans="1:15" x14ac:dyDescent="0.35">
      <c r="A9">
        <v>45</v>
      </c>
      <c r="B9">
        <v>3.5116000000000001</v>
      </c>
      <c r="D9">
        <f t="shared" si="1"/>
        <v>2.0249999999999999E-3</v>
      </c>
      <c r="E9">
        <f t="shared" si="0"/>
        <v>1.209396796117449E-2</v>
      </c>
      <c r="I9">
        <f t="shared" si="2"/>
        <v>1.4626406104591505E-4</v>
      </c>
      <c r="J9">
        <f t="shared" si="3"/>
        <v>4.1006249999999994E-6</v>
      </c>
      <c r="K9">
        <f t="shared" si="4"/>
        <v>2.4490285121378341E-5</v>
      </c>
    </row>
    <row r="10" spans="1:15" x14ac:dyDescent="0.35">
      <c r="A10">
        <v>40</v>
      </c>
      <c r="B10">
        <v>3.4041999999999999</v>
      </c>
      <c r="D10">
        <f t="shared" si="1"/>
        <v>1.6000000000000001E-3</v>
      </c>
      <c r="E10">
        <f t="shared" si="0"/>
        <v>1.1365508413692984E-2</v>
      </c>
      <c r="I10">
        <f t="shared" si="2"/>
        <v>1.2917478150172601E-4</v>
      </c>
      <c r="J10">
        <f t="shared" si="3"/>
        <v>2.5600000000000001E-6</v>
      </c>
      <c r="K10">
        <f t="shared" si="4"/>
        <v>1.8184813461908775E-5</v>
      </c>
    </row>
    <row r="11" spans="1:15" x14ac:dyDescent="0.35">
      <c r="A11">
        <v>35</v>
      </c>
      <c r="B11">
        <v>3.3296000000000001</v>
      </c>
      <c r="D11">
        <f t="shared" si="1"/>
        <v>1.225E-3</v>
      </c>
      <c r="E11">
        <f t="shared" si="0"/>
        <v>1.0872836534981993E-2</v>
      </c>
      <c r="I11">
        <f t="shared" si="2"/>
        <v>1.1821857431643923E-4</v>
      </c>
      <c r="J11">
        <f t="shared" si="3"/>
        <v>1.5006249999999999E-6</v>
      </c>
      <c r="K11">
        <f t="shared" si="4"/>
        <v>1.331922475535294E-5</v>
      </c>
    </row>
    <row r="12" spans="1:15" x14ac:dyDescent="0.35">
      <c r="A12">
        <v>30</v>
      </c>
      <c r="B12">
        <v>3.2723</v>
      </c>
      <c r="D12">
        <f t="shared" si="1"/>
        <v>8.9999999999999998E-4</v>
      </c>
      <c r="E12">
        <f t="shared" si="0"/>
        <v>1.0501829370137956E-2</v>
      </c>
      <c r="I12">
        <f t="shared" si="2"/>
        <v>1.1028842011949217E-4</v>
      </c>
      <c r="J12">
        <f t="shared" si="3"/>
        <v>8.0999999999999997E-7</v>
      </c>
      <c r="K12">
        <f t="shared" si="4"/>
        <v>9.4516464331241603E-6</v>
      </c>
    </row>
    <row r="13" spans="1:15" x14ac:dyDescent="0.35">
      <c r="A13">
        <v>25</v>
      </c>
      <c r="B13">
        <v>3.2061000000000002</v>
      </c>
      <c r="D13">
        <f t="shared" si="1"/>
        <v>6.2500000000000001E-4</v>
      </c>
      <c r="E13">
        <f t="shared" si="0"/>
        <v>1.008121463604008E-2</v>
      </c>
      <c r="I13">
        <f t="shared" si="2"/>
        <v>1.0163088853790872E-4</v>
      </c>
      <c r="J13">
        <f t="shared" si="3"/>
        <v>3.9062500000000002E-7</v>
      </c>
      <c r="K13">
        <f t="shared" si="4"/>
        <v>6.3007591475250503E-6</v>
      </c>
    </row>
    <row r="14" spans="1:15" x14ac:dyDescent="0.35">
      <c r="A14">
        <v>20</v>
      </c>
      <c r="B14">
        <v>3.1562999999999999</v>
      </c>
      <c r="D14">
        <f t="shared" si="1"/>
        <v>4.0000000000000002E-4</v>
      </c>
      <c r="E14">
        <f t="shared" si="0"/>
        <v>9.7704661329634096E-3</v>
      </c>
      <c r="I14">
        <f t="shared" si="2"/>
        <v>9.5462008455384967E-5</v>
      </c>
      <c r="J14">
        <f t="shared" si="3"/>
        <v>1.6E-7</v>
      </c>
      <c r="K14">
        <f t="shared" si="4"/>
        <v>3.9081864531853638E-6</v>
      </c>
    </row>
    <row r="15" spans="1:15" x14ac:dyDescent="0.35">
      <c r="A15">
        <v>15</v>
      </c>
      <c r="B15">
        <v>3.1229</v>
      </c>
      <c r="D15">
        <f t="shared" si="1"/>
        <v>2.2499999999999999E-4</v>
      </c>
      <c r="E15">
        <f t="shared" si="0"/>
        <v>9.5647778674616477E-3</v>
      </c>
      <c r="I15">
        <f t="shared" si="2"/>
        <v>9.1484975653884188E-5</v>
      </c>
      <c r="J15">
        <f t="shared" si="3"/>
        <v>5.0624999999999998E-8</v>
      </c>
      <c r="K15">
        <f t="shared" si="4"/>
        <v>2.1520750201788706E-6</v>
      </c>
    </row>
    <row r="16" spans="1:15" x14ac:dyDescent="0.35">
      <c r="A16">
        <v>10</v>
      </c>
      <c r="B16">
        <v>3.0859000000000001</v>
      </c>
      <c r="D16">
        <f t="shared" si="1"/>
        <v>1E-4</v>
      </c>
      <c r="E16">
        <f t="shared" si="0"/>
        <v>9.3394742693195844E-3</v>
      </c>
      <c r="I16">
        <f t="shared" si="2"/>
        <v>8.7225779627282579E-5</v>
      </c>
      <c r="J16">
        <f t="shared" si="3"/>
        <v>1E-8</v>
      </c>
      <c r="K16">
        <f t="shared" si="4"/>
        <v>9.3394742693195843E-7</v>
      </c>
    </row>
    <row r="17" spans="1:11" x14ac:dyDescent="0.35">
      <c r="A17">
        <v>0</v>
      </c>
      <c r="B17">
        <v>3.0718999999999999</v>
      </c>
      <c r="D17">
        <f t="shared" si="1"/>
        <v>0</v>
      </c>
      <c r="E17">
        <f t="shared" si="0"/>
        <v>9.2549245153829354E-3</v>
      </c>
      <c r="I17">
        <f t="shared" si="2"/>
        <v>8.5653627785436064E-5</v>
      </c>
      <c r="J17">
        <f t="shared" si="3"/>
        <v>0</v>
      </c>
      <c r="K17">
        <f t="shared" si="4"/>
        <v>0</v>
      </c>
    </row>
    <row r="19" spans="1:11" x14ac:dyDescent="0.35">
      <c r="D19" t="s">
        <v>7</v>
      </c>
      <c r="E19" t="s">
        <v>6</v>
      </c>
      <c r="I19" t="s">
        <v>8</v>
      </c>
      <c r="J19" t="s">
        <v>9</v>
      </c>
      <c r="K19" t="s">
        <v>10</v>
      </c>
    </row>
    <row r="20" spans="1:11" x14ac:dyDescent="0.35">
      <c r="D20">
        <f>AVERAGE(D2:D17)</f>
        <v>2.3359374999999999E-3</v>
      </c>
      <c r="E20">
        <f t="shared" ref="E20:J20" si="5">AVERAGE(E2:E17)</f>
        <v>1.2534760286296874E-2</v>
      </c>
      <c r="I20">
        <f t="shared" si="5"/>
        <v>1.6544513307246094E-4</v>
      </c>
      <c r="J20">
        <f t="shared" si="5"/>
        <v>9.5252734374999978E-6</v>
      </c>
      <c r="K20">
        <f>AVERAGE(K2:K17)</f>
        <v>3.5099471640513676E-5</v>
      </c>
    </row>
    <row r="23" spans="1:11" x14ac:dyDescent="0.35">
      <c r="A23" t="s">
        <v>14</v>
      </c>
      <c r="B23" t="s">
        <v>15</v>
      </c>
      <c r="C23" t="s">
        <v>16</v>
      </c>
      <c r="D23" t="s">
        <v>17</v>
      </c>
      <c r="H23" t="s">
        <v>20</v>
      </c>
      <c r="I23" t="s">
        <v>19</v>
      </c>
      <c r="J23" t="s">
        <v>18</v>
      </c>
      <c r="K23">
        <f>0.0000115/0.0004043</f>
        <v>2.8444224585703684E-2</v>
      </c>
    </row>
    <row r="24" spans="1:11" x14ac:dyDescent="0.35">
      <c r="A24">
        <v>4.3678999999999997</v>
      </c>
      <c r="B24">
        <v>0.98319999999999996</v>
      </c>
      <c r="C24">
        <f>$O$2*B24*A24*A24</f>
        <v>7.5838718375261811E-3</v>
      </c>
      <c r="D24">
        <f>C24*SQRT($K$23*$K$23+I24*I24+4*H24*H24)</f>
        <v>2.1575210697524403E-4</v>
      </c>
      <c r="H24">
        <f>0.0001/A24</f>
        <v>2.2894297030609677E-5</v>
      </c>
      <c r="I24">
        <f>0.0005/B24</f>
        <v>5.0854353132628156E-4</v>
      </c>
    </row>
    <row r="25" spans="1:11" x14ac:dyDescent="0.35">
      <c r="A25">
        <v>4.2454000000000001</v>
      </c>
      <c r="B25">
        <v>1.8043</v>
      </c>
      <c r="C25">
        <f t="shared" ref="C25:C28" si="6">$O$2*B25*A25*A25</f>
        <v>1.3147698052430851E-2</v>
      </c>
      <c r="D25">
        <f t="shared" ref="D25:D28" si="7">C25*SQRT($K$23*$K$23+I25*I25+4*H25*H25)</f>
        <v>3.7399433660866287E-4</v>
      </c>
      <c r="H25">
        <f t="shared" ref="H25:H28" si="8">0.0001/A25</f>
        <v>2.3554906487021248E-5</v>
      </c>
      <c r="I25">
        <f>0.0005/B25</f>
        <v>2.7711577897245472E-4</v>
      </c>
    </row>
    <row r="26" spans="1:11" x14ac:dyDescent="0.35">
      <c r="A26">
        <v>3.7477999999999998</v>
      </c>
      <c r="B26">
        <v>2.0606</v>
      </c>
      <c r="C26">
        <f t="shared" si="6"/>
        <v>1.1701734778886806E-2</v>
      </c>
      <c r="D26">
        <f t="shared" si="7"/>
        <v>3.3285946859489744E-4</v>
      </c>
      <c r="H26">
        <f t="shared" si="8"/>
        <v>2.6682320294572819E-5</v>
      </c>
      <c r="I26">
        <f t="shared" ref="I26:I28" si="9">0.0005/B26</f>
        <v>2.4264777249344852E-4</v>
      </c>
    </row>
    <row r="27" spans="1:11" x14ac:dyDescent="0.35">
      <c r="A27">
        <v>3.8327</v>
      </c>
      <c r="B27">
        <v>2.8816999999999999</v>
      </c>
      <c r="C27">
        <f t="shared" si="6"/>
        <v>1.7114419037462272E-2</v>
      </c>
      <c r="D27">
        <f t="shared" si="7"/>
        <v>4.8681625477255808E-4</v>
      </c>
      <c r="H27">
        <f t="shared" si="8"/>
        <v>2.6091267252850473E-5</v>
      </c>
      <c r="I27">
        <f t="shared" si="9"/>
        <v>1.7350869278550857E-4</v>
      </c>
    </row>
    <row r="28" spans="1:11" x14ac:dyDescent="0.35">
      <c r="A28">
        <v>3.0030999999999999</v>
      </c>
      <c r="B28">
        <v>2.4258000000000002</v>
      </c>
      <c r="C28">
        <f t="shared" si="6"/>
        <v>8.8450098525005346E-3</v>
      </c>
      <c r="D28">
        <f t="shared" si="7"/>
        <v>2.5159674167537805E-4</v>
      </c>
      <c r="H28">
        <f t="shared" si="8"/>
        <v>3.3298924444740435E-5</v>
      </c>
      <c r="I28">
        <f t="shared" si="9"/>
        <v>2.0611756946162089E-4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Полубояринов</dc:creator>
  <cp:lastModifiedBy>Иван Полубояринов</cp:lastModifiedBy>
  <dcterms:created xsi:type="dcterms:W3CDTF">2015-06-05T18:19:34Z</dcterms:created>
  <dcterms:modified xsi:type="dcterms:W3CDTF">2022-10-12T21:41:28Z</dcterms:modified>
</cp:coreProperties>
</file>