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710"/>
  </bookViews>
  <sheets>
    <sheet name="Учет мусора на островах 2018" sheetId="1" r:id="rId1"/>
  </sheets>
  <calcPr calcId="145621"/>
</workbook>
</file>

<file path=xl/calcChain.xml><?xml version="1.0" encoding="utf-8"?>
<calcChain xmlns="http://schemas.openxmlformats.org/spreadsheetml/2006/main">
  <c r="Q51" i="1" l="1"/>
  <c r="F53" i="1" l="1"/>
  <c r="G53" i="1"/>
  <c r="H53" i="1"/>
  <c r="I53" i="1"/>
  <c r="J53" i="1"/>
  <c r="K53" i="1"/>
  <c r="L53" i="1"/>
  <c r="M53" i="1"/>
  <c r="N53" i="1"/>
  <c r="O53" i="1"/>
  <c r="E53" i="1"/>
  <c r="E52" i="1"/>
  <c r="F52" i="1"/>
  <c r="G52" i="1"/>
  <c r="H52" i="1"/>
  <c r="I52" i="1"/>
  <c r="J52" i="1"/>
  <c r="K52" i="1"/>
  <c r="L52" i="1"/>
  <c r="M52" i="1"/>
  <c r="N52" i="1"/>
  <c r="O52" i="1"/>
  <c r="Q4" i="1"/>
  <c r="Q5" i="1"/>
  <c r="Q6" i="1"/>
  <c r="Q7" i="1"/>
  <c r="Q8" i="1"/>
  <c r="Q11" i="1"/>
  <c r="Q12" i="1"/>
  <c r="Q18" i="1"/>
  <c r="Q21" i="1"/>
  <c r="Q22" i="1"/>
  <c r="Q24" i="1"/>
  <c r="Q26" i="1"/>
  <c r="Q34" i="1"/>
  <c r="Q35" i="1"/>
  <c r="Q36" i="1"/>
  <c r="Q39" i="1"/>
  <c r="Q40" i="1"/>
  <c r="Q42" i="1"/>
  <c r="Q43" i="1"/>
  <c r="Q44" i="1"/>
  <c r="Q45" i="1"/>
  <c r="Q46" i="1"/>
  <c r="Q47" i="1"/>
  <c r="Q48" i="1"/>
  <c r="Q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" i="1"/>
  <c r="P51" i="1" l="1"/>
  <c r="O51" i="1"/>
  <c r="N51" i="1"/>
  <c r="M51" i="1"/>
  <c r="L51" i="1"/>
  <c r="K51" i="1"/>
  <c r="J51" i="1"/>
  <c r="I51" i="1"/>
  <c r="H51" i="1"/>
  <c r="G51" i="1"/>
  <c r="E51" i="1"/>
  <c r="F51" i="1"/>
  <c r="P3" i="1" l="1"/>
  <c r="P48" i="1"/>
  <c r="P49" i="1"/>
  <c r="P46" i="1"/>
  <c r="P47" i="1"/>
  <c r="P45" i="1"/>
  <c r="P44" i="1"/>
  <c r="P43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" i="1"/>
  <c r="P5" i="1"/>
  <c r="P6" i="1"/>
  <c r="P7" i="1"/>
  <c r="P8" i="1"/>
  <c r="P9" i="1"/>
  <c r="P10" i="1"/>
  <c r="P11" i="1"/>
</calcChain>
</file>

<file path=xl/sharedStrings.xml><?xml version="1.0" encoding="utf-8"?>
<sst xmlns="http://schemas.openxmlformats.org/spreadsheetml/2006/main" count="67" uniqueCount="67">
  <si>
    <t>место</t>
  </si>
  <si>
    <t>Периметр, мм; масштаб 250</t>
  </si>
  <si>
    <t>Пластиковые предметы</t>
  </si>
  <si>
    <t>Стеклянные бутылки и битое стекло</t>
  </si>
  <si>
    <t>Полиэтилен и целофан</t>
  </si>
  <si>
    <t>Покрышки и прочие резиновые предметы</t>
  </si>
  <si>
    <t>Металлическе предметы (исключая консервные банки)</t>
  </si>
  <si>
    <t>Прочее</t>
  </si>
  <si>
    <t>Всего</t>
  </si>
  <si>
    <t>Южная Кибринская луда</t>
  </si>
  <si>
    <t>Северная Кибринская луда</t>
  </si>
  <si>
    <t>Смородинная Кибринская луда</t>
  </si>
  <si>
    <t>Створная Кибринская луда</t>
  </si>
  <si>
    <t>Восточная Кибринская луда</t>
  </si>
  <si>
    <t>луда Иринка</t>
  </si>
  <si>
    <t>луда Близнец Северный</t>
  </si>
  <si>
    <t>луда Близнец Южный</t>
  </si>
  <si>
    <t>луда Гагаркина</t>
  </si>
  <si>
    <t>Княжегубская Седловатая луда</t>
  </si>
  <si>
    <t>Седловатая луда</t>
  </si>
  <si>
    <t>луда Роговая</t>
  </si>
  <si>
    <t>луда Тарасёнок</t>
  </si>
  <si>
    <t>остров Ламбин</t>
  </si>
  <si>
    <t>остров Большая Демениха</t>
  </si>
  <si>
    <t>остров Малая Демениха</t>
  </si>
  <si>
    <t>луда Песчаная (около о.Ряжков)</t>
  </si>
  <si>
    <t>остров Вороний</t>
  </si>
  <si>
    <t>луда Песчанка (арх.Тарасиха)</t>
  </si>
  <si>
    <t>остров Малый Ломнишный</t>
  </si>
  <si>
    <t>луда Голая</t>
  </si>
  <si>
    <t>остров Анисимов</t>
  </si>
  <si>
    <t>остров Большая Сеннуха</t>
  </si>
  <si>
    <t>остров Малая Сеннуха</t>
  </si>
  <si>
    <t>остров Иринин</t>
  </si>
  <si>
    <t>луда Сиротка</t>
  </si>
  <si>
    <t>луда Баклыш</t>
  </si>
  <si>
    <t>луда Верблюд</t>
  </si>
  <si>
    <t>остров Песчаный (около о.Иринин)</t>
  </si>
  <si>
    <t>луда Горбуша</t>
  </si>
  <si>
    <t>луда Чаячья</t>
  </si>
  <si>
    <t>луда Богомолиха</t>
  </si>
  <si>
    <t>луда Малая Богомолиха</t>
  </si>
  <si>
    <t>Вороничная луда</t>
  </si>
  <si>
    <t>Дата</t>
  </si>
  <si>
    <t>Фольга</t>
  </si>
  <si>
    <t>остров Малый Медвежий</t>
  </si>
  <si>
    <t>Предметы одежды и ткань</t>
  </si>
  <si>
    <t>Пластиковые бутылки</t>
  </si>
  <si>
    <t>Консервные банки и др. жесть</t>
  </si>
  <si>
    <t>Пенопласт и поролон</t>
  </si>
  <si>
    <t>луда Ириненок</t>
  </si>
  <si>
    <t>остров Горелый</t>
  </si>
  <si>
    <t>остров Гульмаха</t>
  </si>
  <si>
    <t>луда Наволочная</t>
  </si>
  <si>
    <t>луда Ирвасиха</t>
  </si>
  <si>
    <t>луда Головинка</t>
  </si>
  <si>
    <t>луда Воронка</t>
  </si>
  <si>
    <t>остров Круглый</t>
  </si>
  <si>
    <t>луда Первая Поперечная</t>
  </si>
  <si>
    <t>луда Вторая Поперечная</t>
  </si>
  <si>
    <t>луда Южная (около о.М.Ломнишный)</t>
  </si>
  <si>
    <t>луда Плоская</t>
  </si>
  <si>
    <t>луда Третья Поперечная</t>
  </si>
  <si>
    <t>Всего по каждому типу</t>
  </si>
  <si>
    <t xml:space="preserve"> Периметр, км</t>
  </si>
  <si>
    <t>На единицу периметра</t>
  </si>
  <si>
    <t>Процент типа мусора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</si>
</sst>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&quot;р.&quot;_-;\-* #,##0.00&quot;р.&quot;_-;_-* &quot;-&quot;??&quot;р.&quot;_-;_-@_-"/>
    <numFmt numFmtId="164" formatCode="0.0"/>
  </numFmts>
  <fonts count="3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/>
    <xf numFmtId="0" fontId="2" fillId="0" borderId="0" xfId="0" applyFont="1" applyFill="1" applyAlignment="1">
      <alignment textRotation="90" wrapText="1"/>
    </xf>
    <xf numFmtId="0" fontId="1" fillId="0" borderId="0" xfId="1" applyNumberFormat="1" applyFont="1"/>
    <xf numFmtId="3" fontId="1" fillId="0" borderId="0" xfId="0" applyNumberFormat="1" applyFont="1" applyFill="1"/>
    <xf numFmtId="3" fontId="1" fillId="0" borderId="0" xfId="0" applyNumberFormat="1" applyFont="1"/>
    <xf numFmtId="0" fontId="0" fillId="0" borderId="0" xfId="0" applyFont="1"/>
    <xf numFmtId="0" fontId="0" fillId="0" borderId="0" xfId="0" applyFill="1"/>
    <xf numFmtId="1" fontId="1" fillId="0" borderId="0" xfId="0" applyNumberFormat="1" applyFont="1"/>
    <xf numFmtId="0" fontId="0" fillId="0" borderId="0" xfId="0" applyFont="1" applyFill="1"/>
    <xf numFmtId="0" fontId="1" fillId="0" borderId="0" xfId="0" applyFont="1" applyAlignment="1">
      <alignment horizontal="right"/>
    </xf>
    <xf numFmtId="14" fontId="1" fillId="0" borderId="0" xfId="0" applyNumberFormat="1" applyFont="1" applyFill="1"/>
    <xf numFmtId="0" fontId="0" fillId="2" borderId="0" xfId="0" applyFill="1"/>
    <xf numFmtId="14" fontId="1" fillId="0" borderId="0" xfId="0" applyNumberFormat="1" applyFont="1"/>
    <xf numFmtId="14" fontId="0" fillId="0" borderId="0" xfId="0" applyNumberFormat="1" applyFill="1"/>
    <xf numFmtId="3" fontId="0" fillId="0" borderId="0" xfId="0" applyNumberFormat="1" applyFont="1" applyFill="1"/>
    <xf numFmtId="3" fontId="0" fillId="0" borderId="0" xfId="0" applyNumberFormat="1" applyFont="1"/>
    <xf numFmtId="3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2" fontId="1" fillId="0" borderId="0" xfId="0" applyNumberFormat="1" applyFont="1"/>
    <xf numFmtId="2" fontId="2" fillId="0" borderId="0" xfId="0" applyNumberFormat="1" applyFont="1" applyFill="1" applyAlignment="1">
      <alignment textRotation="90" wrapText="1"/>
    </xf>
    <xf numFmtId="164" fontId="1" fillId="0" borderId="0" xfId="0" applyNumberFormat="1" applyFont="1" applyAlignment="1">
      <alignment horizontal="right"/>
    </xf>
    <xf numFmtId="0" fontId="0" fillId="3" borderId="0" xfId="0" applyFill="1"/>
    <xf numFmtId="0" fontId="0" fillId="4" borderId="0" xfId="0" applyFill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00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val>
            <c:numRef>
              <c:f>'Учет мусора на островах 2018'!$E$52:$O$52</c:f>
              <c:numCache>
                <c:formatCode>0.0</c:formatCode>
                <c:ptCount val="11"/>
                <c:pt idx="0">
                  <c:v>14.472455648926239</c:v>
                </c:pt>
                <c:pt idx="1">
                  <c:v>30.438842203548084</c:v>
                </c:pt>
                <c:pt idx="2">
                  <c:v>3.6414565826330536</c:v>
                </c:pt>
                <c:pt idx="3">
                  <c:v>38.935574229691881</c:v>
                </c:pt>
                <c:pt idx="4">
                  <c:v>1.3071895424836601</c:v>
                </c:pt>
                <c:pt idx="5">
                  <c:v>0.28011204481792717</c:v>
                </c:pt>
                <c:pt idx="6">
                  <c:v>1.3071895424836601</c:v>
                </c:pt>
                <c:pt idx="7">
                  <c:v>2.0541549953314657</c:v>
                </c:pt>
                <c:pt idx="8">
                  <c:v>1.2138188608776845</c:v>
                </c:pt>
                <c:pt idx="9">
                  <c:v>5.4154995331465923</c:v>
                </c:pt>
                <c:pt idx="10">
                  <c:v>0.93370681605975725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100012</xdr:colOff>
      <xdr:row>56</xdr:row>
      <xdr:rowOff>4762</xdr:rowOff>
    </xdr:from>
    <xdr:to>
      <xdr:col>13</xdr:col>
      <xdr:colOff>404812</xdr:colOff>
      <xdr:row>72</xdr:row>
      <xdr:rowOff>157162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tabSelected="1" zoomScaleNormal="10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R42" sqref="R42"/>
    </sheetView>
  </sheetViews>
  <sheetFormatPr defaultRowHeight="12.75" x14ac:dyDescent="0.2"/>
  <cols>
    <col min="1" max="1" width="29" style="3" customWidth="1"/>
    <col min="2" max="3" width="5.42578125" style="3" customWidth="1"/>
    <col min="4" max="4" width="10.28515625" style="3" customWidth="1"/>
    <col min="5" max="16" width="9.140625" style="3"/>
    <col min="17" max="17" width="9.140625" style="22"/>
    <col min="18" max="16384" width="9.140625" style="3"/>
  </cols>
  <sheetData>
    <row r="1" spans="1:18" x14ac:dyDescent="0.2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8" ht="206.25" x14ac:dyDescent="0.2">
      <c r="A2" s="1"/>
      <c r="B2" s="4" t="s">
        <v>64</v>
      </c>
      <c r="C2" s="4" t="s">
        <v>1</v>
      </c>
      <c r="D2" s="4" t="s">
        <v>43</v>
      </c>
      <c r="E2" s="4" t="s">
        <v>2</v>
      </c>
      <c r="F2" s="4" t="s">
        <v>47</v>
      </c>
      <c r="G2" s="4" t="s">
        <v>3</v>
      </c>
      <c r="H2" s="4" t="s">
        <v>4</v>
      </c>
      <c r="I2" s="4" t="s">
        <v>5</v>
      </c>
      <c r="J2" s="4" t="s">
        <v>44</v>
      </c>
      <c r="K2" s="4" t="s">
        <v>6</v>
      </c>
      <c r="L2" s="4" t="s">
        <v>48</v>
      </c>
      <c r="M2" s="4" t="s">
        <v>46</v>
      </c>
      <c r="N2" s="4" t="s">
        <v>49</v>
      </c>
      <c r="O2" s="4" t="s">
        <v>7</v>
      </c>
      <c r="P2" s="4" t="s">
        <v>8</v>
      </c>
      <c r="Q2" s="23" t="s">
        <v>65</v>
      </c>
      <c r="R2" s="22"/>
    </row>
    <row r="3" spans="1:18" x14ac:dyDescent="0.2">
      <c r="A3" s="1" t="s">
        <v>9</v>
      </c>
      <c r="B3" s="1">
        <f>C3/40</f>
        <v>0.52500000000000002</v>
      </c>
      <c r="C3" s="1">
        <v>21</v>
      </c>
      <c r="D3" s="13">
        <v>43273</v>
      </c>
      <c r="E3" s="5">
        <v>3</v>
      </c>
      <c r="F3" s="6">
        <v>8</v>
      </c>
      <c r="G3" s="7">
        <v>3</v>
      </c>
      <c r="H3" s="3">
        <v>14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3">
        <f>SUM(E3:O3)</f>
        <v>30</v>
      </c>
      <c r="Q3" s="22">
        <f>P3/B3</f>
        <v>57.142857142857139</v>
      </c>
    </row>
    <row r="4" spans="1:18" x14ac:dyDescent="0.2">
      <c r="A4" s="9" t="s">
        <v>10</v>
      </c>
      <c r="B4" s="1">
        <f t="shared" ref="B4:B48" si="0">C4/40</f>
        <v>1.6</v>
      </c>
      <c r="C4" s="1">
        <v>64</v>
      </c>
      <c r="D4" s="13">
        <v>43275</v>
      </c>
      <c r="E4" s="5">
        <v>1</v>
      </c>
      <c r="F4" s="6">
        <v>4</v>
      </c>
      <c r="G4" s="7">
        <v>0</v>
      </c>
      <c r="H4" s="5">
        <v>5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  <c r="O4" s="8"/>
      <c r="P4" s="3">
        <f>SUM(E4:O4)</f>
        <v>12</v>
      </c>
      <c r="Q4" s="22">
        <f t="shared" ref="Q4:Q48" si="1">P4/B4</f>
        <v>7.5</v>
      </c>
    </row>
    <row r="5" spans="1:18" x14ac:dyDescent="0.2">
      <c r="A5" s="9" t="s">
        <v>11</v>
      </c>
      <c r="B5" s="1">
        <f t="shared" si="0"/>
        <v>0.875</v>
      </c>
      <c r="C5" s="1">
        <v>35</v>
      </c>
      <c r="D5" s="13">
        <v>43275</v>
      </c>
      <c r="E5" s="5">
        <v>1</v>
      </c>
      <c r="F5" s="6">
        <v>2</v>
      </c>
      <c r="G5" s="7">
        <v>0</v>
      </c>
      <c r="H5" s="3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3</v>
      </c>
      <c r="O5" s="8">
        <v>0</v>
      </c>
      <c r="P5" s="3">
        <f t="shared" ref="P5:P49" si="2">SUM(E5:O5)</f>
        <v>7</v>
      </c>
      <c r="Q5" s="22">
        <f t="shared" si="1"/>
        <v>8</v>
      </c>
    </row>
    <row r="6" spans="1:18" x14ac:dyDescent="0.2">
      <c r="A6" s="9" t="s">
        <v>12</v>
      </c>
      <c r="B6" s="1">
        <f t="shared" si="0"/>
        <v>1.4750000000000001</v>
      </c>
      <c r="C6" s="11">
        <v>59</v>
      </c>
      <c r="D6" s="13">
        <v>43273</v>
      </c>
      <c r="E6" s="5">
        <v>4</v>
      </c>
      <c r="F6" s="6">
        <v>5</v>
      </c>
      <c r="G6" s="7">
        <v>0</v>
      </c>
      <c r="H6" s="8">
        <v>12</v>
      </c>
      <c r="I6" s="8">
        <v>1</v>
      </c>
      <c r="J6" s="8">
        <v>0</v>
      </c>
      <c r="K6" s="8">
        <v>0</v>
      </c>
      <c r="L6" s="8">
        <v>4</v>
      </c>
      <c r="M6" s="8"/>
      <c r="N6" s="8">
        <v>2</v>
      </c>
      <c r="O6" s="8">
        <v>0</v>
      </c>
      <c r="P6" s="3">
        <f t="shared" si="2"/>
        <v>28</v>
      </c>
      <c r="Q6" s="22">
        <f t="shared" si="1"/>
        <v>18.983050847457626</v>
      </c>
    </row>
    <row r="7" spans="1:18" x14ac:dyDescent="0.2">
      <c r="A7" s="26" t="s">
        <v>13</v>
      </c>
      <c r="B7" s="1">
        <f t="shared" si="0"/>
        <v>0.57499999999999996</v>
      </c>
      <c r="C7" s="6">
        <v>23</v>
      </c>
      <c r="D7" s="13">
        <v>43275</v>
      </c>
      <c r="E7" s="10">
        <v>1</v>
      </c>
      <c r="F7" s="10">
        <v>0</v>
      </c>
      <c r="G7" s="10">
        <v>0</v>
      </c>
      <c r="H7" s="10">
        <v>2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8">
        <v>0</v>
      </c>
      <c r="O7" s="10">
        <v>0</v>
      </c>
      <c r="P7" s="3">
        <f t="shared" si="2"/>
        <v>4</v>
      </c>
      <c r="Q7" s="22">
        <f t="shared" si="1"/>
        <v>6.9565217391304355</v>
      </c>
    </row>
    <row r="8" spans="1:18" x14ac:dyDescent="0.2">
      <c r="A8" s="9" t="s">
        <v>14</v>
      </c>
      <c r="B8" s="1">
        <f t="shared" si="0"/>
        <v>0.6</v>
      </c>
      <c r="C8" s="11">
        <v>24</v>
      </c>
      <c r="D8" s="16">
        <v>43268</v>
      </c>
      <c r="E8" s="5">
        <v>4</v>
      </c>
      <c r="F8" s="17">
        <v>4</v>
      </c>
      <c r="G8" s="18">
        <v>0</v>
      </c>
      <c r="H8" s="8">
        <v>2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3">
        <f t="shared" si="2"/>
        <v>10</v>
      </c>
      <c r="Q8" s="22">
        <f t="shared" si="1"/>
        <v>16.666666666666668</v>
      </c>
    </row>
    <row r="9" spans="1:18" x14ac:dyDescent="0.2">
      <c r="A9" s="9" t="s">
        <v>15</v>
      </c>
      <c r="B9" s="1">
        <f t="shared" si="0"/>
        <v>0</v>
      </c>
      <c r="C9" s="1"/>
      <c r="D9" s="15"/>
      <c r="E9" s="11"/>
      <c r="F9" s="1"/>
      <c r="G9" s="1"/>
      <c r="H9" s="11"/>
      <c r="I9" s="1"/>
      <c r="J9" s="1"/>
      <c r="K9" s="11"/>
      <c r="L9" s="1"/>
      <c r="M9" s="1"/>
      <c r="N9" s="1"/>
      <c r="O9" s="1"/>
      <c r="P9" s="3">
        <f t="shared" si="2"/>
        <v>0</v>
      </c>
    </row>
    <row r="10" spans="1:18" x14ac:dyDescent="0.2">
      <c r="A10" s="9" t="s">
        <v>16</v>
      </c>
      <c r="B10" s="1">
        <f t="shared" si="0"/>
        <v>0</v>
      </c>
      <c r="C10" s="6"/>
      <c r="D10" s="13"/>
      <c r="E10" s="11"/>
      <c r="F10" s="1"/>
      <c r="G10" s="1"/>
      <c r="H10" s="11"/>
      <c r="I10" s="1"/>
      <c r="J10" s="1"/>
      <c r="K10" s="1"/>
      <c r="L10" s="1"/>
      <c r="M10" s="1"/>
      <c r="N10" s="1"/>
      <c r="O10" s="1"/>
      <c r="P10" s="3">
        <f t="shared" si="2"/>
        <v>0</v>
      </c>
    </row>
    <row r="11" spans="1:18" x14ac:dyDescent="0.2">
      <c r="A11" s="1" t="s">
        <v>18</v>
      </c>
      <c r="B11" s="1">
        <f t="shared" si="0"/>
        <v>1.1499999999999999</v>
      </c>
      <c r="C11" s="11">
        <v>46</v>
      </c>
      <c r="D11" s="13">
        <v>43267</v>
      </c>
      <c r="E11" s="1">
        <v>2</v>
      </c>
      <c r="F11" s="1">
        <v>15</v>
      </c>
      <c r="G11" s="11">
        <v>3</v>
      </c>
      <c r="H11" s="11">
        <v>5</v>
      </c>
      <c r="I11" s="11">
        <v>1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3">
        <f t="shared" si="2"/>
        <v>27</v>
      </c>
      <c r="Q11" s="22">
        <f t="shared" si="1"/>
        <v>23.478260869565219</v>
      </c>
    </row>
    <row r="12" spans="1:18" x14ac:dyDescent="0.2">
      <c r="A12" s="1" t="s">
        <v>19</v>
      </c>
      <c r="B12" s="1">
        <f t="shared" si="0"/>
        <v>1.075</v>
      </c>
      <c r="C12" s="11">
        <v>43</v>
      </c>
      <c r="D12" s="13">
        <v>43267</v>
      </c>
      <c r="E12" s="1">
        <v>10</v>
      </c>
      <c r="F12" s="1">
        <v>1</v>
      </c>
      <c r="G12" s="11">
        <v>0</v>
      </c>
      <c r="H12" s="11">
        <v>7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3">
        <f t="shared" si="2"/>
        <v>21</v>
      </c>
      <c r="Q12" s="22">
        <f t="shared" si="1"/>
        <v>19.534883720930232</v>
      </c>
    </row>
    <row r="13" spans="1:18" x14ac:dyDescent="0.2">
      <c r="A13" s="1" t="s">
        <v>20</v>
      </c>
      <c r="B13" s="1">
        <f t="shared" si="0"/>
        <v>0</v>
      </c>
      <c r="C13" s="1"/>
      <c r="D13" s="15"/>
      <c r="E13" s="1"/>
      <c r="F13" s="1"/>
      <c r="G13" s="11"/>
      <c r="H13" s="11"/>
      <c r="I13" s="1"/>
      <c r="J13" s="1"/>
      <c r="K13" s="11"/>
      <c r="L13" s="1"/>
      <c r="M13" s="1"/>
      <c r="N13" s="1"/>
      <c r="O13" s="1"/>
      <c r="P13" s="3">
        <f t="shared" si="2"/>
        <v>0</v>
      </c>
    </row>
    <row r="14" spans="1:18" x14ac:dyDescent="0.2">
      <c r="A14" s="1" t="s">
        <v>21</v>
      </c>
      <c r="B14" s="1">
        <f t="shared" si="0"/>
        <v>0</v>
      </c>
      <c r="C14" s="1"/>
      <c r="D14" s="15"/>
      <c r="E14" s="11"/>
      <c r="F14" s="11"/>
      <c r="G14" s="11"/>
      <c r="H14" s="11"/>
      <c r="I14" s="1"/>
      <c r="J14" s="1"/>
      <c r="K14" s="11"/>
      <c r="L14" s="1"/>
      <c r="M14" s="1"/>
      <c r="N14" s="11"/>
      <c r="O14" s="11"/>
      <c r="P14" s="3">
        <f t="shared" si="2"/>
        <v>0</v>
      </c>
    </row>
    <row r="15" spans="1:18" x14ac:dyDescent="0.2">
      <c r="A15" s="9" t="s">
        <v>22</v>
      </c>
      <c r="B15" s="1">
        <f t="shared" si="0"/>
        <v>0</v>
      </c>
      <c r="C15" s="1"/>
      <c r="D15" s="13"/>
      <c r="E15" s="11"/>
      <c r="F15" s="11"/>
      <c r="G15" s="11"/>
      <c r="H15" s="11"/>
      <c r="I15" s="11"/>
      <c r="J15" s="11"/>
      <c r="K15" s="11"/>
      <c r="L15" s="11"/>
      <c r="M15" s="11"/>
      <c r="N15" s="11"/>
      <c r="P15" s="3">
        <f t="shared" si="2"/>
        <v>0</v>
      </c>
    </row>
    <row r="16" spans="1:18" x14ac:dyDescent="0.2">
      <c r="A16" s="1" t="s">
        <v>23</v>
      </c>
      <c r="B16" s="1">
        <f t="shared" si="0"/>
        <v>0</v>
      </c>
      <c r="C16" s="1"/>
      <c r="D16" s="13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3">
        <f t="shared" si="2"/>
        <v>0</v>
      </c>
    </row>
    <row r="17" spans="1:17" x14ac:dyDescent="0.2">
      <c r="A17" s="1" t="s">
        <v>24</v>
      </c>
      <c r="B17" s="1">
        <f t="shared" si="0"/>
        <v>0</v>
      </c>
      <c r="C17" s="1"/>
      <c r="D17" s="13"/>
      <c r="E17" s="11"/>
      <c r="F17" s="11"/>
      <c r="G17" s="11"/>
      <c r="H17" s="11"/>
      <c r="I17" s="11"/>
      <c r="J17" s="11"/>
      <c r="K17" s="11"/>
      <c r="L17" s="11"/>
      <c r="M17" s="8"/>
      <c r="N17" s="11"/>
      <c r="O17" s="8"/>
      <c r="P17" s="3">
        <f t="shared" si="2"/>
        <v>0</v>
      </c>
    </row>
    <row r="18" spans="1:17" x14ac:dyDescent="0.2">
      <c r="A18" s="14" t="s">
        <v>25</v>
      </c>
      <c r="B18" s="1">
        <f t="shared" si="0"/>
        <v>0.42499999999999999</v>
      </c>
      <c r="C18" s="1">
        <v>17</v>
      </c>
      <c r="D18" s="13">
        <v>43268</v>
      </c>
      <c r="E18" s="11">
        <v>0</v>
      </c>
      <c r="F18" s="11">
        <v>6</v>
      </c>
      <c r="G18" s="11">
        <v>0</v>
      </c>
      <c r="H18" s="11">
        <v>4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3">
        <f t="shared" si="2"/>
        <v>10</v>
      </c>
      <c r="Q18" s="22">
        <f t="shared" si="1"/>
        <v>23.529411764705884</v>
      </c>
    </row>
    <row r="19" spans="1:17" x14ac:dyDescent="0.2">
      <c r="A19" s="1" t="s">
        <v>26</v>
      </c>
      <c r="B19" s="1">
        <f t="shared" si="0"/>
        <v>0</v>
      </c>
      <c r="C19" s="6"/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3">
        <f t="shared" si="2"/>
        <v>0</v>
      </c>
    </row>
    <row r="20" spans="1:17" x14ac:dyDescent="0.2">
      <c r="A20" s="14" t="s">
        <v>27</v>
      </c>
      <c r="B20" s="1">
        <f t="shared" si="0"/>
        <v>0</v>
      </c>
      <c r="D20" s="15"/>
      <c r="E20" s="8"/>
      <c r="F20" s="8"/>
      <c r="G20" s="8"/>
      <c r="H20" s="8"/>
      <c r="I20" s="8"/>
      <c r="K20" s="8"/>
      <c r="N20" s="8"/>
      <c r="O20" s="8"/>
      <c r="P20" s="3">
        <f t="shared" si="2"/>
        <v>0</v>
      </c>
    </row>
    <row r="21" spans="1:17" x14ac:dyDescent="0.2">
      <c r="A21" s="3" t="s">
        <v>28</v>
      </c>
      <c r="B21" s="1">
        <f t="shared" si="0"/>
        <v>3.5249999999999999</v>
      </c>
      <c r="C21" s="7">
        <v>141</v>
      </c>
      <c r="D21" s="13">
        <v>43269</v>
      </c>
      <c r="E21" s="8">
        <v>41</v>
      </c>
      <c r="F21" s="8">
        <v>24</v>
      </c>
      <c r="G21" s="8">
        <v>5</v>
      </c>
      <c r="H21" s="8">
        <v>118</v>
      </c>
      <c r="I21" s="8">
        <v>3</v>
      </c>
      <c r="J21" s="8">
        <v>0</v>
      </c>
      <c r="K21" s="8">
        <v>1</v>
      </c>
      <c r="L21" s="8">
        <v>1</v>
      </c>
      <c r="M21" s="8">
        <v>0</v>
      </c>
      <c r="N21" s="8">
        <v>3</v>
      </c>
      <c r="O21" s="8">
        <v>0</v>
      </c>
      <c r="P21" s="3">
        <f t="shared" si="2"/>
        <v>196</v>
      </c>
      <c r="Q21" s="22">
        <f t="shared" si="1"/>
        <v>55.602836879432623</v>
      </c>
    </row>
    <row r="22" spans="1:17" x14ac:dyDescent="0.2">
      <c r="A22" t="s">
        <v>29</v>
      </c>
      <c r="B22" s="1">
        <f t="shared" si="0"/>
        <v>1.0249999999999999</v>
      </c>
      <c r="C22" s="3">
        <v>41</v>
      </c>
      <c r="D22" s="13">
        <v>43268</v>
      </c>
      <c r="E22" s="12">
        <v>6</v>
      </c>
      <c r="F22" s="12">
        <v>11</v>
      </c>
      <c r="G22" s="12">
        <v>0</v>
      </c>
      <c r="H22" s="12">
        <v>8</v>
      </c>
      <c r="I22" s="12">
        <v>1</v>
      </c>
      <c r="J22" s="12">
        <v>0</v>
      </c>
      <c r="K22" s="12">
        <v>0</v>
      </c>
      <c r="L22" s="12">
        <v>1</v>
      </c>
      <c r="M22" s="12">
        <v>1</v>
      </c>
      <c r="N22" s="12">
        <v>2</v>
      </c>
      <c r="O22" s="12">
        <v>0</v>
      </c>
      <c r="P22" s="3">
        <f t="shared" si="2"/>
        <v>30</v>
      </c>
      <c r="Q22" s="22">
        <f t="shared" si="1"/>
        <v>29.26829268292683</v>
      </c>
    </row>
    <row r="23" spans="1:17" x14ac:dyDescent="0.2">
      <c r="A23" s="3" t="s">
        <v>30</v>
      </c>
      <c r="B23" s="1">
        <f t="shared" si="0"/>
        <v>0</v>
      </c>
      <c r="C23" s="7"/>
      <c r="D23" s="1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3">
        <f t="shared" si="2"/>
        <v>0</v>
      </c>
    </row>
    <row r="24" spans="1:17" x14ac:dyDescent="0.2">
      <c r="A24" s="3" t="s">
        <v>31</v>
      </c>
      <c r="B24" s="1">
        <f t="shared" si="0"/>
        <v>0.77500000000000002</v>
      </c>
      <c r="C24" s="3">
        <v>31</v>
      </c>
      <c r="D24" s="15">
        <v>43269</v>
      </c>
      <c r="E24" s="12">
        <v>6</v>
      </c>
      <c r="F24" s="12">
        <v>1</v>
      </c>
      <c r="G24" s="12">
        <v>0</v>
      </c>
      <c r="H24" s="12">
        <v>11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3">
        <f t="shared" si="2"/>
        <v>19</v>
      </c>
      <c r="Q24" s="22">
        <f t="shared" si="1"/>
        <v>24.516129032258064</v>
      </c>
    </row>
    <row r="25" spans="1:17" x14ac:dyDescent="0.2">
      <c r="A25" s="8" t="s">
        <v>32</v>
      </c>
      <c r="B25" s="1">
        <f t="shared" si="0"/>
        <v>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">
        <f t="shared" si="2"/>
        <v>0</v>
      </c>
    </row>
    <row r="26" spans="1:17" x14ac:dyDescent="0.2">
      <c r="A26" t="s">
        <v>33</v>
      </c>
      <c r="B26" s="1">
        <f t="shared" si="0"/>
        <v>1.125</v>
      </c>
      <c r="C26" s="8">
        <v>45</v>
      </c>
      <c r="D26" s="15">
        <v>43268</v>
      </c>
      <c r="E26" s="12">
        <v>11</v>
      </c>
      <c r="F26" s="12">
        <v>14</v>
      </c>
      <c r="G26" s="12">
        <v>3</v>
      </c>
      <c r="H26" s="12">
        <v>4</v>
      </c>
      <c r="I26" s="12">
        <v>1</v>
      </c>
      <c r="J26" s="12">
        <v>0</v>
      </c>
      <c r="K26" s="12">
        <v>0</v>
      </c>
      <c r="L26" s="12">
        <v>2</v>
      </c>
      <c r="M26" s="12">
        <v>0</v>
      </c>
      <c r="N26" s="12">
        <v>6</v>
      </c>
      <c r="O26" s="12">
        <v>0</v>
      </c>
      <c r="P26" s="3">
        <f t="shared" si="2"/>
        <v>41</v>
      </c>
      <c r="Q26" s="22">
        <f t="shared" si="1"/>
        <v>36.444444444444443</v>
      </c>
    </row>
    <row r="27" spans="1:17" x14ac:dyDescent="0.2">
      <c r="A27" s="3" t="s">
        <v>34</v>
      </c>
      <c r="B27" s="1">
        <f t="shared" si="0"/>
        <v>0</v>
      </c>
      <c r="D27" s="1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3">
        <f t="shared" si="2"/>
        <v>0</v>
      </c>
    </row>
    <row r="28" spans="1:17" x14ac:dyDescent="0.2">
      <c r="A28" s="8" t="s">
        <v>35</v>
      </c>
      <c r="B28" s="1">
        <f t="shared" si="0"/>
        <v>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3">
        <f t="shared" si="2"/>
        <v>0</v>
      </c>
    </row>
    <row r="29" spans="1:17" x14ac:dyDescent="0.2">
      <c r="A29" s="3" t="s">
        <v>36</v>
      </c>
      <c r="B29" s="1">
        <f t="shared" si="0"/>
        <v>0</v>
      </c>
      <c r="D29" s="1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3">
        <f t="shared" si="2"/>
        <v>0</v>
      </c>
    </row>
    <row r="30" spans="1:17" x14ac:dyDescent="0.2">
      <c r="A30" s="14" t="s">
        <v>37</v>
      </c>
      <c r="B30" s="1">
        <f t="shared" si="0"/>
        <v>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3">
        <f t="shared" si="2"/>
        <v>0</v>
      </c>
    </row>
    <row r="31" spans="1:17" x14ac:dyDescent="0.2">
      <c r="A31" s="14" t="s">
        <v>17</v>
      </c>
      <c r="B31" s="1">
        <f t="shared" si="0"/>
        <v>0</v>
      </c>
      <c r="D31" s="1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3">
        <f t="shared" si="2"/>
        <v>0</v>
      </c>
    </row>
    <row r="32" spans="1:17" x14ac:dyDescent="0.2">
      <c r="A32" s="3" t="s">
        <v>38</v>
      </c>
      <c r="B32" s="1">
        <f t="shared" si="0"/>
        <v>0</v>
      </c>
      <c r="D32" s="1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3">
        <f t="shared" si="2"/>
        <v>0</v>
      </c>
    </row>
    <row r="33" spans="1:17" x14ac:dyDescent="0.2">
      <c r="A33" s="8" t="s">
        <v>39</v>
      </c>
      <c r="B33" s="1">
        <f t="shared" si="0"/>
        <v>0</v>
      </c>
      <c r="D33" s="1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3">
        <f t="shared" si="2"/>
        <v>0</v>
      </c>
    </row>
    <row r="34" spans="1:17" x14ac:dyDescent="0.2">
      <c r="A34" t="s">
        <v>40</v>
      </c>
      <c r="B34" s="1">
        <f t="shared" si="0"/>
        <v>1.1000000000000001</v>
      </c>
      <c r="C34" s="3">
        <v>44</v>
      </c>
      <c r="D34" s="13">
        <v>43266</v>
      </c>
      <c r="E34" s="12">
        <v>5</v>
      </c>
      <c r="F34" s="12">
        <v>46</v>
      </c>
      <c r="G34" s="12">
        <v>8</v>
      </c>
      <c r="H34" s="12">
        <v>64</v>
      </c>
      <c r="I34" s="12">
        <v>0</v>
      </c>
      <c r="J34" s="12">
        <v>2</v>
      </c>
      <c r="K34" s="12">
        <v>1</v>
      </c>
      <c r="L34" s="12">
        <v>1</v>
      </c>
      <c r="M34" s="12">
        <v>1</v>
      </c>
      <c r="N34" s="12">
        <v>4</v>
      </c>
      <c r="O34" s="12">
        <v>0</v>
      </c>
      <c r="P34" s="3">
        <f t="shared" si="2"/>
        <v>132</v>
      </c>
      <c r="Q34" s="22">
        <f t="shared" si="1"/>
        <v>119.99999999999999</v>
      </c>
    </row>
    <row r="35" spans="1:17" x14ac:dyDescent="0.2">
      <c r="A35" s="25" t="s">
        <v>41</v>
      </c>
      <c r="B35" s="1">
        <f t="shared" si="0"/>
        <v>0.42499999999999999</v>
      </c>
      <c r="C35" s="3">
        <v>17</v>
      </c>
      <c r="D35" s="13">
        <v>43266</v>
      </c>
      <c r="E35" s="12">
        <v>3</v>
      </c>
      <c r="F35" s="12">
        <v>17</v>
      </c>
      <c r="G35" s="12">
        <v>4</v>
      </c>
      <c r="H35" s="12">
        <v>33</v>
      </c>
      <c r="I35" s="12">
        <v>0</v>
      </c>
      <c r="J35" s="12">
        <v>0</v>
      </c>
      <c r="K35" s="12">
        <v>1</v>
      </c>
      <c r="L35" s="12">
        <v>0</v>
      </c>
      <c r="M35" s="12">
        <v>5</v>
      </c>
      <c r="N35" s="12">
        <v>5</v>
      </c>
      <c r="O35" s="12">
        <v>0</v>
      </c>
      <c r="P35" s="3">
        <f t="shared" si="2"/>
        <v>68</v>
      </c>
      <c r="Q35" s="22">
        <f t="shared" si="1"/>
        <v>160</v>
      </c>
    </row>
    <row r="36" spans="1:17" x14ac:dyDescent="0.2">
      <c r="A36" t="s">
        <v>42</v>
      </c>
      <c r="B36" s="1">
        <f t="shared" si="0"/>
        <v>0.57499999999999996</v>
      </c>
      <c r="C36" s="3">
        <v>23</v>
      </c>
      <c r="D36" s="13">
        <v>43266</v>
      </c>
      <c r="E36" s="12">
        <v>2</v>
      </c>
      <c r="F36" s="12">
        <v>20</v>
      </c>
      <c r="G36" s="12">
        <v>4</v>
      </c>
      <c r="H36" s="12">
        <v>17</v>
      </c>
      <c r="I36" s="12">
        <v>0</v>
      </c>
      <c r="J36" s="12">
        <v>0</v>
      </c>
      <c r="K36" s="12">
        <v>1</v>
      </c>
      <c r="L36" s="12">
        <v>0</v>
      </c>
      <c r="M36" s="12">
        <v>1</v>
      </c>
      <c r="N36" s="12">
        <v>4</v>
      </c>
      <c r="O36" s="12">
        <v>0</v>
      </c>
      <c r="P36" s="3">
        <f t="shared" si="2"/>
        <v>49</v>
      </c>
      <c r="Q36" s="22">
        <f t="shared" si="1"/>
        <v>85.217391304347828</v>
      </c>
    </row>
    <row r="37" spans="1:17" x14ac:dyDescent="0.2">
      <c r="A37" t="s">
        <v>45</v>
      </c>
      <c r="B37" s="1">
        <f t="shared" si="0"/>
        <v>0</v>
      </c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3">
        <f t="shared" si="2"/>
        <v>0</v>
      </c>
    </row>
    <row r="38" spans="1:17" x14ac:dyDescent="0.2">
      <c r="A38" t="s">
        <v>50</v>
      </c>
      <c r="B38" s="1">
        <f t="shared" si="0"/>
        <v>0</v>
      </c>
      <c r="D38" s="1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3">
        <f t="shared" si="2"/>
        <v>0</v>
      </c>
    </row>
    <row r="39" spans="1:17" x14ac:dyDescent="0.2">
      <c r="A39" t="s">
        <v>51</v>
      </c>
      <c r="B39" s="1">
        <f t="shared" si="0"/>
        <v>1.4750000000000001</v>
      </c>
      <c r="C39" s="8">
        <v>59</v>
      </c>
      <c r="D39" s="15">
        <v>43270</v>
      </c>
      <c r="E39" s="12">
        <v>16</v>
      </c>
      <c r="F39" s="12">
        <v>28</v>
      </c>
      <c r="G39" s="12">
        <v>2</v>
      </c>
      <c r="H39" s="12">
        <v>44</v>
      </c>
      <c r="I39" s="12">
        <v>1</v>
      </c>
      <c r="J39" s="12">
        <v>0</v>
      </c>
      <c r="K39" s="12">
        <v>1</v>
      </c>
      <c r="L39" s="12">
        <v>2</v>
      </c>
      <c r="M39" s="12">
        <v>0</v>
      </c>
      <c r="N39" s="12">
        <v>6</v>
      </c>
      <c r="O39" s="12">
        <v>1</v>
      </c>
      <c r="P39" s="3">
        <f t="shared" si="2"/>
        <v>101</v>
      </c>
      <c r="Q39" s="22">
        <f t="shared" si="1"/>
        <v>68.474576271186436</v>
      </c>
    </row>
    <row r="40" spans="1:17" x14ac:dyDescent="0.2">
      <c r="A40" t="s">
        <v>52</v>
      </c>
      <c r="B40" s="1">
        <f t="shared" si="0"/>
        <v>1.7</v>
      </c>
      <c r="C40" s="8">
        <v>68</v>
      </c>
      <c r="D40" s="15">
        <v>43272</v>
      </c>
      <c r="E40" s="12">
        <v>8</v>
      </c>
      <c r="F40" s="12">
        <v>14</v>
      </c>
      <c r="G40" s="12">
        <v>2</v>
      </c>
      <c r="H40" s="12">
        <v>19</v>
      </c>
      <c r="I40" s="12">
        <v>2</v>
      </c>
      <c r="J40" s="12">
        <v>0</v>
      </c>
      <c r="K40" s="12">
        <v>0</v>
      </c>
      <c r="L40" s="12">
        <v>2</v>
      </c>
      <c r="M40" s="12">
        <v>0</v>
      </c>
      <c r="N40" s="12">
        <v>3</v>
      </c>
      <c r="O40" s="12">
        <v>3</v>
      </c>
      <c r="P40" s="3">
        <f t="shared" si="2"/>
        <v>53</v>
      </c>
      <c r="Q40" s="22">
        <f t="shared" si="1"/>
        <v>31.176470588235293</v>
      </c>
    </row>
    <row r="41" spans="1:17" x14ac:dyDescent="0.2">
      <c r="A41" t="s">
        <v>53</v>
      </c>
      <c r="B41" s="1">
        <f t="shared" si="0"/>
        <v>0</v>
      </c>
      <c r="D41" s="15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3">
        <f t="shared" si="2"/>
        <v>0</v>
      </c>
    </row>
    <row r="42" spans="1:17" x14ac:dyDescent="0.2">
      <c r="A42" t="s">
        <v>54</v>
      </c>
      <c r="B42" s="1">
        <f t="shared" si="0"/>
        <v>0.6</v>
      </c>
      <c r="C42" s="3">
        <v>24</v>
      </c>
      <c r="D42" s="15">
        <v>43272</v>
      </c>
      <c r="E42" s="12">
        <v>3</v>
      </c>
      <c r="F42" s="12">
        <v>14</v>
      </c>
      <c r="G42" s="12">
        <v>3</v>
      </c>
      <c r="H42" s="12">
        <v>13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3</v>
      </c>
      <c r="O42" s="12">
        <v>1</v>
      </c>
      <c r="P42" s="3">
        <f t="shared" si="2"/>
        <v>37</v>
      </c>
      <c r="Q42" s="22">
        <f t="shared" si="1"/>
        <v>61.666666666666671</v>
      </c>
    </row>
    <row r="43" spans="1:17" x14ac:dyDescent="0.2">
      <c r="A43" t="s">
        <v>55</v>
      </c>
      <c r="B43" s="1">
        <f t="shared" si="0"/>
        <v>0.67500000000000004</v>
      </c>
      <c r="C43" s="8">
        <v>27</v>
      </c>
      <c r="D43" s="15">
        <v>43267</v>
      </c>
      <c r="E43" s="12">
        <v>0</v>
      </c>
      <c r="F43" s="12">
        <v>7</v>
      </c>
      <c r="G43" s="12">
        <v>0</v>
      </c>
      <c r="H43" s="12">
        <v>4</v>
      </c>
      <c r="I43" s="12">
        <v>0</v>
      </c>
      <c r="J43" s="12">
        <v>0</v>
      </c>
      <c r="K43" s="12">
        <v>2</v>
      </c>
      <c r="L43" s="12">
        <v>1</v>
      </c>
      <c r="M43" s="12">
        <v>0</v>
      </c>
      <c r="N43" s="12">
        <v>1</v>
      </c>
      <c r="O43" s="12">
        <v>0</v>
      </c>
      <c r="P43" s="3">
        <f t="shared" si="2"/>
        <v>15</v>
      </c>
      <c r="Q43" s="22">
        <f t="shared" si="1"/>
        <v>22.222222222222221</v>
      </c>
    </row>
    <row r="44" spans="1:17" x14ac:dyDescent="0.2">
      <c r="A44" t="s">
        <v>56</v>
      </c>
      <c r="B44" s="1">
        <f t="shared" si="0"/>
        <v>0.875</v>
      </c>
      <c r="C44" s="8">
        <v>35</v>
      </c>
      <c r="D44" s="15">
        <v>43270</v>
      </c>
      <c r="E44" s="12">
        <v>10</v>
      </c>
      <c r="F44" s="12">
        <v>6</v>
      </c>
      <c r="G44" s="12">
        <v>1</v>
      </c>
      <c r="H44" s="12">
        <v>11</v>
      </c>
      <c r="I44" s="12">
        <v>0</v>
      </c>
      <c r="J44" s="12">
        <v>0</v>
      </c>
      <c r="K44" s="12">
        <v>0</v>
      </c>
      <c r="L44" s="12">
        <v>1</v>
      </c>
      <c r="M44" s="12">
        <v>1</v>
      </c>
      <c r="N44" s="12">
        <v>1</v>
      </c>
      <c r="O44" s="12">
        <v>0</v>
      </c>
      <c r="P44" s="3">
        <f t="shared" si="2"/>
        <v>31</v>
      </c>
      <c r="Q44" s="22">
        <f t="shared" si="1"/>
        <v>35.428571428571431</v>
      </c>
    </row>
    <row r="45" spans="1:17" x14ac:dyDescent="0.2">
      <c r="A45" t="s">
        <v>57</v>
      </c>
      <c r="B45" s="1">
        <f t="shared" si="0"/>
        <v>1.2</v>
      </c>
      <c r="C45" s="8">
        <v>48</v>
      </c>
      <c r="D45" s="15">
        <v>43269</v>
      </c>
      <c r="E45" s="12">
        <v>10</v>
      </c>
      <c r="F45" s="12">
        <v>56</v>
      </c>
      <c r="G45" s="12">
        <v>1</v>
      </c>
      <c r="H45" s="12">
        <v>9</v>
      </c>
      <c r="I45" s="12">
        <v>3</v>
      </c>
      <c r="J45" s="12">
        <v>0</v>
      </c>
      <c r="K45" s="12">
        <v>0</v>
      </c>
      <c r="L45" s="12">
        <v>2</v>
      </c>
      <c r="M45" s="12">
        <v>1</v>
      </c>
      <c r="N45" s="12">
        <v>4</v>
      </c>
      <c r="O45" s="12">
        <v>1</v>
      </c>
      <c r="P45" s="3">
        <f t="shared" si="2"/>
        <v>87</v>
      </c>
      <c r="Q45" s="22">
        <f t="shared" si="1"/>
        <v>72.5</v>
      </c>
    </row>
    <row r="46" spans="1:17" x14ac:dyDescent="0.2">
      <c r="A46" t="s">
        <v>58</v>
      </c>
      <c r="B46" s="1">
        <f t="shared" si="0"/>
        <v>0.35</v>
      </c>
      <c r="C46" s="3">
        <v>14</v>
      </c>
      <c r="D46" s="15">
        <v>43277</v>
      </c>
      <c r="E46" s="12">
        <v>4</v>
      </c>
      <c r="F46" s="12">
        <v>6</v>
      </c>
      <c r="G46" s="12">
        <v>0</v>
      </c>
      <c r="H46" s="12">
        <v>8</v>
      </c>
      <c r="I46" s="12">
        <v>0</v>
      </c>
      <c r="J46" s="12">
        <v>0</v>
      </c>
      <c r="K46" s="12">
        <v>2</v>
      </c>
      <c r="L46" s="12">
        <v>1</v>
      </c>
      <c r="M46" s="12">
        <v>0</v>
      </c>
      <c r="N46" s="12">
        <v>4</v>
      </c>
      <c r="O46" s="12">
        <v>1</v>
      </c>
      <c r="P46" s="3">
        <f t="shared" si="2"/>
        <v>26</v>
      </c>
      <c r="Q46" s="22">
        <f t="shared" si="1"/>
        <v>74.285714285714292</v>
      </c>
    </row>
    <row r="47" spans="1:17" x14ac:dyDescent="0.2">
      <c r="A47" t="s">
        <v>59</v>
      </c>
      <c r="B47" s="1">
        <f t="shared" si="0"/>
        <v>0.47499999999999998</v>
      </c>
      <c r="C47" s="3">
        <v>19</v>
      </c>
      <c r="D47" s="15">
        <v>43266</v>
      </c>
      <c r="E47" s="12">
        <v>4</v>
      </c>
      <c r="F47" s="12">
        <v>14</v>
      </c>
      <c r="G47" s="12">
        <v>0</v>
      </c>
      <c r="H47" s="12">
        <v>0</v>
      </c>
      <c r="I47" s="12">
        <v>0</v>
      </c>
      <c r="J47" s="12">
        <v>1</v>
      </c>
      <c r="K47" s="12">
        <v>5</v>
      </c>
      <c r="L47" s="12">
        <v>1</v>
      </c>
      <c r="M47" s="12">
        <v>1</v>
      </c>
      <c r="N47" s="12">
        <v>2</v>
      </c>
      <c r="O47" s="12">
        <v>2</v>
      </c>
      <c r="P47" s="3">
        <f t="shared" si="2"/>
        <v>30</v>
      </c>
      <c r="Q47" s="22">
        <f t="shared" si="1"/>
        <v>63.15789473684211</v>
      </c>
    </row>
    <row r="48" spans="1:17" x14ac:dyDescent="0.2">
      <c r="A48" t="s">
        <v>62</v>
      </c>
      <c r="B48" s="1">
        <f t="shared" si="0"/>
        <v>0.35</v>
      </c>
      <c r="C48" s="3">
        <v>14</v>
      </c>
      <c r="D48" s="15">
        <v>43277</v>
      </c>
      <c r="E48" s="12">
        <v>0</v>
      </c>
      <c r="F48" s="12">
        <v>3</v>
      </c>
      <c r="G48" s="12">
        <v>0</v>
      </c>
      <c r="H48" s="12">
        <v>3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</v>
      </c>
      <c r="O48" s="12">
        <v>0</v>
      </c>
      <c r="P48" s="3">
        <f t="shared" si="2"/>
        <v>7</v>
      </c>
      <c r="Q48" s="22">
        <f t="shared" si="1"/>
        <v>20</v>
      </c>
    </row>
    <row r="49" spans="1:17" x14ac:dyDescent="0.2">
      <c r="A49" t="s">
        <v>60</v>
      </c>
      <c r="D49" s="1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3">
        <f t="shared" si="2"/>
        <v>0</v>
      </c>
    </row>
    <row r="50" spans="1:17" x14ac:dyDescent="0.2">
      <c r="A50" t="s">
        <v>61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7" x14ac:dyDescent="0.2">
      <c r="A51" s="8" t="s">
        <v>63</v>
      </c>
      <c r="E51" s="12">
        <f t="shared" ref="E51:P51" si="3">SUM(E3:E50)</f>
        <v>155</v>
      </c>
      <c r="F51" s="19">
        <f t="shared" si="3"/>
        <v>326</v>
      </c>
      <c r="G51" s="21">
        <f t="shared" si="3"/>
        <v>39</v>
      </c>
      <c r="H51" s="12">
        <f t="shared" si="3"/>
        <v>417</v>
      </c>
      <c r="I51" s="12">
        <f t="shared" si="3"/>
        <v>14</v>
      </c>
      <c r="J51" s="12">
        <f t="shared" si="3"/>
        <v>3</v>
      </c>
      <c r="K51" s="12">
        <f t="shared" si="3"/>
        <v>14</v>
      </c>
      <c r="L51" s="12">
        <f t="shared" si="3"/>
        <v>22</v>
      </c>
      <c r="M51" s="12">
        <f t="shared" si="3"/>
        <v>13</v>
      </c>
      <c r="N51" s="12">
        <f t="shared" si="3"/>
        <v>58</v>
      </c>
      <c r="O51" s="12">
        <f t="shared" si="3"/>
        <v>10</v>
      </c>
      <c r="P51" s="20">
        <f t="shared" si="3"/>
        <v>1071</v>
      </c>
      <c r="Q51" s="22">
        <f>AVERAGE(Q3:Q48)</f>
        <v>45.670114531766458</v>
      </c>
    </row>
    <row r="52" spans="1:17" x14ac:dyDescent="0.2">
      <c r="A52" s="8" t="s">
        <v>66</v>
      </c>
      <c r="E52" s="24">
        <f>E51/1071*100</f>
        <v>14.472455648926239</v>
      </c>
      <c r="F52" s="24">
        <f t="shared" ref="F52:O52" si="4">F51/1071*100</f>
        <v>30.438842203548084</v>
      </c>
      <c r="G52" s="24">
        <f t="shared" si="4"/>
        <v>3.6414565826330536</v>
      </c>
      <c r="H52" s="24">
        <f t="shared" si="4"/>
        <v>38.935574229691881</v>
      </c>
      <c r="I52" s="24">
        <f t="shared" si="4"/>
        <v>1.3071895424836601</v>
      </c>
      <c r="J52" s="24">
        <f t="shared" si="4"/>
        <v>0.28011204481792717</v>
      </c>
      <c r="K52" s="24">
        <f t="shared" si="4"/>
        <v>1.3071895424836601</v>
      </c>
      <c r="L52" s="24">
        <f t="shared" si="4"/>
        <v>2.0541549953314657</v>
      </c>
      <c r="M52" s="24">
        <f t="shared" si="4"/>
        <v>1.2138188608776845</v>
      </c>
      <c r="N52" s="24">
        <f t="shared" si="4"/>
        <v>5.4154995331465923</v>
      </c>
      <c r="O52" s="24">
        <f t="shared" si="4"/>
        <v>0.93370681605975725</v>
      </c>
    </row>
    <row r="53" spans="1:17" x14ac:dyDescent="0.2">
      <c r="E53" s="12">
        <f>E52*3.6</f>
        <v>52.100840336134461</v>
      </c>
      <c r="F53" s="12">
        <f t="shared" ref="F53:O53" si="5">F52*3.6</f>
        <v>109.5798319327731</v>
      </c>
      <c r="G53" s="12">
        <f t="shared" si="5"/>
        <v>13.109243697478993</v>
      </c>
      <c r="H53" s="12">
        <f t="shared" si="5"/>
        <v>140.16806722689077</v>
      </c>
      <c r="I53" s="12">
        <f t="shared" si="5"/>
        <v>4.7058823529411766</v>
      </c>
      <c r="J53" s="12">
        <f t="shared" si="5"/>
        <v>1.0084033613445378</v>
      </c>
      <c r="K53" s="12">
        <f t="shared" si="5"/>
        <v>4.7058823529411766</v>
      </c>
      <c r="L53" s="12">
        <f t="shared" si="5"/>
        <v>7.3949579831932768</v>
      </c>
      <c r="M53" s="12">
        <f t="shared" si="5"/>
        <v>4.3697478991596643</v>
      </c>
      <c r="N53" s="12">
        <f t="shared" si="5"/>
        <v>19.495798319327733</v>
      </c>
      <c r="O53" s="12">
        <f t="shared" si="5"/>
        <v>3.3613445378151261</v>
      </c>
    </row>
    <row r="54" spans="1:17" x14ac:dyDescent="0.2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7" x14ac:dyDescent="0.2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7" x14ac:dyDescent="0.2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7" x14ac:dyDescent="0.2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7" x14ac:dyDescent="0.2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7" x14ac:dyDescent="0.2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7" x14ac:dyDescent="0.2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7" x14ac:dyDescent="0.2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7" x14ac:dyDescent="0.2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7" x14ac:dyDescent="0.2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7" x14ac:dyDescent="0.2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5:15" x14ac:dyDescent="0.2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5:15" x14ac:dyDescent="0.2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5:15" x14ac:dyDescent="0.2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5:15" x14ac:dyDescent="0.2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5:15" x14ac:dyDescent="0.2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5:15" x14ac:dyDescent="0.2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5:15" x14ac:dyDescent="0.2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5:15" x14ac:dyDescent="0.2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5:15" x14ac:dyDescent="0.2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5:15" x14ac:dyDescent="0.2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5:15" x14ac:dyDescent="0.2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5:15" x14ac:dyDescent="0.2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5:15" x14ac:dyDescent="0.2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5:15" x14ac:dyDescent="0.2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5:15" x14ac:dyDescent="0.2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5:15" x14ac:dyDescent="0.2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5:15" x14ac:dyDescent="0.2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5:15" x14ac:dyDescent="0.2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5:15" x14ac:dyDescent="0.2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5:15" x14ac:dyDescent="0.2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5:15" x14ac:dyDescent="0.2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5:15" x14ac:dyDescent="0.2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5:15" x14ac:dyDescent="0.2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5:15" x14ac:dyDescent="0.2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5:15" x14ac:dyDescent="0.2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5:15" x14ac:dyDescent="0.2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5:15" x14ac:dyDescent="0.2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5:15" x14ac:dyDescent="0.2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5:15" x14ac:dyDescent="0.2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5:15" x14ac:dyDescent="0.2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5:15" x14ac:dyDescent="0.2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5:15" x14ac:dyDescent="0.2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5:15" x14ac:dyDescent="0.2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5:15" x14ac:dyDescent="0.2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5:15" x14ac:dyDescent="0.2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5:15" x14ac:dyDescent="0.2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5:15" x14ac:dyDescent="0.2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5:15" x14ac:dyDescent="0.2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5:15" x14ac:dyDescent="0.2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5:15" x14ac:dyDescent="0.2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5:15" x14ac:dyDescent="0.2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5:15" x14ac:dyDescent="0.2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5:15" x14ac:dyDescent="0.2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5:15" x14ac:dyDescent="0.2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5:15" x14ac:dyDescent="0.2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5:15" x14ac:dyDescent="0.2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5:15" x14ac:dyDescent="0.2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5:15" x14ac:dyDescent="0.2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5:15" x14ac:dyDescent="0.2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5:15" x14ac:dyDescent="0.2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5:15" x14ac:dyDescent="0.2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5:15" x14ac:dyDescent="0.2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5:15" x14ac:dyDescent="0.2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5:15" x14ac:dyDescent="0.2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5:15" x14ac:dyDescent="0.2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5:15" x14ac:dyDescent="0.2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5:15" x14ac:dyDescent="0.2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5:15" x14ac:dyDescent="0.2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5:15" x14ac:dyDescent="0.2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5:15" x14ac:dyDescent="0.2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5:15" x14ac:dyDescent="0.2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5:15" x14ac:dyDescent="0.2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5:15" x14ac:dyDescent="0.2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5:15" x14ac:dyDescent="0.2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5:15" x14ac:dyDescent="0.2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5:15" x14ac:dyDescent="0.2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5:15" x14ac:dyDescent="0.2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5:15" x14ac:dyDescent="0.2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5:15" x14ac:dyDescent="0.2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5:15" x14ac:dyDescent="0.2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5:15" x14ac:dyDescent="0.2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5:15" x14ac:dyDescent="0.2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5:15" x14ac:dyDescent="0.2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5:15" x14ac:dyDescent="0.2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5:15" x14ac:dyDescent="0.2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5:15" x14ac:dyDescent="0.2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5:15" x14ac:dyDescent="0.2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5:15" x14ac:dyDescent="0.2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5:15" x14ac:dyDescent="0.2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5:15" x14ac:dyDescent="0.2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5:15" x14ac:dyDescent="0.2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5:15" x14ac:dyDescent="0.2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5:15" x14ac:dyDescent="0.2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5:15" x14ac:dyDescent="0.2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5:15" x14ac:dyDescent="0.2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5:15" x14ac:dyDescent="0.2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5:15" x14ac:dyDescent="0.2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5:15" x14ac:dyDescent="0.2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5:15" x14ac:dyDescent="0.2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5:15" x14ac:dyDescent="0.2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5:15" x14ac:dyDescent="0.2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5:15" x14ac:dyDescent="0.2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5:15" x14ac:dyDescent="0.2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5:15" x14ac:dyDescent="0.2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5:15" x14ac:dyDescent="0.2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5:15" x14ac:dyDescent="0.2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5:15" x14ac:dyDescent="0.2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5:15" x14ac:dyDescent="0.2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5:15" x14ac:dyDescent="0.2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5:15" x14ac:dyDescent="0.2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5:15" x14ac:dyDescent="0.2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5:15" x14ac:dyDescent="0.2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5:15" x14ac:dyDescent="0.2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5:15" x14ac:dyDescent="0.2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5:15" x14ac:dyDescent="0.2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5:15" x14ac:dyDescent="0.2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5:15" x14ac:dyDescent="0.2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5:15" x14ac:dyDescent="0.2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5:15" x14ac:dyDescent="0.2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5:15" x14ac:dyDescent="0.2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5:15" x14ac:dyDescent="0.2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5:15" x14ac:dyDescent="0.2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5:15" x14ac:dyDescent="0.2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5:15" x14ac:dyDescent="0.2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5:15" x14ac:dyDescent="0.2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5:15" x14ac:dyDescent="0.2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5:15" x14ac:dyDescent="0.2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5:15" x14ac:dyDescent="0.2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5:15" x14ac:dyDescent="0.2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5:15" x14ac:dyDescent="0.2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5:15" x14ac:dyDescent="0.2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5:15" x14ac:dyDescent="0.2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5:15" x14ac:dyDescent="0.2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5:15" x14ac:dyDescent="0.2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5:15" x14ac:dyDescent="0.2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5:15" x14ac:dyDescent="0.2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5:15" x14ac:dyDescent="0.2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5:15" x14ac:dyDescent="0.2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5:15" x14ac:dyDescent="0.2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5:15" x14ac:dyDescent="0.2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5:15" x14ac:dyDescent="0.2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5:15" x14ac:dyDescent="0.2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5:15" x14ac:dyDescent="0.2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5:15" x14ac:dyDescent="0.2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5:15" x14ac:dyDescent="0.2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5:15" x14ac:dyDescent="0.2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5:15" x14ac:dyDescent="0.2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5:15" x14ac:dyDescent="0.2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5:15" x14ac:dyDescent="0.2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5:15" x14ac:dyDescent="0.2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5:15" x14ac:dyDescent="0.2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5:15" x14ac:dyDescent="0.2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5:15" x14ac:dyDescent="0.2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5:15" x14ac:dyDescent="0.2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5:15" x14ac:dyDescent="0.2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5:15" x14ac:dyDescent="0.2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5:15" x14ac:dyDescent="0.2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5:15" x14ac:dyDescent="0.2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5:15" x14ac:dyDescent="0.2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5:15" x14ac:dyDescent="0.2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5:15" x14ac:dyDescent="0.2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5:15" x14ac:dyDescent="0.2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5:15" x14ac:dyDescent="0.2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5:15" x14ac:dyDescent="0.2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5:15" x14ac:dyDescent="0.2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5:15" x14ac:dyDescent="0.2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5:15" x14ac:dyDescent="0.2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5:15" x14ac:dyDescent="0.2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5:15" x14ac:dyDescent="0.2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5:15" x14ac:dyDescent="0.2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5:15" x14ac:dyDescent="0.2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5:15" x14ac:dyDescent="0.2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5:15" x14ac:dyDescent="0.2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5:15" x14ac:dyDescent="0.2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5:15" x14ac:dyDescent="0.2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5:15" x14ac:dyDescent="0.2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5:15" x14ac:dyDescent="0.2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5:15" x14ac:dyDescent="0.2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5:15" x14ac:dyDescent="0.2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5:15" x14ac:dyDescent="0.2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5:15" x14ac:dyDescent="0.2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5:15" x14ac:dyDescent="0.2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5:15" x14ac:dyDescent="0.2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5:15" x14ac:dyDescent="0.2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5:15" x14ac:dyDescent="0.2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5:15" x14ac:dyDescent="0.2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5:15" x14ac:dyDescent="0.2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5:15" x14ac:dyDescent="0.2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5:15" x14ac:dyDescent="0.2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5:15" x14ac:dyDescent="0.2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5:15" x14ac:dyDescent="0.2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5:15" x14ac:dyDescent="0.2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5:15" x14ac:dyDescent="0.2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5:15" x14ac:dyDescent="0.2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5:15" x14ac:dyDescent="0.2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5:15" x14ac:dyDescent="0.2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5:15" x14ac:dyDescent="0.2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5:15" x14ac:dyDescent="0.2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5:15" x14ac:dyDescent="0.2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5:15" x14ac:dyDescent="0.2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5:15" x14ac:dyDescent="0.2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5:15" x14ac:dyDescent="0.2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5:15" x14ac:dyDescent="0.2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5:15" x14ac:dyDescent="0.2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5:15" x14ac:dyDescent="0.2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5:15" x14ac:dyDescent="0.2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5:15" x14ac:dyDescent="0.2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5:15" x14ac:dyDescent="0.2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5:15" x14ac:dyDescent="0.2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5:15" x14ac:dyDescent="0.2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5:15" x14ac:dyDescent="0.2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5:15" x14ac:dyDescent="0.2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5:15" x14ac:dyDescent="0.2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5:15" x14ac:dyDescent="0.2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5:15" x14ac:dyDescent="0.2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5:15" x14ac:dyDescent="0.2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5:15" x14ac:dyDescent="0.2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5:15" x14ac:dyDescent="0.2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5:15" x14ac:dyDescent="0.2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5:15" x14ac:dyDescent="0.2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5:15" x14ac:dyDescent="0.2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5:15" x14ac:dyDescent="0.2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5:15" x14ac:dyDescent="0.2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5:15" x14ac:dyDescent="0.2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5:15" x14ac:dyDescent="0.2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5:15" x14ac:dyDescent="0.2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5:15" x14ac:dyDescent="0.2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5:15" x14ac:dyDescent="0.2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5:15" x14ac:dyDescent="0.2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5:15" x14ac:dyDescent="0.2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5:15" x14ac:dyDescent="0.2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5:15" x14ac:dyDescent="0.2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5:15" x14ac:dyDescent="0.2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5:15" x14ac:dyDescent="0.2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5:15" x14ac:dyDescent="0.2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5:15" x14ac:dyDescent="0.2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5:15" x14ac:dyDescent="0.2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5:15" x14ac:dyDescent="0.2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5:15" x14ac:dyDescent="0.2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5:15" x14ac:dyDescent="0.2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5:15" x14ac:dyDescent="0.2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5:15" x14ac:dyDescent="0.2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5:15" x14ac:dyDescent="0.2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5:15" x14ac:dyDescent="0.2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5:15" x14ac:dyDescent="0.2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5:15" x14ac:dyDescent="0.2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5:15" x14ac:dyDescent="0.2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5:15" x14ac:dyDescent="0.2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5:15" x14ac:dyDescent="0.2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5:15" x14ac:dyDescent="0.2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5:15" x14ac:dyDescent="0.2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5:15" x14ac:dyDescent="0.2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5:15" x14ac:dyDescent="0.2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5:15" x14ac:dyDescent="0.2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5:15" x14ac:dyDescent="0.2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5:15" x14ac:dyDescent="0.2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5:15" x14ac:dyDescent="0.2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5:15" x14ac:dyDescent="0.2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5:15" x14ac:dyDescent="0.2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5:15" x14ac:dyDescent="0.2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5:15" x14ac:dyDescent="0.2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5:15" x14ac:dyDescent="0.2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5:15" x14ac:dyDescent="0.2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5:15" x14ac:dyDescent="0.2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5:15" x14ac:dyDescent="0.2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5:15" x14ac:dyDescent="0.2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5:15" x14ac:dyDescent="0.2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5:15" x14ac:dyDescent="0.2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5:15" x14ac:dyDescent="0.2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5:15" x14ac:dyDescent="0.2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5:15" x14ac:dyDescent="0.2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5:15" x14ac:dyDescent="0.2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5:15" x14ac:dyDescent="0.2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5:15" x14ac:dyDescent="0.2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5:15" x14ac:dyDescent="0.2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5:15" x14ac:dyDescent="0.2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5:15" x14ac:dyDescent="0.2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5:15" x14ac:dyDescent="0.2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Учет мусора на островах 2018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Маша</dc:creator>
  <cp:lastModifiedBy>УЧИТЕЛЬ</cp:lastModifiedBy>
  <dcterms:created xsi:type="dcterms:W3CDTF">2014-06-17T17:10:39Z</dcterms:created>
  <dcterms:modified xsi:type="dcterms:W3CDTF">2018-06-30T13:17:36Z</dcterms:modified>
</cp:coreProperties>
</file>