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10" windowHeight="7820" activeTab="3"/>
  </bookViews>
  <sheets>
    <sheet name="Калькулятор ППС" sheetId="1" r:id="rId1"/>
    <sheet name="Первичные данные" sheetId="2" r:id="rId2"/>
    <sheet name="Тестовый датасет" sheetId="3" r:id="rId3"/>
    <sheet name="Первичные данные все парам. " sheetId="6" r:id="rId4"/>
    <sheet name="Калькулятор ППС vs ВМХ" sheetId="4" r:id="rId5"/>
    <sheet name="Лист5" sheetId="5" r:id="rId6"/>
  </sheets>
  <calcPr calcId="144525"/>
</workbook>
</file>

<file path=xl/sharedStrings.xml><?xml version="1.0" encoding="utf-8"?>
<sst xmlns="http://schemas.openxmlformats.org/spreadsheetml/2006/main" count="108">
  <si>
    <t>Т у МТ</t>
  </si>
  <si>
    <t>Barents Fresh</t>
  </si>
  <si>
    <t>Т у МЕ</t>
  </si>
  <si>
    <t>pT</t>
  </si>
  <si>
    <t>p_Tm</t>
  </si>
  <si>
    <t>AcT</t>
  </si>
  <si>
    <t>p_Em</t>
  </si>
  <si>
    <t>AcE</t>
  </si>
  <si>
    <t>AcT_BsF</t>
  </si>
  <si>
    <t>AcE_BsF</t>
  </si>
  <si>
    <t>pT_BsF</t>
  </si>
  <si>
    <t>AcT_BsS</t>
  </si>
  <si>
    <t>AcE_BsS</t>
  </si>
  <si>
    <t>pT_BsS</t>
  </si>
  <si>
    <t>AcT_Ws</t>
  </si>
  <si>
    <t>AcE_Ws</t>
  </si>
  <si>
    <t>pT_Ws</t>
  </si>
  <si>
    <t>Barents Saline</t>
  </si>
  <si>
    <t>Kandalaksha</t>
  </si>
  <si>
    <t>pop</t>
  </si>
  <si>
    <t>sea</t>
  </si>
  <si>
    <t>sal_place</t>
  </si>
  <si>
    <t>Prop_T</t>
  </si>
  <si>
    <t>Prop_MT</t>
  </si>
  <si>
    <t>abram</t>
  </si>
  <si>
    <t>barents</t>
  </si>
  <si>
    <t>fresh</t>
  </si>
  <si>
    <t>belok</t>
  </si>
  <si>
    <t>fr</t>
  </si>
  <si>
    <t>mi</t>
  </si>
  <si>
    <t>nm_last</t>
  </si>
  <si>
    <t>sevsk</t>
  </si>
  <si>
    <t>zmis</t>
  </si>
  <si>
    <t>banka</t>
  </si>
  <si>
    <t>normal</t>
  </si>
  <si>
    <t>kuvsh</t>
  </si>
  <si>
    <t>seredina</t>
  </si>
  <si>
    <t>seredina_sub</t>
  </si>
  <si>
    <t>tu_old</t>
  </si>
  <si>
    <t>ustie</t>
  </si>
  <si>
    <t>ustie_sub</t>
  </si>
  <si>
    <t>vol</t>
  </si>
  <si>
    <t>kanal</t>
  </si>
  <si>
    <t>white</t>
  </si>
  <si>
    <t>niva_sl</t>
  </si>
  <si>
    <t>oenij</t>
  </si>
  <si>
    <t>salnij</t>
  </si>
  <si>
    <t>berzakol</t>
  </si>
  <si>
    <t>chupa</t>
  </si>
  <si>
    <t>kovda</t>
  </si>
  <si>
    <t>luv_korg</t>
  </si>
  <si>
    <t>luv_mat</t>
  </si>
  <si>
    <t>padan</t>
  </si>
  <si>
    <t>porya</t>
  </si>
  <si>
    <t>rya</t>
  </si>
  <si>
    <t>umba</t>
  </si>
  <si>
    <t>umba_06</t>
  </si>
  <si>
    <t>umba_bridge</t>
  </si>
  <si>
    <t>umba_kamni</t>
  </si>
  <si>
    <t>umba_pikut</t>
  </si>
  <si>
    <t>umba_pil</t>
  </si>
  <si>
    <t>umba_pioner</t>
  </si>
  <si>
    <t>umba_sovhoz</t>
  </si>
  <si>
    <t>vor1</t>
  </si>
  <si>
    <t>vor2</t>
  </si>
  <si>
    <t>vor5</t>
  </si>
  <si>
    <t>voronya</t>
  </si>
  <si>
    <t>place</t>
  </si>
  <si>
    <t>P_MT_T</t>
  </si>
  <si>
    <t>P_ME_E</t>
  </si>
  <si>
    <t>P_MT_E</t>
  </si>
  <si>
    <t>P_ME_T</t>
  </si>
  <si>
    <t>P_T_MT</t>
  </si>
  <si>
    <t>P_E_MT</t>
  </si>
  <si>
    <t>P_T_ME</t>
  </si>
  <si>
    <t>P_E_ME</t>
  </si>
  <si>
    <t>P_MT</t>
  </si>
  <si>
    <t>P_ME</t>
  </si>
  <si>
    <t>P_MT_of_T</t>
  </si>
  <si>
    <t>P_MT_of_E</t>
  </si>
  <si>
    <t>P_ME_of_T</t>
  </si>
  <si>
    <t>P_ME_of_E</t>
  </si>
  <si>
    <t>P_E</t>
  </si>
  <si>
    <t>P_T</t>
  </si>
  <si>
    <t>P_MT_predicted из бубликов</t>
  </si>
  <si>
    <t>P_MT_predicted из бета регрессии</t>
  </si>
  <si>
    <t>ivan2</t>
  </si>
  <si>
    <t>barents_fresh</t>
  </si>
  <si>
    <t>ivan3</t>
  </si>
  <si>
    <t>yokanga</t>
  </si>
  <si>
    <t>bukhtovka</t>
  </si>
  <si>
    <t>barents_normal</t>
  </si>
  <si>
    <t>dz_banka</t>
  </si>
  <si>
    <t>dz_lit</t>
  </si>
  <si>
    <t>ivan_buy</t>
  </si>
  <si>
    <t>NA</t>
  </si>
  <si>
    <t>ivan_us</t>
  </si>
  <si>
    <t>yarn02</t>
  </si>
  <si>
    <t>P_MT_observed</t>
  </si>
  <si>
    <t>P_MT_predicted из калькулятора ВМХ</t>
  </si>
  <si>
    <t>Location</t>
  </si>
  <si>
    <t>white_fresh</t>
  </si>
  <si>
    <t>white_normal</t>
  </si>
  <si>
    <t>Везде по оси ОХ отложено P_T (вероятность встретить T-морфотип), а по оси ОУ - P_MT(вероятность встретить M.trossulus). Пунктиные линии - лнии тренда</t>
  </si>
  <si>
    <t>Калькулятор ВМХ</t>
  </si>
  <si>
    <t>P_MTofE</t>
  </si>
  <si>
    <t>P_MEofT</t>
  </si>
  <si>
    <t>AUC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</si>
</sst>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_ "/>
    <numFmt numFmtId="177" formatCode="0.000_ "/>
    <numFmt numFmtId="178" formatCode="_ * #,##0.00_ ;_ * \-#,##0.00_ ;_ * &quot;-&quot;??_ ;_ @_ 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5"/>
      <color rgb="FF333333"/>
      <name val="Arial"/>
      <charset val="204"/>
    </font>
    <font>
      <sz val="15"/>
      <color rgb="FF333333"/>
      <name val="Helvetica"/>
      <charset val="134"/>
    </font>
    <font>
      <sz val="11"/>
      <color rgb="FF333333"/>
      <name val="Arial"/>
      <charset val="204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</cellStyleXfs>
  <cellXfs count="13">
    <xf numFmtId="0" fontId="0" fillId="0" borderId="0" xfId="0"/>
    <xf numFmtId="177" fontId="0" fillId="0" borderId="0" xfId="0" applyNumberFormat="1"/>
    <xf numFmtId="0" fontId="1" fillId="2" borderId="1" xfId="0" applyFont="1" applyFill="1" applyBorder="1" applyAlignment="1">
      <alignment horizontal="right" vertical="top" wrapText="1"/>
    </xf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176" fontId="0" fillId="0" borderId="0" xfId="0" applyNumberFormat="1"/>
    <xf numFmtId="0" fontId="0" fillId="0" borderId="0" xfId="0" applyFill="1"/>
    <xf numFmtId="0" fontId="0" fillId="0" borderId="0" xfId="0" applyBorder="1"/>
    <xf numFmtId="0" fontId="0" fillId="0" borderId="0" xfId="0" applyFont="1"/>
    <xf numFmtId="0" fontId="3" fillId="2" borderId="1" xfId="0" applyFont="1" applyFill="1" applyBorder="1" applyAlignment="1">
      <alignment horizontal="right" vertical="top" wrapText="1"/>
    </xf>
    <xf numFmtId="0" fontId="3" fillId="0" borderId="0" xfId="0" applyFo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ППС'!$L$3</c:f>
              <c:strCache>
                <c:ptCount val="1"/>
                <c:pt idx="0">
                  <c:v>AcT_BsF</c:v>
                </c:pt>
              </c:strCache>
            </c:strRef>
          </c:tx>
          <c:spPr>
            <a:ln w="1270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ППС'!$L$4:$L$82</c:f>
              <c:numCache>
                <c:formatCode>General</c:formatCode>
                <c:ptCount val="79"/>
                <c:pt idx="0">
                  <c:v>0</c:v>
                </c:pt>
                <c:pt idx="1">
                  <c:v>0.25667695262162</c:v>
                </c:pt>
                <c:pt idx="2">
                  <c:v>0.421626979664229</c:v>
                </c:pt>
                <c:pt idx="3">
                  <c:v>0.536565973191754</c:v>
                </c:pt>
                <c:pt idx="4">
                  <c:v>0.621244108086258</c:v>
                </c:pt>
                <c:pt idx="5">
                  <c:v>0.686221739870025</c:v>
                </c:pt>
                <c:pt idx="6">
                  <c:v>0.737657491958606</c:v>
                </c:pt>
                <c:pt idx="7">
                  <c:v>0.779385221281328</c:v>
                </c:pt>
                <c:pt idx="8">
                  <c:v>0.813916371310596</c:v>
                </c:pt>
                <c:pt idx="9">
                  <c:v>0.842964883223171</c:v>
                </c:pt>
                <c:pt idx="10">
                  <c:v>0.867740469769018</c:v>
                </c:pt>
                <c:pt idx="11">
                  <c:v>0.889121337107972</c:v>
                </c:pt>
                <c:pt idx="12">
                  <c:v>0.907760460456427</c:v>
                </c:pt>
                <c:pt idx="13">
                  <c:v>0.924153438854024</c:v>
                </c:pt>
                <c:pt idx="14">
                  <c:v>0.938683213082133</c:v>
                </c:pt>
                <c:pt idx="15">
                  <c:v>0.951650355767671</c:v>
                </c:pt>
                <c:pt idx="16">
                  <c:v>0.963294087371551</c:v>
                </c:pt>
                <c:pt idx="17">
                  <c:v>0.973807169988776</c:v>
                </c:pt>
                <c:pt idx="18">
                  <c:v>0.983346663320052</c:v>
                </c:pt>
                <c:pt idx="19">
                  <c:v>0.99204182463916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'Калькулятор ППС'!$M$3</c:f>
              <c:strCache>
                <c:ptCount val="1"/>
                <c:pt idx="0">
                  <c:v>AcE_BsF</c:v>
                </c:pt>
              </c:strCache>
            </c:strRef>
          </c:tx>
          <c:spPr>
            <a:ln w="1270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 cap="flat" cmpd="sng" algn="ctr">
                <a:solidFill>
                  <a:srgbClr val="0070C0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ППС'!$M$4:$M$82</c:f>
              <c:numCache>
                <c:formatCode>General</c:formatCode>
                <c:ptCount val="79"/>
                <c:pt idx="0">
                  <c:v>1</c:v>
                </c:pt>
                <c:pt idx="1">
                  <c:v>0.98380864487841</c:v>
                </c:pt>
                <c:pt idx="2">
                  <c:v>0.9664223259049</c:v>
                </c:pt>
                <c:pt idx="3">
                  <c:v>0.947703687344674</c:v>
                </c:pt>
                <c:pt idx="4">
                  <c:v>0.92749348351155</c:v>
                </c:pt>
                <c:pt idx="5">
                  <c:v>0.905606037156507</c:v>
                </c:pt>
                <c:pt idx="6">
                  <c:v>0.881823518182274</c:v>
                </c:pt>
                <c:pt idx="7">
                  <c:v>0.855888669020107</c:v>
                </c:pt>
                <c:pt idx="8">
                  <c:v>0.82749546132686</c:v>
                </c:pt>
                <c:pt idx="9">
                  <c:v>0.796276963542333</c:v>
                </c:pt>
                <c:pt idx="10">
                  <c:v>0.761789397072794</c:v>
                </c:pt>
                <c:pt idx="11">
                  <c:v>0.723490907033505</c:v>
                </c:pt>
                <c:pt idx="12">
                  <c:v>0.680712883833631</c:v>
                </c:pt>
                <c:pt idx="13">
                  <c:v>0.632620596702979</c:v>
                </c:pt>
                <c:pt idx="14">
                  <c:v>0.578158184209123</c:v>
                </c:pt>
                <c:pt idx="15">
                  <c:v>0.515970235358373</c:v>
                </c:pt>
                <c:pt idx="16">
                  <c:v>0.444287451784827</c:v>
                </c:pt>
                <c:pt idx="17">
                  <c:v>0.360755610327355</c:v>
                </c:pt>
                <c:pt idx="18">
                  <c:v>0.262172067298332</c:v>
                </c:pt>
                <c:pt idx="19">
                  <c:v>0.144065720126828</c:v>
                </c:pt>
                <c:pt idx="2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'Калькулятор ППС'!$N$3</c:f>
              <c:strCache>
                <c:ptCount val="1"/>
                <c:pt idx="0">
                  <c:v>pT_BsF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ППС'!$N$4:$N$82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'Калькулятор ППС'!$O$3</c:f>
              <c:strCache>
                <c:ptCount val="1"/>
                <c:pt idx="0">
                  <c:v>AcT_BsS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ППС'!$O$4:$O$82</c:f>
              <c:numCache>
                <c:formatCode>General</c:formatCode>
                <c:ptCount val="79"/>
                <c:pt idx="31">
                  <c:v>0</c:v>
                </c:pt>
                <c:pt idx="32">
                  <c:v>0.0647219681992739</c:v>
                </c:pt>
                <c:pt idx="33">
                  <c:v>0.127468580204674</c:v>
                </c:pt>
                <c:pt idx="34">
                  <c:v>0.188328910428695</c:v>
                </c:pt>
                <c:pt idx="35">
                  <c:v>0.247386757099394</c:v>
                </c:pt>
                <c:pt idx="36">
                  <c:v>0.304721027218037</c:v>
                </c:pt>
                <c:pt idx="37">
                  <c:v>0.360406088297044</c:v>
                </c:pt>
                <c:pt idx="38">
                  <c:v>0.414512090175285</c:v>
                </c:pt>
                <c:pt idx="39">
                  <c:v>0.467105259838989</c:v>
                </c:pt>
                <c:pt idx="40">
                  <c:v>0.518248171853588</c:v>
                </c:pt>
                <c:pt idx="41">
                  <c:v>0.56799999672832</c:v>
                </c:pt>
                <c:pt idx="42">
                  <c:v>0.616416729286203</c:v>
                </c:pt>
                <c:pt idx="43">
                  <c:v>0.66355139889248</c:v>
                </c:pt>
                <c:pt idx="44">
                  <c:v>0.709454263200884</c:v>
                </c:pt>
                <c:pt idx="45">
                  <c:v>0.754172986905897</c:v>
                </c:pt>
                <c:pt idx="46">
                  <c:v>0.79775280683752</c:v>
                </c:pt>
                <c:pt idx="47">
                  <c:v>0.840236684600679</c:v>
                </c:pt>
                <c:pt idx="48">
                  <c:v>0.88166544784193</c:v>
                </c:pt>
                <c:pt idx="49">
                  <c:v>0.922077921119919</c:v>
                </c:pt>
                <c:pt idx="50">
                  <c:v>0.961511047261377</c:v>
                </c:pt>
                <c:pt idx="51">
                  <c:v>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'Калькулятор ППС'!$P$3</c:f>
              <c:strCache>
                <c:ptCount val="1"/>
                <c:pt idx="0">
                  <c:v>AcE_BsS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0000"/>
              </a:solidFill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ППС'!$P$4:$P$82</c:f>
              <c:numCache>
                <c:formatCode>General</c:formatCode>
                <c:ptCount val="79"/>
                <c:pt idx="31">
                  <c:v>1</c:v>
                </c:pt>
                <c:pt idx="32">
                  <c:v>0.976606256781699</c:v>
                </c:pt>
                <c:pt idx="33">
                  <c:v>0.951864399730653</c:v>
                </c:pt>
                <c:pt idx="34">
                  <c:v>0.925654439674352</c:v>
                </c:pt>
                <c:pt idx="35">
                  <c:v>0.897841712507635</c:v>
                </c:pt>
                <c:pt idx="36">
                  <c:v>0.868274564964324</c:v>
                </c:pt>
                <c:pt idx="37">
                  <c:v>0.836781588183381</c:v>
                </c:pt>
                <c:pt idx="38">
                  <c:v>0.803168292510305</c:v>
                </c:pt>
                <c:pt idx="39">
                  <c:v>0.767213087277616</c:v>
                </c:pt>
                <c:pt idx="40">
                  <c:v>0.728662389964707</c:v>
                </c:pt>
                <c:pt idx="41">
                  <c:v>0.68722463653477</c:v>
                </c:pt>
                <c:pt idx="42">
                  <c:v>0.642562893727048</c:v>
                </c:pt>
                <c:pt idx="43">
                  <c:v>0.594285677191841</c:v>
                </c:pt>
                <c:pt idx="44">
                  <c:v>0.541935445679985</c:v>
                </c:pt>
                <c:pt idx="45">
                  <c:v>0.48497405483745</c:v>
                </c:pt>
                <c:pt idx="46">
                  <c:v>0.422764190098492</c:v>
                </c:pt>
                <c:pt idx="47">
                  <c:v>0.354545419338848</c:v>
                </c:pt>
                <c:pt idx="48">
                  <c:v>0.279402954099715</c:v>
                </c:pt>
                <c:pt idx="49">
                  <c:v>0.196226390829481</c:v>
                </c:pt>
                <c:pt idx="50">
                  <c:v>0.103654470755955</c:v>
                </c:pt>
                <c:pt idx="51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'Калькулятор ППС'!$Q$3</c:f>
              <c:strCache>
                <c:ptCount val="1"/>
                <c:pt idx="0">
                  <c:v>pT_BsS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ППС'!$Q$4:$Q$82</c:f>
              <c:numCache>
                <c:formatCode>General</c:formatCode>
                <c:ptCount val="79"/>
                <c:pt idx="31">
                  <c:v>0</c:v>
                </c:pt>
                <c:pt idx="32">
                  <c:v>0.05</c:v>
                </c:pt>
                <c:pt idx="33">
                  <c:v>0.1</c:v>
                </c:pt>
                <c:pt idx="34">
                  <c:v>0.15</c:v>
                </c:pt>
                <c:pt idx="35">
                  <c:v>0.2</c:v>
                </c:pt>
                <c:pt idx="36">
                  <c:v>0.25</c:v>
                </c:pt>
                <c:pt idx="37">
                  <c:v>0.3</c:v>
                </c:pt>
                <c:pt idx="38">
                  <c:v>0.35</c:v>
                </c:pt>
                <c:pt idx="39">
                  <c:v>0.4</c:v>
                </c:pt>
                <c:pt idx="40">
                  <c:v>0.45</c:v>
                </c:pt>
                <c:pt idx="41">
                  <c:v>0.5</c:v>
                </c:pt>
                <c:pt idx="42">
                  <c:v>0.55</c:v>
                </c:pt>
                <c:pt idx="43">
                  <c:v>0.6</c:v>
                </c:pt>
                <c:pt idx="44">
                  <c:v>0.65</c:v>
                </c:pt>
                <c:pt idx="45">
                  <c:v>0.7</c:v>
                </c:pt>
                <c:pt idx="46">
                  <c:v>0.75</c:v>
                </c:pt>
                <c:pt idx="47">
                  <c:v>0.8</c:v>
                </c:pt>
                <c:pt idx="48">
                  <c:v>0.85</c:v>
                </c:pt>
                <c:pt idx="49">
                  <c:v>0.9</c:v>
                </c:pt>
                <c:pt idx="50">
                  <c:v>0.95</c:v>
                </c:pt>
                <c:pt idx="51">
                  <c:v>1</c:v>
                </c:pt>
              </c:numCache>
            </c:numRef>
          </c:yVal>
          <c:smooth val="0"/>
        </c:ser>
        <c:ser>
          <c:idx val="3"/>
          <c:order val="6"/>
          <c:tx>
            <c:strRef>
              <c:f>'Калькулятор ППС'!$R$3</c:f>
              <c:strCache>
                <c:ptCount val="1"/>
                <c:pt idx="0">
                  <c:v>AcT_Ws</c:v>
                </c:pt>
              </c:strCache>
            </c:strRef>
          </c:tx>
          <c:spPr>
            <a:ln w="12700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ППС'!$R$4:$R$82</c:f>
              <c:numCache>
                <c:formatCode>General</c:formatCode>
                <c:ptCount val="79"/>
                <c:pt idx="58">
                  <c:v>0</c:v>
                </c:pt>
                <c:pt idx="59">
                  <c:v>0.392694063926941</c:v>
                </c:pt>
                <c:pt idx="60">
                  <c:v>0.577181208053691</c:v>
                </c:pt>
                <c:pt idx="61">
                  <c:v>0.684350132625995</c:v>
                </c:pt>
                <c:pt idx="62">
                  <c:v>0.754385964912281</c:v>
                </c:pt>
                <c:pt idx="63">
                  <c:v>0.803738317757009</c:v>
                </c:pt>
                <c:pt idx="64">
                  <c:v>0.840390879478827</c:v>
                </c:pt>
                <c:pt idx="65">
                  <c:v>0.868686868686869</c:v>
                </c:pt>
                <c:pt idx="66">
                  <c:v>0.89119170984456</c:v>
                </c:pt>
                <c:pt idx="67">
                  <c:v>0.90951821386604</c:v>
                </c:pt>
                <c:pt idx="68">
                  <c:v>0.924731182795699</c:v>
                </c:pt>
                <c:pt idx="69">
                  <c:v>0.937561942517344</c:v>
                </c:pt>
                <c:pt idx="70">
                  <c:v>0.948529411764706</c:v>
                </c:pt>
                <c:pt idx="71">
                  <c:v>0.958011996572408</c:v>
                </c:pt>
                <c:pt idx="72">
                  <c:v>0.966292134831461</c:v>
                </c:pt>
                <c:pt idx="73">
                  <c:v>0.973584905660377</c:v>
                </c:pt>
                <c:pt idx="74">
                  <c:v>0.98005698005698</c:v>
                </c:pt>
                <c:pt idx="75">
                  <c:v>0.98583951449764</c:v>
                </c:pt>
                <c:pt idx="76">
                  <c:v>0.991037131882202</c:v>
                </c:pt>
                <c:pt idx="77">
                  <c:v>0.995734308348568</c:v>
                </c:pt>
                <c:pt idx="78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'Калькулятор ППС'!$S$3</c:f>
              <c:strCache>
                <c:ptCount val="1"/>
                <c:pt idx="0">
                  <c:v>AcE_Ws</c:v>
                </c:pt>
              </c:strCache>
            </c:strRef>
          </c:tx>
          <c:spPr>
            <a:ln w="12700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00B050"/>
              </a:solidFill>
              <a:ln w="6350" cap="flat" cmpd="sng" algn="ctr">
                <a:solidFill>
                  <a:srgbClr val="00B05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ППС'!$S$4:$S$82</c:f>
              <c:numCache>
                <c:formatCode>General</c:formatCode>
                <c:ptCount val="79"/>
                <c:pt idx="58">
                  <c:v>1</c:v>
                </c:pt>
                <c:pt idx="59">
                  <c:v>0.9921392476137</c:v>
                </c:pt>
                <c:pt idx="60">
                  <c:v>0.983548766157462</c:v>
                </c:pt>
                <c:pt idx="61">
                  <c:v>0.974121996303142</c:v>
                </c:pt>
                <c:pt idx="62">
                  <c:v>0.963730569948187</c:v>
                </c:pt>
                <c:pt idx="63">
                  <c:v>0.95221843003413</c:v>
                </c:pt>
                <c:pt idx="64">
                  <c:v>0.939393939393939</c:v>
                </c:pt>
                <c:pt idx="65">
                  <c:v>0.925019127773527</c:v>
                </c:pt>
                <c:pt idx="66">
                  <c:v>0.908794788273616</c:v>
                </c:pt>
                <c:pt idx="67">
                  <c:v>0.890339425587467</c:v>
                </c:pt>
                <c:pt idx="68">
                  <c:v>0.869158878504673</c:v>
                </c:pt>
                <c:pt idx="69">
                  <c:v>0.84460141271443</c:v>
                </c:pt>
                <c:pt idx="70">
                  <c:v>0.815789473684211</c:v>
                </c:pt>
                <c:pt idx="71">
                  <c:v>0.781512605042017</c:v>
                </c:pt>
                <c:pt idx="72">
                  <c:v>0.740053050397878</c:v>
                </c:pt>
                <c:pt idx="73">
                  <c:v>0.688888888888889</c:v>
                </c:pt>
                <c:pt idx="74">
                  <c:v>0.624161073825503</c:v>
                </c:pt>
                <c:pt idx="75">
                  <c:v>0.539651837524178</c:v>
                </c:pt>
                <c:pt idx="76">
                  <c:v>0.424657534246575</c:v>
                </c:pt>
                <c:pt idx="77">
                  <c:v>0.259052924791087</c:v>
                </c:pt>
                <c:pt idx="78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'Калькулятор ППС'!$T$3</c:f>
              <c:strCache>
                <c:ptCount val="1"/>
                <c:pt idx="0">
                  <c:v>pT_Ws</c:v>
                </c:pt>
              </c:strCache>
            </c:strRef>
          </c:tx>
          <c:spPr>
            <a:ln w="19050" cap="rnd" cmpd="sng" algn="ctr">
              <a:solidFill>
                <a:srgbClr val="00B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'Калькулятор ППС'!$K$4:$K$82</c:f>
              <c:numCache>
                <c:formatCode>General</c:formatCode>
                <c:ptCount val="79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  <c:pt idx="31">
                  <c:v>0.6338028</c:v>
                </c:pt>
                <c:pt idx="32">
                  <c:v>0.643779325</c:v>
                </c:pt>
                <c:pt idx="33">
                  <c:v>0.65375585</c:v>
                </c:pt>
                <c:pt idx="34">
                  <c:v>0.663732375</c:v>
                </c:pt>
                <c:pt idx="35">
                  <c:v>0.6737089</c:v>
                </c:pt>
                <c:pt idx="36">
                  <c:v>0.683685425</c:v>
                </c:pt>
                <c:pt idx="37">
                  <c:v>0.69366195</c:v>
                </c:pt>
                <c:pt idx="38">
                  <c:v>0.703638475</c:v>
                </c:pt>
                <c:pt idx="39">
                  <c:v>0.713615</c:v>
                </c:pt>
                <c:pt idx="40">
                  <c:v>0.723591525</c:v>
                </c:pt>
                <c:pt idx="41">
                  <c:v>0.73356805</c:v>
                </c:pt>
                <c:pt idx="42">
                  <c:v>0.743544575</c:v>
                </c:pt>
                <c:pt idx="43">
                  <c:v>0.7535211</c:v>
                </c:pt>
                <c:pt idx="44">
                  <c:v>0.763497625</c:v>
                </c:pt>
                <c:pt idx="45">
                  <c:v>0.77347415</c:v>
                </c:pt>
                <c:pt idx="46">
                  <c:v>0.783450675</c:v>
                </c:pt>
                <c:pt idx="47">
                  <c:v>0.7934272</c:v>
                </c:pt>
                <c:pt idx="48">
                  <c:v>0.803403725</c:v>
                </c:pt>
                <c:pt idx="49">
                  <c:v>0.81338025</c:v>
                </c:pt>
                <c:pt idx="50">
                  <c:v>0.823356775</c:v>
                </c:pt>
                <c:pt idx="51">
                  <c:v>0.8333333</c:v>
                </c:pt>
                <c:pt idx="58">
                  <c:v>0.07</c:v>
                </c:pt>
                <c:pt idx="59">
                  <c:v>0.1095</c:v>
                </c:pt>
                <c:pt idx="60">
                  <c:v>0.149</c:v>
                </c:pt>
                <c:pt idx="61">
                  <c:v>0.1885</c:v>
                </c:pt>
                <c:pt idx="62">
                  <c:v>0.228</c:v>
                </c:pt>
                <c:pt idx="63">
                  <c:v>0.2675</c:v>
                </c:pt>
                <c:pt idx="64">
                  <c:v>0.307</c:v>
                </c:pt>
                <c:pt idx="65">
                  <c:v>0.3465</c:v>
                </c:pt>
                <c:pt idx="66">
                  <c:v>0.386</c:v>
                </c:pt>
                <c:pt idx="67">
                  <c:v>0.4255</c:v>
                </c:pt>
                <c:pt idx="68">
                  <c:v>0.465</c:v>
                </c:pt>
                <c:pt idx="69">
                  <c:v>0.5045</c:v>
                </c:pt>
                <c:pt idx="70">
                  <c:v>0.544</c:v>
                </c:pt>
                <c:pt idx="71">
                  <c:v>0.5835</c:v>
                </c:pt>
                <c:pt idx="72">
                  <c:v>0.623</c:v>
                </c:pt>
                <c:pt idx="73">
                  <c:v>0.6625</c:v>
                </c:pt>
                <c:pt idx="74">
                  <c:v>0.702</c:v>
                </c:pt>
                <c:pt idx="75">
                  <c:v>0.7415</c:v>
                </c:pt>
                <c:pt idx="76">
                  <c:v>0.781</c:v>
                </c:pt>
                <c:pt idx="77">
                  <c:v>0.8205</c:v>
                </c:pt>
                <c:pt idx="78">
                  <c:v>0.86</c:v>
                </c:pt>
              </c:numCache>
            </c:numRef>
          </c:xVal>
          <c:yVal>
            <c:numRef>
              <c:f>'Калькулятор ППС'!$T$4:$T$82</c:f>
              <c:numCache>
                <c:formatCode>General</c:formatCode>
                <c:ptCount val="79"/>
                <c:pt idx="58">
                  <c:v>0</c:v>
                </c:pt>
                <c:pt idx="59">
                  <c:v>0.05</c:v>
                </c:pt>
                <c:pt idx="60">
                  <c:v>0.1</c:v>
                </c:pt>
                <c:pt idx="61">
                  <c:v>0.15</c:v>
                </c:pt>
                <c:pt idx="62">
                  <c:v>0.2</c:v>
                </c:pt>
                <c:pt idx="63">
                  <c:v>0.25</c:v>
                </c:pt>
                <c:pt idx="64">
                  <c:v>0.3</c:v>
                </c:pt>
                <c:pt idx="65">
                  <c:v>0.35</c:v>
                </c:pt>
                <c:pt idx="66">
                  <c:v>0.4</c:v>
                </c:pt>
                <c:pt idx="67">
                  <c:v>0.45</c:v>
                </c:pt>
                <c:pt idx="68">
                  <c:v>0.5</c:v>
                </c:pt>
                <c:pt idx="69">
                  <c:v>0.55</c:v>
                </c:pt>
                <c:pt idx="70">
                  <c:v>0.6</c:v>
                </c:pt>
                <c:pt idx="71">
                  <c:v>0.65</c:v>
                </c:pt>
                <c:pt idx="72">
                  <c:v>0.7</c:v>
                </c:pt>
                <c:pt idx="73">
                  <c:v>0.75</c:v>
                </c:pt>
                <c:pt idx="74">
                  <c:v>0.8</c:v>
                </c:pt>
                <c:pt idx="75">
                  <c:v>0.85</c:v>
                </c:pt>
                <c:pt idx="76">
                  <c:v>0.9</c:v>
                </c:pt>
                <c:pt idx="77">
                  <c:v>0.95</c:v>
                </c:pt>
                <c:pt idx="7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26592"/>
        <c:axId val="238169472"/>
      </c:scatterChart>
      <c:valAx>
        <c:axId val="202326592"/>
        <c:scaling>
          <c:orientation val="minMax"/>
          <c:max val="0.9"/>
          <c:min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8169472"/>
        <c:crosses val="autoZero"/>
        <c:crossBetween val="midCat"/>
        <c:majorUnit val="0.05"/>
      </c:valAx>
      <c:valAx>
        <c:axId val="238169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3265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ru-RU" b="1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Тестовые данные на калькуляторе ВМХ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ВМХ'!$O$40:$O$50</c:f>
              <c:numCache>
                <c:formatCode>0.00_ 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'Калькулятор ППС vs ВМХ'!$P$40:$P$50</c:f>
              <c:numCache>
                <c:formatCode>General</c:formatCode>
                <c:ptCount val="11"/>
                <c:pt idx="3">
                  <c:v>0.044428</c:v>
                </c:pt>
                <c:pt idx="4">
                  <c:v>0.144428</c:v>
                </c:pt>
                <c:pt idx="5">
                  <c:v>0.244428</c:v>
                </c:pt>
                <c:pt idx="6">
                  <c:v>0.344428</c:v>
                </c:pt>
                <c:pt idx="7">
                  <c:v>0.444428</c:v>
                </c:pt>
                <c:pt idx="8">
                  <c:v>0.544428</c:v>
                </c:pt>
                <c:pt idx="9">
                  <c:v>0.644428</c:v>
                </c:pt>
                <c:pt idx="10">
                  <c:v>0.744428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'Тестовый датасет'!$R$5:$R$10</c:f>
              <c:numCache>
                <c:formatCode>General</c:formatCode>
                <c:ptCount val="6"/>
                <c:pt idx="0">
                  <c:v>0.625</c:v>
                </c:pt>
                <c:pt idx="1">
                  <c:v>0.341</c:v>
                </c:pt>
                <c:pt idx="2">
                  <c:v>0.528</c:v>
                </c:pt>
                <c:pt idx="3">
                  <c:v>1</c:v>
                </c:pt>
                <c:pt idx="4">
                  <c:v>0.327</c:v>
                </c:pt>
                <c:pt idx="5">
                  <c:v>0.565</c:v>
                </c:pt>
              </c:numCache>
            </c:numRef>
          </c:xVal>
          <c:yVal>
            <c:numRef>
              <c:f>'Тестовый датасет'!$K$5:$K$10</c:f>
              <c:numCache>
                <c:formatCode>General</c:formatCode>
                <c:ptCount val="6"/>
                <c:pt idx="0">
                  <c:v>0.225</c:v>
                </c:pt>
                <c:pt idx="1">
                  <c:v>0.091</c:v>
                </c:pt>
                <c:pt idx="2">
                  <c:v>0.034</c:v>
                </c:pt>
                <c:pt idx="3">
                  <c:v>0.682</c:v>
                </c:pt>
                <c:pt idx="4">
                  <c:v>0.163</c:v>
                </c:pt>
                <c:pt idx="5">
                  <c:v>0.261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47802"/>
        <c:axId val="298014051"/>
      </c:scatterChart>
      <c:valAx>
        <c:axId val="9589478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8014051"/>
        <c:crosses val="autoZero"/>
        <c:crossBetween val="midCat"/>
      </c:valAx>
      <c:valAx>
        <c:axId val="2980140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478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"/>
                  <c:y val="-0.06018518518518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'Тестовый датасет'!$C$13:$C$21</c:f>
              <c:numCache>
                <c:formatCode>General</c:formatCode>
                <c:ptCount val="9"/>
                <c:pt idx="0">
                  <c:v>0.118</c:v>
                </c:pt>
                <c:pt idx="1">
                  <c:v>0.769</c:v>
                </c:pt>
                <c:pt idx="2">
                  <c:v>0.237</c:v>
                </c:pt>
                <c:pt idx="3">
                  <c:v>0.225</c:v>
                </c:pt>
                <c:pt idx="4">
                  <c:v>0.091</c:v>
                </c:pt>
                <c:pt idx="5">
                  <c:v>0.034</c:v>
                </c:pt>
                <c:pt idx="6">
                  <c:v>0.682</c:v>
                </c:pt>
                <c:pt idx="7">
                  <c:v>0.163</c:v>
                </c:pt>
                <c:pt idx="8">
                  <c:v>0.261</c:v>
                </c:pt>
              </c:numCache>
            </c:numRef>
          </c:xVal>
          <c:yVal>
            <c:numRef>
              <c:f>'Тестовый датасет'!$D$13:$D$21</c:f>
              <c:numCache>
                <c:formatCode>General</c:formatCode>
                <c:ptCount val="9"/>
                <c:pt idx="0">
                  <c:v>0.2977216668</c:v>
                </c:pt>
                <c:pt idx="1">
                  <c:v>0.6579178524</c:v>
                </c:pt>
                <c:pt idx="2">
                  <c:v>0.3546276614</c:v>
                </c:pt>
                <c:pt idx="3">
                  <c:v>0.639782975</c:v>
                </c:pt>
                <c:pt idx="4">
                  <c:v>0.4621862446</c:v>
                </c:pt>
                <c:pt idx="5">
                  <c:v>0.5791249368</c:v>
                </c:pt>
                <c:pt idx="6">
                  <c:v>0.8742857</c:v>
                </c:pt>
                <c:pt idx="7">
                  <c:v>0.4534314762</c:v>
                </c:pt>
                <c:pt idx="8">
                  <c:v>0.602262539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25303"/>
        <c:axId val="202758331"/>
      </c:scatterChart>
      <c:valAx>
        <c:axId val="533025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2758331"/>
        <c:crosses val="autoZero"/>
        <c:crossBetween val="midCat"/>
      </c:valAx>
      <c:valAx>
        <c:axId val="2027583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025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ПЕрвичные данные на калькуляторе ППС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184027777777778"/>
          <c:w val="0.901027777777778"/>
          <c:h val="0.710972222222222"/>
        </c:manualLayout>
      </c:layout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ВМХ'!$K$4:$K$24</c:f>
              <c:numCache>
                <c:formatCode>General</c:formatCode>
                <c:ptCount val="21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</c:numCache>
            </c:numRef>
          </c:xVal>
          <c:yVal>
            <c:numRef>
              <c:f>'Калькулятор ППС vs ВМХ'!$N$4:$N$24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"Первичные данные"</c:f>
              <c:strCache>
                <c:ptCount val="1"/>
                <c:pt idx="0">
                  <c:v>Первичные данные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'Первичные данные'!$E$2:$E$8</c:f>
              <c:numCache>
                <c:formatCode>General</c:formatCode>
                <c:ptCount val="7"/>
                <c:pt idx="0">
                  <c:v>0.288888888888889</c:v>
                </c:pt>
                <c:pt idx="1">
                  <c:v>0.303030303030303</c:v>
                </c:pt>
                <c:pt idx="2">
                  <c:v>0.236363636363636</c:v>
                </c:pt>
                <c:pt idx="3">
                  <c:v>0.494117647058824</c:v>
                </c:pt>
                <c:pt idx="4">
                  <c:v>0.4</c:v>
                </c:pt>
                <c:pt idx="5">
                  <c:v>0.351851851851852</c:v>
                </c:pt>
                <c:pt idx="6">
                  <c:v>0.842105263157895</c:v>
                </c:pt>
              </c:numCache>
            </c:numRef>
          </c:xVal>
          <c:yVal>
            <c:numRef>
              <c:f>'Первичные данные'!$F$2:$F$8</c:f>
              <c:numCache>
                <c:formatCode>General</c:formatCode>
                <c:ptCount val="7"/>
                <c:pt idx="0">
                  <c:v>0.4</c:v>
                </c:pt>
                <c:pt idx="1">
                  <c:v>0.318181818181818</c:v>
                </c:pt>
                <c:pt idx="2">
                  <c:v>0.290909090909091</c:v>
                </c:pt>
                <c:pt idx="3">
                  <c:v>0.776470588235294</c:v>
                </c:pt>
                <c:pt idx="4">
                  <c:v>0.36</c:v>
                </c:pt>
                <c:pt idx="5">
                  <c:v>0.5</c:v>
                </c:pt>
                <c:pt idx="6">
                  <c:v>0.807017543859649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02699"/>
        <c:axId val="569778335"/>
      </c:scatterChart>
      <c:valAx>
        <c:axId val="5186026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9778335"/>
        <c:crosses val="autoZero"/>
        <c:crossBetween val="midCat"/>
      </c:valAx>
      <c:valAx>
        <c:axId val="5697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6026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Первичные данные на калькуляторе ВМХ</a:t>
            </a:r>
          </a:p>
        </c:rich>
      </c:tx>
      <c:layout>
        <c:manualLayout>
          <c:xMode val="edge"/>
          <c:yMode val="edge"/>
          <c:x val="0.138055555555556"/>
          <c:y val="0.0347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ВМХ'!$O$4:$O$24</c:f>
              <c:numCache>
                <c:formatCode>0.00_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'Калькулятор ППС vs ВМХ'!$P$4:$P$24</c:f>
              <c:numCache>
                <c:formatCode>General</c:formatCode>
                <c:ptCount val="21"/>
                <c:pt idx="0">
                  <c:v>0.0898058</c:v>
                </c:pt>
                <c:pt idx="1">
                  <c:v>0.1898058</c:v>
                </c:pt>
                <c:pt idx="2">
                  <c:v>0.2898058</c:v>
                </c:pt>
                <c:pt idx="3">
                  <c:v>0.3898058</c:v>
                </c:pt>
                <c:pt idx="4">
                  <c:v>0.4898058</c:v>
                </c:pt>
                <c:pt idx="5">
                  <c:v>0.5898058</c:v>
                </c:pt>
                <c:pt idx="6">
                  <c:v>0.6898058</c:v>
                </c:pt>
                <c:pt idx="7">
                  <c:v>0.7898058</c:v>
                </c:pt>
                <c:pt idx="8">
                  <c:v>0.8898058</c:v>
                </c:pt>
                <c:pt idx="9">
                  <c:v>0.9898058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"Первичные данные"</c:f>
              <c:strCache>
                <c:ptCount val="1"/>
                <c:pt idx="0">
                  <c:v>Первичные данные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'Первичные данные'!$E$2:$E$8</c:f>
              <c:numCache>
                <c:formatCode>General</c:formatCode>
                <c:ptCount val="7"/>
                <c:pt idx="0">
                  <c:v>0.288888888888889</c:v>
                </c:pt>
                <c:pt idx="1">
                  <c:v>0.303030303030303</c:v>
                </c:pt>
                <c:pt idx="2">
                  <c:v>0.236363636363636</c:v>
                </c:pt>
                <c:pt idx="3">
                  <c:v>0.494117647058824</c:v>
                </c:pt>
                <c:pt idx="4">
                  <c:v>0.4</c:v>
                </c:pt>
                <c:pt idx="5">
                  <c:v>0.351851851851852</c:v>
                </c:pt>
                <c:pt idx="6">
                  <c:v>0.842105263157895</c:v>
                </c:pt>
              </c:numCache>
            </c:numRef>
          </c:xVal>
          <c:yVal>
            <c:numRef>
              <c:f>'Первичные данные'!$F$2:$F$8</c:f>
              <c:numCache>
                <c:formatCode>General</c:formatCode>
                <c:ptCount val="7"/>
                <c:pt idx="0">
                  <c:v>0.4</c:v>
                </c:pt>
                <c:pt idx="1">
                  <c:v>0.318181818181818</c:v>
                </c:pt>
                <c:pt idx="2">
                  <c:v>0.290909090909091</c:v>
                </c:pt>
                <c:pt idx="3">
                  <c:v>0.776470588235294</c:v>
                </c:pt>
                <c:pt idx="4">
                  <c:v>0.36</c:v>
                </c:pt>
                <c:pt idx="5">
                  <c:v>0.5</c:v>
                </c:pt>
                <c:pt idx="6">
                  <c:v>0.807017543859649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2773"/>
        <c:axId val="360689519"/>
      </c:scatterChart>
      <c:valAx>
        <c:axId val="4671427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0689519"/>
        <c:crosses val="autoZero"/>
        <c:crossBetween val="midCat"/>
      </c:valAx>
      <c:valAx>
        <c:axId val="3606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1427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Первичные данные на калькуляторе ППС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ВМХ'!$K$40:$K$60</c:f>
              <c:numCache>
                <c:formatCode>General</c:formatCode>
                <c:ptCount val="21"/>
                <c:pt idx="0">
                  <c:v>0.6338028</c:v>
                </c:pt>
                <c:pt idx="1">
                  <c:v>0.643779325</c:v>
                </c:pt>
                <c:pt idx="2">
                  <c:v>0.65375585</c:v>
                </c:pt>
                <c:pt idx="3">
                  <c:v>0.663732375</c:v>
                </c:pt>
                <c:pt idx="4">
                  <c:v>0.6737089</c:v>
                </c:pt>
                <c:pt idx="5">
                  <c:v>0.683685425</c:v>
                </c:pt>
                <c:pt idx="6">
                  <c:v>0.69366195</c:v>
                </c:pt>
                <c:pt idx="7">
                  <c:v>0.703638475</c:v>
                </c:pt>
                <c:pt idx="8">
                  <c:v>0.713615</c:v>
                </c:pt>
                <c:pt idx="9">
                  <c:v>0.723591525</c:v>
                </c:pt>
                <c:pt idx="10">
                  <c:v>0.73356805</c:v>
                </c:pt>
                <c:pt idx="11">
                  <c:v>0.743544575</c:v>
                </c:pt>
                <c:pt idx="12">
                  <c:v>0.7535211</c:v>
                </c:pt>
                <c:pt idx="13">
                  <c:v>0.763497625</c:v>
                </c:pt>
                <c:pt idx="14">
                  <c:v>0.77347415</c:v>
                </c:pt>
                <c:pt idx="15">
                  <c:v>0.783450675</c:v>
                </c:pt>
                <c:pt idx="16">
                  <c:v>0.7934272</c:v>
                </c:pt>
                <c:pt idx="17">
                  <c:v>0.803403725</c:v>
                </c:pt>
                <c:pt idx="18">
                  <c:v>0.81338025</c:v>
                </c:pt>
                <c:pt idx="19">
                  <c:v>0.823356775</c:v>
                </c:pt>
                <c:pt idx="20">
                  <c:v>0.8333333</c:v>
                </c:pt>
              </c:numCache>
            </c:numRef>
          </c:xVal>
          <c:yVal>
            <c:numRef>
              <c:f>'Калькулятор ППС vs ВМХ'!$N$40:$N$60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'Первичные данные'!$E$9:$E$16</c:f>
              <c:numCache>
                <c:formatCode>General</c:formatCode>
                <c:ptCount val="8"/>
                <c:pt idx="0">
                  <c:v>0.511904761904762</c:v>
                </c:pt>
                <c:pt idx="1">
                  <c:v>0.9</c:v>
                </c:pt>
                <c:pt idx="2">
                  <c:v>0.948979591836735</c:v>
                </c:pt>
                <c:pt idx="3">
                  <c:v>0.681034482758621</c:v>
                </c:pt>
                <c:pt idx="4">
                  <c:v>0.911111111111111</c:v>
                </c:pt>
                <c:pt idx="5">
                  <c:v>0.773584905660377</c:v>
                </c:pt>
                <c:pt idx="6">
                  <c:v>0.621848739495798</c:v>
                </c:pt>
                <c:pt idx="7">
                  <c:v>0.646153846153846</c:v>
                </c:pt>
              </c:numCache>
            </c:numRef>
          </c:xVal>
          <c:yVal>
            <c:numRef>
              <c:f>'Первичные данные'!$F$9:$F$16</c:f>
              <c:numCache>
                <c:formatCode>General</c:formatCode>
                <c:ptCount val="8"/>
                <c:pt idx="0">
                  <c:v>0.0952380952380952</c:v>
                </c:pt>
                <c:pt idx="1">
                  <c:v>0.55</c:v>
                </c:pt>
                <c:pt idx="2">
                  <c:v>0.571428571428571</c:v>
                </c:pt>
                <c:pt idx="3">
                  <c:v>0.482758620689655</c:v>
                </c:pt>
                <c:pt idx="4">
                  <c:v>0.844444444444444</c:v>
                </c:pt>
                <c:pt idx="5">
                  <c:v>0.547169811320755</c:v>
                </c:pt>
                <c:pt idx="6">
                  <c:v>0.319327731092437</c:v>
                </c:pt>
                <c:pt idx="7">
                  <c:v>0.646153846153846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27135"/>
        <c:axId val="412351396"/>
      </c:scatterChart>
      <c:valAx>
        <c:axId val="47242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351396"/>
        <c:crosses val="autoZero"/>
        <c:crossBetween val="midCat"/>
      </c:valAx>
      <c:valAx>
        <c:axId val="4123513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242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Первичные данные на кальтуляторе ВМХ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24444444444444"/>
          <c:y val="0.177083333333333"/>
          <c:w val="0.882972222222222"/>
          <c:h val="0.710972222222222"/>
        </c:manualLayout>
      </c:layout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ВМХ'!$O$40:$O$60</c:f>
              <c:numCache>
                <c:formatCode>0.00_ 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'Калькулятор ППС vs ВМХ'!$P$40:$P$60</c:f>
              <c:numCache>
                <c:formatCode>General</c:formatCode>
                <c:ptCount val="21"/>
                <c:pt idx="3">
                  <c:v>0.044428</c:v>
                </c:pt>
                <c:pt idx="4">
                  <c:v>0.144428</c:v>
                </c:pt>
                <c:pt idx="5">
                  <c:v>0.244428</c:v>
                </c:pt>
                <c:pt idx="6">
                  <c:v>0.344428</c:v>
                </c:pt>
                <c:pt idx="7">
                  <c:v>0.444428</c:v>
                </c:pt>
                <c:pt idx="8">
                  <c:v>0.544428</c:v>
                </c:pt>
                <c:pt idx="9">
                  <c:v>0.644428</c:v>
                </c:pt>
                <c:pt idx="10">
                  <c:v>0.744428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'Первичные данные'!$E$9:$E$16</c:f>
              <c:numCache>
                <c:formatCode>General</c:formatCode>
                <c:ptCount val="8"/>
                <c:pt idx="0">
                  <c:v>0.511904761904762</c:v>
                </c:pt>
                <c:pt idx="1">
                  <c:v>0.9</c:v>
                </c:pt>
                <c:pt idx="2">
                  <c:v>0.948979591836735</c:v>
                </c:pt>
                <c:pt idx="3">
                  <c:v>0.681034482758621</c:v>
                </c:pt>
                <c:pt idx="4">
                  <c:v>0.911111111111111</c:v>
                </c:pt>
                <c:pt idx="5">
                  <c:v>0.773584905660377</c:v>
                </c:pt>
                <c:pt idx="6">
                  <c:v>0.621848739495798</c:v>
                </c:pt>
                <c:pt idx="7">
                  <c:v>0.646153846153846</c:v>
                </c:pt>
              </c:numCache>
            </c:numRef>
          </c:xVal>
          <c:yVal>
            <c:numRef>
              <c:f>'Первичные данные'!$F$9:$F$16</c:f>
              <c:numCache>
                <c:formatCode>General</c:formatCode>
                <c:ptCount val="8"/>
                <c:pt idx="0">
                  <c:v>0.0952380952380952</c:v>
                </c:pt>
                <c:pt idx="1">
                  <c:v>0.55</c:v>
                </c:pt>
                <c:pt idx="2">
                  <c:v>0.571428571428571</c:v>
                </c:pt>
                <c:pt idx="3">
                  <c:v>0.482758620689655</c:v>
                </c:pt>
                <c:pt idx="4">
                  <c:v>0.844444444444444</c:v>
                </c:pt>
                <c:pt idx="5">
                  <c:v>0.547169811320755</c:v>
                </c:pt>
                <c:pt idx="6">
                  <c:v>0.319327731092437</c:v>
                </c:pt>
                <c:pt idx="7">
                  <c:v>0.646153846153846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61326"/>
        <c:axId val="318051803"/>
      </c:scatterChart>
      <c:valAx>
        <c:axId val="4308613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051803"/>
        <c:crosses val="autoZero"/>
        <c:crossBetween val="midCat"/>
      </c:valAx>
      <c:valAx>
        <c:axId val="318051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8613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Тестовыеданные на калькуляторе ППС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ВМХ'!$K$4:$K$24</c:f>
              <c:numCache>
                <c:formatCode>General</c:formatCode>
                <c:ptCount val="21"/>
                <c:pt idx="0">
                  <c:v>0.11</c:v>
                </c:pt>
                <c:pt idx="1">
                  <c:v>0.140584905</c:v>
                </c:pt>
                <c:pt idx="2">
                  <c:v>0.17116981</c:v>
                </c:pt>
                <c:pt idx="3">
                  <c:v>0.201754715</c:v>
                </c:pt>
                <c:pt idx="4">
                  <c:v>0.23233962</c:v>
                </c:pt>
                <c:pt idx="5">
                  <c:v>0.262924525</c:v>
                </c:pt>
                <c:pt idx="6">
                  <c:v>0.29350943</c:v>
                </c:pt>
                <c:pt idx="7">
                  <c:v>0.324094335</c:v>
                </c:pt>
                <c:pt idx="8">
                  <c:v>0.35467924</c:v>
                </c:pt>
                <c:pt idx="9">
                  <c:v>0.385264145</c:v>
                </c:pt>
                <c:pt idx="10">
                  <c:v>0.41584905</c:v>
                </c:pt>
                <c:pt idx="11">
                  <c:v>0.446433955</c:v>
                </c:pt>
                <c:pt idx="12">
                  <c:v>0.47701886</c:v>
                </c:pt>
                <c:pt idx="13">
                  <c:v>0.507603765</c:v>
                </c:pt>
                <c:pt idx="14">
                  <c:v>0.53818867</c:v>
                </c:pt>
                <c:pt idx="15">
                  <c:v>0.568773575</c:v>
                </c:pt>
                <c:pt idx="16">
                  <c:v>0.59935848</c:v>
                </c:pt>
                <c:pt idx="17">
                  <c:v>0.629943385</c:v>
                </c:pt>
                <c:pt idx="18">
                  <c:v>0.66052829</c:v>
                </c:pt>
                <c:pt idx="19">
                  <c:v>0.691113195</c:v>
                </c:pt>
                <c:pt idx="20">
                  <c:v>0.7216981</c:v>
                </c:pt>
              </c:numCache>
            </c:numRef>
          </c:xVal>
          <c:yVal>
            <c:numRef>
              <c:f>'Калькулятор ППС vs ВМХ'!$N$4:$N$24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'Тестовый датасет'!$R$2:$R$4</c:f>
              <c:numCache>
                <c:formatCode>General</c:formatCode>
                <c:ptCount val="3"/>
                <c:pt idx="0">
                  <c:v>0.078</c:v>
                </c:pt>
                <c:pt idx="1">
                  <c:v>0.654</c:v>
                </c:pt>
                <c:pt idx="2">
                  <c:v>0.169</c:v>
                </c:pt>
              </c:numCache>
            </c:numRef>
          </c:xVal>
          <c:yVal>
            <c:numRef>
              <c:f>'Тестовый датасет'!$K$2:$K$4</c:f>
              <c:numCache>
                <c:formatCode>General</c:formatCode>
                <c:ptCount val="3"/>
                <c:pt idx="0">
                  <c:v>0.118</c:v>
                </c:pt>
                <c:pt idx="1">
                  <c:v>0.769</c:v>
                </c:pt>
                <c:pt idx="2">
                  <c:v>0.237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7579"/>
        <c:axId val="964369710"/>
      </c:scatterChart>
      <c:valAx>
        <c:axId val="690075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369710"/>
        <c:crosses val="autoZero"/>
        <c:crossBetween val="midCat"/>
      </c:valAx>
      <c:valAx>
        <c:axId val="9643697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0075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Тестовые данные на калькуляторе ВМХ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ВМХ'!$O$4:$O$13</c:f>
              <c:numCache>
                <c:formatCode>0.00_ 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'Калькулятор ППС vs ВМХ'!$P$4:$P$13</c:f>
              <c:numCache>
                <c:formatCode>General</c:formatCode>
                <c:ptCount val="10"/>
                <c:pt idx="0">
                  <c:v>0.0898058</c:v>
                </c:pt>
                <c:pt idx="1">
                  <c:v>0.1898058</c:v>
                </c:pt>
                <c:pt idx="2">
                  <c:v>0.2898058</c:v>
                </c:pt>
                <c:pt idx="3">
                  <c:v>0.3898058</c:v>
                </c:pt>
                <c:pt idx="4">
                  <c:v>0.4898058</c:v>
                </c:pt>
                <c:pt idx="5">
                  <c:v>0.5898058</c:v>
                </c:pt>
                <c:pt idx="6">
                  <c:v>0.6898058</c:v>
                </c:pt>
                <c:pt idx="7">
                  <c:v>0.7898058</c:v>
                </c:pt>
                <c:pt idx="8">
                  <c:v>0.8898058</c:v>
                </c:pt>
                <c:pt idx="9">
                  <c:v>0.9898058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'Тестовый датасет'!$R$2:$R$4</c:f>
              <c:numCache>
                <c:formatCode>General</c:formatCode>
                <c:ptCount val="3"/>
                <c:pt idx="0">
                  <c:v>0.078</c:v>
                </c:pt>
                <c:pt idx="1">
                  <c:v>0.654</c:v>
                </c:pt>
                <c:pt idx="2">
                  <c:v>0.169</c:v>
                </c:pt>
              </c:numCache>
            </c:numRef>
          </c:xVal>
          <c:yVal>
            <c:numRef>
              <c:f>'Тестовый датасет'!$K$2:$K$4</c:f>
              <c:numCache>
                <c:formatCode>General</c:formatCode>
                <c:ptCount val="3"/>
                <c:pt idx="0">
                  <c:v>0.118</c:v>
                </c:pt>
                <c:pt idx="1">
                  <c:v>0.769</c:v>
                </c:pt>
                <c:pt idx="2">
                  <c:v>0.237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691971"/>
        <c:axId val="964112823"/>
      </c:scatterChart>
      <c:valAx>
        <c:axId val="837691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112823"/>
        <c:crosses val="autoZero"/>
        <c:crossBetween val="midCat"/>
      </c:valAx>
      <c:valAx>
        <c:axId val="96411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6919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Тестовые данные на калькуляторе ППС</a:t>
            </a:r>
          </a:p>
        </c:rich>
      </c:tx>
      <c:layout>
        <c:manualLayout>
          <c:xMode val="edge"/>
          <c:yMode val="edge"/>
          <c:x val="0.160277777777778"/>
          <c:y val="0.023148148148148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'Калькулятор ППС vs ВМХ'!$K$40:$K$60</c:f>
              <c:numCache>
                <c:formatCode>General</c:formatCode>
                <c:ptCount val="21"/>
                <c:pt idx="0">
                  <c:v>0.6338028</c:v>
                </c:pt>
                <c:pt idx="1">
                  <c:v>0.643779325</c:v>
                </c:pt>
                <c:pt idx="2">
                  <c:v>0.65375585</c:v>
                </c:pt>
                <c:pt idx="3">
                  <c:v>0.663732375</c:v>
                </c:pt>
                <c:pt idx="4">
                  <c:v>0.6737089</c:v>
                </c:pt>
                <c:pt idx="5">
                  <c:v>0.683685425</c:v>
                </c:pt>
                <c:pt idx="6">
                  <c:v>0.69366195</c:v>
                </c:pt>
                <c:pt idx="7">
                  <c:v>0.703638475</c:v>
                </c:pt>
                <c:pt idx="8">
                  <c:v>0.713615</c:v>
                </c:pt>
                <c:pt idx="9">
                  <c:v>0.723591525</c:v>
                </c:pt>
                <c:pt idx="10">
                  <c:v>0.73356805</c:v>
                </c:pt>
                <c:pt idx="11">
                  <c:v>0.743544575</c:v>
                </c:pt>
                <c:pt idx="12">
                  <c:v>0.7535211</c:v>
                </c:pt>
                <c:pt idx="13">
                  <c:v>0.763497625</c:v>
                </c:pt>
                <c:pt idx="14">
                  <c:v>0.77347415</c:v>
                </c:pt>
                <c:pt idx="15">
                  <c:v>0.783450675</c:v>
                </c:pt>
                <c:pt idx="16">
                  <c:v>0.7934272</c:v>
                </c:pt>
                <c:pt idx="17">
                  <c:v>0.803403725</c:v>
                </c:pt>
                <c:pt idx="18">
                  <c:v>0.81338025</c:v>
                </c:pt>
                <c:pt idx="19">
                  <c:v>0.823356775</c:v>
                </c:pt>
                <c:pt idx="20">
                  <c:v>0.8333333</c:v>
                </c:pt>
              </c:numCache>
            </c:numRef>
          </c:xVal>
          <c:yVal>
            <c:numRef>
              <c:f>'Калькулятор ППС vs ВМХ'!$N$40:$N$60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'Тестовый датасет'!$R$5:$R$10</c:f>
              <c:numCache>
                <c:formatCode>General</c:formatCode>
                <c:ptCount val="6"/>
                <c:pt idx="0">
                  <c:v>0.625</c:v>
                </c:pt>
                <c:pt idx="1">
                  <c:v>0.341</c:v>
                </c:pt>
                <c:pt idx="2">
                  <c:v>0.528</c:v>
                </c:pt>
                <c:pt idx="3">
                  <c:v>1</c:v>
                </c:pt>
                <c:pt idx="4">
                  <c:v>0.327</c:v>
                </c:pt>
                <c:pt idx="5">
                  <c:v>0.565</c:v>
                </c:pt>
              </c:numCache>
            </c:numRef>
          </c:xVal>
          <c:yVal>
            <c:numRef>
              <c:f>'Тестовый датасет'!$K$5:$K$10</c:f>
              <c:numCache>
                <c:formatCode>General</c:formatCode>
                <c:ptCount val="6"/>
                <c:pt idx="0">
                  <c:v>0.225</c:v>
                </c:pt>
                <c:pt idx="1">
                  <c:v>0.091</c:v>
                </c:pt>
                <c:pt idx="2">
                  <c:v>0.034</c:v>
                </c:pt>
                <c:pt idx="3">
                  <c:v>0.682</c:v>
                </c:pt>
                <c:pt idx="4">
                  <c:v>0.163</c:v>
                </c:pt>
                <c:pt idx="5">
                  <c:v>0.261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63768"/>
        <c:axId val="570318228"/>
      </c:scatterChart>
      <c:valAx>
        <c:axId val="66596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318228"/>
        <c:crosses val="autoZero"/>
        <c:crossBetween val="midCat"/>
      </c:valAx>
      <c:valAx>
        <c:axId val="570318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96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276225</xdr:colOff>
      <xdr:row>1</xdr:row>
      <xdr:rowOff>34925</xdr:rowOff>
    </xdr:from>
    <xdr:to>
      <xdr:col>25</xdr:col>
      <xdr:colOff>523875</xdr:colOff>
      <xdr:row>23</xdr:row>
      <xdr:rowOff>82549</xdr:rowOff>
    </xdr:to>
    <xdr:graphicFrame>
      <xdr:nvGraphicFramePr>
        <xdr:cNvPr id="5" name="Диаграмма 4"/>
        <xdr:cNvGraphicFramePr/>
      </xdr:nvGraphicFramePr>
      <xdr:xfrm>
        <a:off x="9463405" y="276225"/>
        <a:ext cx="7429500" cy="415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31750</xdr:colOff>
      <xdr:row>10</xdr:row>
      <xdr:rowOff>152400</xdr:rowOff>
    </xdr:from>
    <xdr:to>
      <xdr:col>14</xdr:col>
      <xdr:colOff>165100</xdr:colOff>
      <xdr:row>25</xdr:row>
      <xdr:rowOff>133350</xdr:rowOff>
    </xdr:to>
    <xdr:graphicFrame>
      <xdr:nvGraphicFramePr>
        <xdr:cNvPr id="6" name="Диаграмма 5"/>
        <xdr:cNvGraphicFramePr/>
      </xdr:nvGraphicFramePr>
      <xdr:xfrm>
        <a:off x="4298950" y="1993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254000</xdr:colOff>
      <xdr:row>2</xdr:row>
      <xdr:rowOff>95250</xdr:rowOff>
    </xdr:from>
    <xdr:to>
      <xdr:col>23</xdr:col>
      <xdr:colOff>558800</xdr:colOff>
      <xdr:row>17</xdr:row>
      <xdr:rowOff>76200</xdr:rowOff>
    </xdr:to>
    <xdr:graphicFrame>
      <xdr:nvGraphicFramePr>
        <xdr:cNvPr id="4" name="Диаграмма 3"/>
        <xdr:cNvGraphicFramePr/>
      </xdr:nvGraphicFramePr>
      <xdr:xfrm>
        <a:off x="11842750" y="577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17</xdr:row>
      <xdr:rowOff>171450</xdr:rowOff>
    </xdr:from>
    <xdr:to>
      <xdr:col>23</xdr:col>
      <xdr:colOff>546100</xdr:colOff>
      <xdr:row>32</xdr:row>
      <xdr:rowOff>152400</xdr:rowOff>
    </xdr:to>
    <xdr:graphicFrame>
      <xdr:nvGraphicFramePr>
        <xdr:cNvPr id="5" name="Диаграмма 4"/>
        <xdr:cNvGraphicFramePr/>
      </xdr:nvGraphicFramePr>
      <xdr:xfrm>
        <a:off x="11830050" y="341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234950</xdr:colOff>
      <xdr:row>38</xdr:row>
      <xdr:rowOff>19050</xdr:rowOff>
    </xdr:from>
    <xdr:to>
      <xdr:col>23</xdr:col>
      <xdr:colOff>539750</xdr:colOff>
      <xdr:row>53</xdr:row>
      <xdr:rowOff>0</xdr:rowOff>
    </xdr:to>
    <xdr:graphicFrame>
      <xdr:nvGraphicFramePr>
        <xdr:cNvPr id="6" name="Диаграмма 5"/>
        <xdr:cNvGraphicFramePr/>
      </xdr:nvGraphicFramePr>
      <xdr:xfrm>
        <a:off x="11823700" y="7245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279400</xdr:colOff>
      <xdr:row>53</xdr:row>
      <xdr:rowOff>88900</xdr:rowOff>
    </xdr:from>
    <xdr:to>
      <xdr:col>23</xdr:col>
      <xdr:colOff>584200</xdr:colOff>
      <xdr:row>68</xdr:row>
      <xdr:rowOff>69850</xdr:rowOff>
    </xdr:to>
    <xdr:graphicFrame>
      <xdr:nvGraphicFramePr>
        <xdr:cNvPr id="7" name="Диаграмма 6"/>
        <xdr:cNvGraphicFramePr/>
      </xdr:nvGraphicFramePr>
      <xdr:xfrm>
        <a:off x="11868150" y="10077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596900</xdr:colOff>
      <xdr:row>2</xdr:row>
      <xdr:rowOff>88900</xdr:rowOff>
    </xdr:from>
    <xdr:to>
      <xdr:col>31</xdr:col>
      <xdr:colOff>292100</xdr:colOff>
      <xdr:row>17</xdr:row>
      <xdr:rowOff>69850</xdr:rowOff>
    </xdr:to>
    <xdr:graphicFrame>
      <xdr:nvGraphicFramePr>
        <xdr:cNvPr id="12" name="Диаграмма 11"/>
        <xdr:cNvGraphicFramePr/>
      </xdr:nvGraphicFramePr>
      <xdr:xfrm>
        <a:off x="16452850" y="57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577850</xdr:colOff>
      <xdr:row>17</xdr:row>
      <xdr:rowOff>158750</xdr:rowOff>
    </xdr:from>
    <xdr:to>
      <xdr:col>31</xdr:col>
      <xdr:colOff>273050</xdr:colOff>
      <xdr:row>32</xdr:row>
      <xdr:rowOff>139700</xdr:rowOff>
    </xdr:to>
    <xdr:graphicFrame>
      <xdr:nvGraphicFramePr>
        <xdr:cNvPr id="13" name="Диаграмма 12"/>
        <xdr:cNvGraphicFramePr/>
      </xdr:nvGraphicFramePr>
      <xdr:xfrm>
        <a:off x="16433800" y="3403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558800</xdr:colOff>
      <xdr:row>38</xdr:row>
      <xdr:rowOff>12700</xdr:rowOff>
    </xdr:from>
    <xdr:to>
      <xdr:col>31</xdr:col>
      <xdr:colOff>254000</xdr:colOff>
      <xdr:row>52</xdr:row>
      <xdr:rowOff>177800</xdr:rowOff>
    </xdr:to>
    <xdr:graphicFrame>
      <xdr:nvGraphicFramePr>
        <xdr:cNvPr id="14" name="Диаграмма 13"/>
        <xdr:cNvGraphicFramePr/>
      </xdr:nvGraphicFramePr>
      <xdr:xfrm>
        <a:off x="16414750" y="7239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596900</xdr:colOff>
      <xdr:row>53</xdr:row>
      <xdr:rowOff>76200</xdr:rowOff>
    </xdr:from>
    <xdr:to>
      <xdr:col>31</xdr:col>
      <xdr:colOff>292100</xdr:colOff>
      <xdr:row>68</xdr:row>
      <xdr:rowOff>57150</xdr:rowOff>
    </xdr:to>
    <xdr:graphicFrame>
      <xdr:nvGraphicFramePr>
        <xdr:cNvPr id="15" name="Диаграмма 14"/>
        <xdr:cNvGraphicFramePr/>
      </xdr:nvGraphicFramePr>
      <xdr:xfrm>
        <a:off x="16452850" y="10064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"/>
  <sheetViews>
    <sheetView workbookViewId="0">
      <selection activeCell="K6" sqref="K6"/>
    </sheetView>
  </sheetViews>
  <sheetFormatPr defaultColWidth="9" defaultRowHeight="14.5"/>
  <cols>
    <col min="2" max="2" width="10.7090909090909" customWidth="1"/>
    <col min="3" max="3" width="12.8181818181818"/>
    <col min="15" max="15" width="12.8181818181818"/>
  </cols>
  <sheetData>
    <row r="1" ht="19" spans="1:11">
      <c r="A1" t="s">
        <v>0</v>
      </c>
      <c r="B1" s="2">
        <v>0.7216981</v>
      </c>
      <c r="C1" t="s">
        <v>1</v>
      </c>
      <c r="D1" s="2"/>
      <c r="K1" s="4"/>
    </row>
    <row r="2" ht="19" spans="1:11">
      <c r="A2" t="s">
        <v>2</v>
      </c>
      <c r="B2" s="3">
        <v>0.11</v>
      </c>
      <c r="K2" s="4"/>
    </row>
    <row r="3" spans="2:20">
      <c r="B3" t="s">
        <v>3</v>
      </c>
      <c r="C3" t="s">
        <v>4</v>
      </c>
      <c r="D3" t="s">
        <v>5</v>
      </c>
      <c r="E3" t="s">
        <v>6</v>
      </c>
      <c r="F3" t="s">
        <v>7</v>
      </c>
      <c r="K3" t="s">
        <v>4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</row>
    <row r="4" spans="2:14">
      <c r="B4">
        <v>0</v>
      </c>
      <c r="C4">
        <f t="shared" ref="C4" si="0">(B$1*B4)+((1-B4)*B$2)</f>
        <v>0.11</v>
      </c>
      <c r="D4">
        <f t="shared" ref="D4" si="1">(B4*B$1)/C4</f>
        <v>0</v>
      </c>
      <c r="E4">
        <f>1-C4</f>
        <v>0.89</v>
      </c>
      <c r="F4">
        <f t="shared" ref="F4" si="2">((1-B4)*(1-B$2))/E4</f>
        <v>1</v>
      </c>
      <c r="K4">
        <f>C4</f>
        <v>0.11</v>
      </c>
      <c r="L4">
        <f t="shared" ref="L4" si="3">D4</f>
        <v>0</v>
      </c>
      <c r="M4">
        <f>F4</f>
        <v>1</v>
      </c>
      <c r="N4">
        <f>B4</f>
        <v>0</v>
      </c>
    </row>
    <row r="5" spans="2:14">
      <c r="B5">
        <v>0.05</v>
      </c>
      <c r="C5">
        <f t="shared" ref="C5:C24" si="4">(B$1*B5)+((1-B5)*B$2)</f>
        <v>0.140584905</v>
      </c>
      <c r="D5">
        <f t="shared" ref="D5:D24" si="5">(B5*B$1)/C5</f>
        <v>0.25667695262162</v>
      </c>
      <c r="E5">
        <f t="shared" ref="E5:E24" si="6">1-C5</f>
        <v>0.859415095</v>
      </c>
      <c r="F5">
        <f t="shared" ref="F5:F24" si="7">((1-B5)*(1-B$2))/E5</f>
        <v>0.98380864487841</v>
      </c>
      <c r="K5">
        <f t="shared" ref="K5:K24" si="8">C5</f>
        <v>0.140584905</v>
      </c>
      <c r="L5">
        <f t="shared" ref="L5:L24" si="9">D5</f>
        <v>0.25667695262162</v>
      </c>
      <c r="M5">
        <f t="shared" ref="M5:M24" si="10">F5</f>
        <v>0.98380864487841</v>
      </c>
      <c r="N5">
        <f t="shared" ref="N5:N24" si="11">B5</f>
        <v>0.05</v>
      </c>
    </row>
    <row r="6" spans="2:14">
      <c r="B6">
        <v>0.1</v>
      </c>
      <c r="C6">
        <f t="shared" si="4"/>
        <v>0.17116981</v>
      </c>
      <c r="D6">
        <f t="shared" si="5"/>
        <v>0.421626979664229</v>
      </c>
      <c r="E6">
        <f t="shared" si="6"/>
        <v>0.82883019</v>
      </c>
      <c r="F6">
        <f t="shared" si="7"/>
        <v>0.9664223259049</v>
      </c>
      <c r="K6">
        <f t="shared" si="8"/>
        <v>0.17116981</v>
      </c>
      <c r="L6">
        <f t="shared" si="9"/>
        <v>0.421626979664229</v>
      </c>
      <c r="M6">
        <f t="shared" si="10"/>
        <v>0.9664223259049</v>
      </c>
      <c r="N6">
        <f t="shared" si="11"/>
        <v>0.1</v>
      </c>
    </row>
    <row r="7" spans="2:14">
      <c r="B7">
        <v>0.15</v>
      </c>
      <c r="C7">
        <f t="shared" si="4"/>
        <v>0.201754715</v>
      </c>
      <c r="D7">
        <f t="shared" si="5"/>
        <v>0.536565973191754</v>
      </c>
      <c r="E7">
        <f t="shared" si="6"/>
        <v>0.798245285</v>
      </c>
      <c r="F7">
        <f t="shared" si="7"/>
        <v>0.947703687344674</v>
      </c>
      <c r="K7">
        <f t="shared" si="8"/>
        <v>0.201754715</v>
      </c>
      <c r="L7">
        <f t="shared" si="9"/>
        <v>0.536565973191754</v>
      </c>
      <c r="M7">
        <f t="shared" si="10"/>
        <v>0.947703687344674</v>
      </c>
      <c r="N7">
        <f t="shared" si="11"/>
        <v>0.15</v>
      </c>
    </row>
    <row r="8" spans="2:14">
      <c r="B8">
        <v>0.2</v>
      </c>
      <c r="C8">
        <f t="shared" si="4"/>
        <v>0.23233962</v>
      </c>
      <c r="D8">
        <f t="shared" si="5"/>
        <v>0.621244108086258</v>
      </c>
      <c r="E8">
        <f t="shared" si="6"/>
        <v>0.76766038</v>
      </c>
      <c r="F8">
        <f t="shared" si="7"/>
        <v>0.92749348351155</v>
      </c>
      <c r="K8">
        <f t="shared" si="8"/>
        <v>0.23233962</v>
      </c>
      <c r="L8">
        <f t="shared" si="9"/>
        <v>0.621244108086258</v>
      </c>
      <c r="M8">
        <f t="shared" si="10"/>
        <v>0.92749348351155</v>
      </c>
      <c r="N8">
        <f t="shared" si="11"/>
        <v>0.2</v>
      </c>
    </row>
    <row r="9" spans="2:14">
      <c r="B9">
        <v>0.25</v>
      </c>
      <c r="C9">
        <f t="shared" si="4"/>
        <v>0.262924525</v>
      </c>
      <c r="D9">
        <f t="shared" si="5"/>
        <v>0.686221739870025</v>
      </c>
      <c r="E9">
        <f t="shared" si="6"/>
        <v>0.737075475</v>
      </c>
      <c r="F9">
        <f t="shared" si="7"/>
        <v>0.905606037156507</v>
      </c>
      <c r="K9">
        <f t="shared" si="8"/>
        <v>0.262924525</v>
      </c>
      <c r="L9">
        <f t="shared" si="9"/>
        <v>0.686221739870025</v>
      </c>
      <c r="M9">
        <f t="shared" si="10"/>
        <v>0.905606037156507</v>
      </c>
      <c r="N9">
        <f t="shared" si="11"/>
        <v>0.25</v>
      </c>
    </row>
    <row r="10" spans="2:14">
      <c r="B10">
        <v>0.3</v>
      </c>
      <c r="C10">
        <f t="shared" si="4"/>
        <v>0.29350943</v>
      </c>
      <c r="D10">
        <f t="shared" si="5"/>
        <v>0.737657491958606</v>
      </c>
      <c r="E10">
        <f t="shared" si="6"/>
        <v>0.70649057</v>
      </c>
      <c r="F10">
        <f t="shared" si="7"/>
        <v>0.881823518182274</v>
      </c>
      <c r="K10">
        <f t="shared" si="8"/>
        <v>0.29350943</v>
      </c>
      <c r="L10">
        <f t="shared" si="9"/>
        <v>0.737657491958606</v>
      </c>
      <c r="M10">
        <f t="shared" si="10"/>
        <v>0.881823518182274</v>
      </c>
      <c r="N10">
        <f t="shared" si="11"/>
        <v>0.3</v>
      </c>
    </row>
    <row r="11" spans="2:14">
      <c r="B11">
        <v>0.35</v>
      </c>
      <c r="C11">
        <f t="shared" si="4"/>
        <v>0.324094335</v>
      </c>
      <c r="D11">
        <f t="shared" si="5"/>
        <v>0.779385221281328</v>
      </c>
      <c r="E11">
        <f t="shared" si="6"/>
        <v>0.675905665</v>
      </c>
      <c r="F11">
        <f t="shared" si="7"/>
        <v>0.855888669020107</v>
      </c>
      <c r="K11">
        <f t="shared" si="8"/>
        <v>0.324094335</v>
      </c>
      <c r="L11">
        <f t="shared" si="9"/>
        <v>0.779385221281328</v>
      </c>
      <c r="M11">
        <f t="shared" si="10"/>
        <v>0.855888669020107</v>
      </c>
      <c r="N11">
        <f t="shared" si="11"/>
        <v>0.35</v>
      </c>
    </row>
    <row r="12" spans="2:14">
      <c r="B12">
        <v>0.4</v>
      </c>
      <c r="C12">
        <f t="shared" si="4"/>
        <v>0.35467924</v>
      </c>
      <c r="D12">
        <f t="shared" si="5"/>
        <v>0.813916371310596</v>
      </c>
      <c r="E12">
        <f t="shared" si="6"/>
        <v>0.64532076</v>
      </c>
      <c r="F12">
        <f t="shared" si="7"/>
        <v>0.82749546132686</v>
      </c>
      <c r="K12">
        <f t="shared" si="8"/>
        <v>0.35467924</v>
      </c>
      <c r="L12">
        <f t="shared" si="9"/>
        <v>0.813916371310596</v>
      </c>
      <c r="M12">
        <f t="shared" si="10"/>
        <v>0.82749546132686</v>
      </c>
      <c r="N12">
        <f t="shared" si="11"/>
        <v>0.4</v>
      </c>
    </row>
    <row r="13" spans="2:14">
      <c r="B13">
        <v>0.45</v>
      </c>
      <c r="C13">
        <f t="shared" si="4"/>
        <v>0.385264145</v>
      </c>
      <c r="D13">
        <f t="shared" si="5"/>
        <v>0.842964883223171</v>
      </c>
      <c r="E13">
        <f t="shared" si="6"/>
        <v>0.614735855</v>
      </c>
      <c r="F13">
        <f t="shared" si="7"/>
        <v>0.796276963542333</v>
      </c>
      <c r="K13">
        <f t="shared" si="8"/>
        <v>0.385264145</v>
      </c>
      <c r="L13">
        <f t="shared" si="9"/>
        <v>0.842964883223171</v>
      </c>
      <c r="M13">
        <f t="shared" si="10"/>
        <v>0.796276963542333</v>
      </c>
      <c r="N13">
        <f t="shared" si="11"/>
        <v>0.45</v>
      </c>
    </row>
    <row r="14" spans="2:14">
      <c r="B14">
        <v>0.5</v>
      </c>
      <c r="C14">
        <f t="shared" si="4"/>
        <v>0.41584905</v>
      </c>
      <c r="D14">
        <f t="shared" si="5"/>
        <v>0.867740469769018</v>
      </c>
      <c r="E14">
        <f t="shared" si="6"/>
        <v>0.58415095</v>
      </c>
      <c r="F14">
        <f t="shared" si="7"/>
        <v>0.761789397072794</v>
      </c>
      <c r="K14">
        <f t="shared" si="8"/>
        <v>0.41584905</v>
      </c>
      <c r="L14">
        <f t="shared" si="9"/>
        <v>0.867740469769018</v>
      </c>
      <c r="M14">
        <f t="shared" si="10"/>
        <v>0.761789397072794</v>
      </c>
      <c r="N14">
        <f t="shared" si="11"/>
        <v>0.5</v>
      </c>
    </row>
    <row r="15" spans="2:14">
      <c r="B15">
        <v>0.55</v>
      </c>
      <c r="C15">
        <f t="shared" si="4"/>
        <v>0.446433955</v>
      </c>
      <c r="D15">
        <f t="shared" si="5"/>
        <v>0.889121337107972</v>
      </c>
      <c r="E15">
        <f t="shared" si="6"/>
        <v>0.553566045</v>
      </c>
      <c r="F15">
        <f t="shared" si="7"/>
        <v>0.723490907033505</v>
      </c>
      <c r="K15">
        <f t="shared" si="8"/>
        <v>0.446433955</v>
      </c>
      <c r="L15">
        <f t="shared" si="9"/>
        <v>0.889121337107972</v>
      </c>
      <c r="M15">
        <f t="shared" si="10"/>
        <v>0.723490907033505</v>
      </c>
      <c r="N15">
        <f t="shared" si="11"/>
        <v>0.55</v>
      </c>
    </row>
    <row r="16" spans="2:14">
      <c r="B16">
        <v>0.6</v>
      </c>
      <c r="C16">
        <f t="shared" si="4"/>
        <v>0.47701886</v>
      </c>
      <c r="D16">
        <f t="shared" si="5"/>
        <v>0.907760460456427</v>
      </c>
      <c r="E16">
        <f t="shared" si="6"/>
        <v>0.52298114</v>
      </c>
      <c r="F16">
        <f t="shared" si="7"/>
        <v>0.680712883833631</v>
      </c>
      <c r="K16">
        <f t="shared" si="8"/>
        <v>0.47701886</v>
      </c>
      <c r="L16">
        <f t="shared" si="9"/>
        <v>0.907760460456427</v>
      </c>
      <c r="M16">
        <f t="shared" si="10"/>
        <v>0.680712883833631</v>
      </c>
      <c r="N16">
        <f t="shared" si="11"/>
        <v>0.6</v>
      </c>
    </row>
    <row r="17" spans="2:14">
      <c r="B17">
        <v>0.65</v>
      </c>
      <c r="C17">
        <f t="shared" si="4"/>
        <v>0.507603765</v>
      </c>
      <c r="D17">
        <f t="shared" si="5"/>
        <v>0.924153438854024</v>
      </c>
      <c r="E17">
        <f t="shared" si="6"/>
        <v>0.492396235</v>
      </c>
      <c r="F17">
        <f t="shared" si="7"/>
        <v>0.632620596702979</v>
      </c>
      <c r="K17">
        <f t="shared" si="8"/>
        <v>0.507603765</v>
      </c>
      <c r="L17">
        <f t="shared" si="9"/>
        <v>0.924153438854024</v>
      </c>
      <c r="M17">
        <f t="shared" si="10"/>
        <v>0.632620596702979</v>
      </c>
      <c r="N17">
        <f t="shared" si="11"/>
        <v>0.65</v>
      </c>
    </row>
    <row r="18" spans="2:14">
      <c r="B18">
        <v>0.7</v>
      </c>
      <c r="C18">
        <f t="shared" si="4"/>
        <v>0.53818867</v>
      </c>
      <c r="D18">
        <f t="shared" si="5"/>
        <v>0.938683213082133</v>
      </c>
      <c r="E18">
        <f t="shared" si="6"/>
        <v>0.46181133</v>
      </c>
      <c r="F18">
        <f t="shared" si="7"/>
        <v>0.578158184209123</v>
      </c>
      <c r="K18">
        <f t="shared" si="8"/>
        <v>0.53818867</v>
      </c>
      <c r="L18">
        <f t="shared" si="9"/>
        <v>0.938683213082133</v>
      </c>
      <c r="M18">
        <f t="shared" si="10"/>
        <v>0.578158184209123</v>
      </c>
      <c r="N18">
        <f t="shared" si="11"/>
        <v>0.7</v>
      </c>
    </row>
    <row r="19" spans="2:14">
      <c r="B19">
        <v>0.75</v>
      </c>
      <c r="C19">
        <f t="shared" si="4"/>
        <v>0.568773575</v>
      </c>
      <c r="D19">
        <f t="shared" si="5"/>
        <v>0.951650355767671</v>
      </c>
      <c r="E19">
        <f t="shared" si="6"/>
        <v>0.431226425</v>
      </c>
      <c r="F19">
        <f t="shared" si="7"/>
        <v>0.515970235358373</v>
      </c>
      <c r="K19">
        <f t="shared" si="8"/>
        <v>0.568773575</v>
      </c>
      <c r="L19">
        <f t="shared" si="9"/>
        <v>0.951650355767671</v>
      </c>
      <c r="M19">
        <f t="shared" si="10"/>
        <v>0.515970235358373</v>
      </c>
      <c r="N19">
        <f t="shared" si="11"/>
        <v>0.75</v>
      </c>
    </row>
    <row r="20" spans="2:14">
      <c r="B20">
        <v>0.8</v>
      </c>
      <c r="C20">
        <f t="shared" si="4"/>
        <v>0.59935848</v>
      </c>
      <c r="D20">
        <f t="shared" si="5"/>
        <v>0.963294087371551</v>
      </c>
      <c r="E20">
        <f t="shared" si="6"/>
        <v>0.40064152</v>
      </c>
      <c r="F20">
        <f t="shared" si="7"/>
        <v>0.444287451784827</v>
      </c>
      <c r="K20">
        <f t="shared" si="8"/>
        <v>0.59935848</v>
      </c>
      <c r="L20">
        <f t="shared" si="9"/>
        <v>0.963294087371551</v>
      </c>
      <c r="M20">
        <f t="shared" si="10"/>
        <v>0.444287451784827</v>
      </c>
      <c r="N20">
        <f t="shared" si="11"/>
        <v>0.8</v>
      </c>
    </row>
    <row r="21" spans="2:14">
      <c r="B21">
        <v>0.85</v>
      </c>
      <c r="C21">
        <f t="shared" si="4"/>
        <v>0.629943385</v>
      </c>
      <c r="D21">
        <f t="shared" si="5"/>
        <v>0.973807169988776</v>
      </c>
      <c r="E21">
        <f t="shared" si="6"/>
        <v>0.370056615</v>
      </c>
      <c r="F21">
        <f t="shared" si="7"/>
        <v>0.360755610327355</v>
      </c>
      <c r="K21">
        <f t="shared" si="8"/>
        <v>0.629943385</v>
      </c>
      <c r="L21">
        <f t="shared" si="9"/>
        <v>0.973807169988776</v>
      </c>
      <c r="M21">
        <f t="shared" si="10"/>
        <v>0.360755610327355</v>
      </c>
      <c r="N21">
        <f t="shared" si="11"/>
        <v>0.85</v>
      </c>
    </row>
    <row r="22" spans="2:14">
      <c r="B22">
        <v>0.9</v>
      </c>
      <c r="C22">
        <f t="shared" si="4"/>
        <v>0.66052829</v>
      </c>
      <c r="D22">
        <f t="shared" si="5"/>
        <v>0.983346663320052</v>
      </c>
      <c r="E22">
        <f t="shared" si="6"/>
        <v>0.33947171</v>
      </c>
      <c r="F22">
        <f t="shared" si="7"/>
        <v>0.262172067298332</v>
      </c>
      <c r="K22">
        <f t="shared" si="8"/>
        <v>0.66052829</v>
      </c>
      <c r="L22">
        <f t="shared" si="9"/>
        <v>0.983346663320052</v>
      </c>
      <c r="M22">
        <f t="shared" si="10"/>
        <v>0.262172067298332</v>
      </c>
      <c r="N22">
        <f t="shared" si="11"/>
        <v>0.9</v>
      </c>
    </row>
    <row r="23" spans="2:14">
      <c r="B23">
        <v>0.95</v>
      </c>
      <c r="C23">
        <f t="shared" si="4"/>
        <v>0.691113195</v>
      </c>
      <c r="D23">
        <f t="shared" si="5"/>
        <v>0.99204182463916</v>
      </c>
      <c r="E23">
        <f t="shared" si="6"/>
        <v>0.308886805</v>
      </c>
      <c r="F23">
        <f t="shared" si="7"/>
        <v>0.144065720126828</v>
      </c>
      <c r="K23">
        <f t="shared" si="8"/>
        <v>0.691113195</v>
      </c>
      <c r="L23">
        <f t="shared" si="9"/>
        <v>0.99204182463916</v>
      </c>
      <c r="M23">
        <f t="shared" si="10"/>
        <v>0.144065720126828</v>
      </c>
      <c r="N23">
        <f t="shared" si="11"/>
        <v>0.95</v>
      </c>
    </row>
    <row r="24" spans="2:14">
      <c r="B24">
        <v>1</v>
      </c>
      <c r="C24">
        <f t="shared" si="4"/>
        <v>0.7216981</v>
      </c>
      <c r="D24">
        <f t="shared" si="5"/>
        <v>1</v>
      </c>
      <c r="E24">
        <f t="shared" si="6"/>
        <v>0.2783019</v>
      </c>
      <c r="F24">
        <f t="shared" si="7"/>
        <v>0</v>
      </c>
      <c r="K24">
        <f t="shared" si="8"/>
        <v>0.7216981</v>
      </c>
      <c r="L24">
        <f t="shared" si="9"/>
        <v>1</v>
      </c>
      <c r="M24">
        <f t="shared" si="10"/>
        <v>0</v>
      </c>
      <c r="N24">
        <f t="shared" si="11"/>
        <v>1</v>
      </c>
    </row>
    <row r="31" spans="1:1">
      <c r="A31" t="s">
        <v>17</v>
      </c>
    </row>
    <row r="32" ht="19" spans="1:2">
      <c r="A32" t="s">
        <v>0</v>
      </c>
      <c r="B32" s="3">
        <v>0.8333333</v>
      </c>
    </row>
    <row r="33" ht="19" spans="1:2">
      <c r="A33" t="s">
        <v>2</v>
      </c>
      <c r="B33" s="3">
        <v>0.6338028</v>
      </c>
    </row>
    <row r="34" spans="2:6"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2:17">
      <c r="B35">
        <v>0</v>
      </c>
      <c r="C35">
        <f t="shared" ref="C35:C45" si="12">(B$32*B35)+((1-B35)*B$33)</f>
        <v>0.6338028</v>
      </c>
      <c r="D35">
        <f t="shared" ref="D35:D45" si="13">(B35*B$32)/C35</f>
        <v>0</v>
      </c>
      <c r="E35">
        <f>1-C35</f>
        <v>0.3661972</v>
      </c>
      <c r="F35">
        <f t="shared" ref="F35:F45" si="14">((1-B35)*(1-B$33))/E35</f>
        <v>1</v>
      </c>
      <c r="K35">
        <f t="shared" ref="K35:K55" si="15">C35</f>
        <v>0.6338028</v>
      </c>
      <c r="O35">
        <f t="shared" ref="O35:O55" si="16">D35</f>
        <v>0</v>
      </c>
      <c r="P35">
        <f t="shared" ref="P35:P55" si="17">F35</f>
        <v>1</v>
      </c>
      <c r="Q35">
        <f t="shared" ref="Q35:Q55" si="18">B35</f>
        <v>0</v>
      </c>
    </row>
    <row r="36" spans="2:17">
      <c r="B36">
        <v>0.05</v>
      </c>
      <c r="C36">
        <f t="shared" si="12"/>
        <v>0.643779325</v>
      </c>
      <c r="D36">
        <f t="shared" si="13"/>
        <v>0.0647219681992739</v>
      </c>
      <c r="E36">
        <f t="shared" ref="E36:E45" si="19">1-C36</f>
        <v>0.356220675</v>
      </c>
      <c r="F36">
        <f t="shared" si="14"/>
        <v>0.976606256781699</v>
      </c>
      <c r="K36">
        <f t="shared" si="15"/>
        <v>0.643779325</v>
      </c>
      <c r="O36">
        <f t="shared" si="16"/>
        <v>0.0647219681992739</v>
      </c>
      <c r="P36">
        <f t="shared" si="17"/>
        <v>0.976606256781699</v>
      </c>
      <c r="Q36">
        <f t="shared" si="18"/>
        <v>0.05</v>
      </c>
    </row>
    <row r="37" spans="2:17">
      <c r="B37">
        <v>0.1</v>
      </c>
      <c r="C37">
        <f t="shared" si="12"/>
        <v>0.65375585</v>
      </c>
      <c r="D37">
        <f t="shared" si="13"/>
        <v>0.127468580204674</v>
      </c>
      <c r="E37">
        <f t="shared" si="19"/>
        <v>0.34624415</v>
      </c>
      <c r="F37">
        <f t="shared" si="14"/>
        <v>0.951864399730653</v>
      </c>
      <c r="K37">
        <f t="shared" si="15"/>
        <v>0.65375585</v>
      </c>
      <c r="O37">
        <f t="shared" si="16"/>
        <v>0.127468580204674</v>
      </c>
      <c r="P37">
        <f t="shared" si="17"/>
        <v>0.951864399730653</v>
      </c>
      <c r="Q37">
        <f t="shared" si="18"/>
        <v>0.1</v>
      </c>
    </row>
    <row r="38" spans="2:17">
      <c r="B38">
        <v>0.15</v>
      </c>
      <c r="C38">
        <f t="shared" si="12"/>
        <v>0.663732375</v>
      </c>
      <c r="D38">
        <f t="shared" si="13"/>
        <v>0.188328910428695</v>
      </c>
      <c r="E38">
        <f t="shared" si="19"/>
        <v>0.336267625</v>
      </c>
      <c r="F38">
        <f t="shared" si="14"/>
        <v>0.925654439674352</v>
      </c>
      <c r="K38">
        <f t="shared" si="15"/>
        <v>0.663732375</v>
      </c>
      <c r="O38">
        <f t="shared" si="16"/>
        <v>0.188328910428695</v>
      </c>
      <c r="P38">
        <f t="shared" si="17"/>
        <v>0.925654439674352</v>
      </c>
      <c r="Q38">
        <f t="shared" si="18"/>
        <v>0.15</v>
      </c>
    </row>
    <row r="39" spans="2:17">
      <c r="B39">
        <v>0.2</v>
      </c>
      <c r="C39">
        <f t="shared" si="12"/>
        <v>0.6737089</v>
      </c>
      <c r="D39">
        <f t="shared" si="13"/>
        <v>0.247386757099394</v>
      </c>
      <c r="E39">
        <f t="shared" si="19"/>
        <v>0.3262911</v>
      </c>
      <c r="F39">
        <f t="shared" si="14"/>
        <v>0.897841712507635</v>
      </c>
      <c r="K39">
        <f t="shared" si="15"/>
        <v>0.6737089</v>
      </c>
      <c r="O39">
        <f t="shared" si="16"/>
        <v>0.247386757099394</v>
      </c>
      <c r="P39">
        <f t="shared" si="17"/>
        <v>0.897841712507635</v>
      </c>
      <c r="Q39">
        <f t="shared" si="18"/>
        <v>0.2</v>
      </c>
    </row>
    <row r="40" spans="2:17">
      <c r="B40">
        <v>0.25</v>
      </c>
      <c r="C40">
        <f t="shared" si="12"/>
        <v>0.683685425</v>
      </c>
      <c r="D40">
        <f t="shared" si="13"/>
        <v>0.304721027218037</v>
      </c>
      <c r="E40">
        <f t="shared" si="19"/>
        <v>0.316314575</v>
      </c>
      <c r="F40">
        <f t="shared" si="14"/>
        <v>0.868274564964324</v>
      </c>
      <c r="K40">
        <f t="shared" si="15"/>
        <v>0.683685425</v>
      </c>
      <c r="O40">
        <f t="shared" si="16"/>
        <v>0.304721027218037</v>
      </c>
      <c r="P40">
        <f t="shared" si="17"/>
        <v>0.868274564964324</v>
      </c>
      <c r="Q40">
        <f t="shared" si="18"/>
        <v>0.25</v>
      </c>
    </row>
    <row r="41" spans="2:17">
      <c r="B41">
        <v>0.3</v>
      </c>
      <c r="C41">
        <f t="shared" si="12"/>
        <v>0.69366195</v>
      </c>
      <c r="D41">
        <f t="shared" si="13"/>
        <v>0.360406088297044</v>
      </c>
      <c r="E41">
        <f t="shared" si="19"/>
        <v>0.30633805</v>
      </c>
      <c r="F41">
        <f t="shared" si="14"/>
        <v>0.836781588183381</v>
      </c>
      <c r="K41">
        <f t="shared" si="15"/>
        <v>0.69366195</v>
      </c>
      <c r="O41">
        <f t="shared" si="16"/>
        <v>0.360406088297044</v>
      </c>
      <c r="P41">
        <f t="shared" si="17"/>
        <v>0.836781588183381</v>
      </c>
      <c r="Q41">
        <f t="shared" si="18"/>
        <v>0.3</v>
      </c>
    </row>
    <row r="42" spans="2:17">
      <c r="B42">
        <v>0.35</v>
      </c>
      <c r="C42">
        <f t="shared" si="12"/>
        <v>0.703638475</v>
      </c>
      <c r="D42">
        <f t="shared" si="13"/>
        <v>0.414512090175285</v>
      </c>
      <c r="E42">
        <f t="shared" si="19"/>
        <v>0.296361525</v>
      </c>
      <c r="F42">
        <f t="shared" si="14"/>
        <v>0.803168292510305</v>
      </c>
      <c r="K42">
        <f t="shared" si="15"/>
        <v>0.703638475</v>
      </c>
      <c r="O42">
        <f t="shared" si="16"/>
        <v>0.414512090175285</v>
      </c>
      <c r="P42">
        <f t="shared" si="17"/>
        <v>0.803168292510305</v>
      </c>
      <c r="Q42">
        <f t="shared" si="18"/>
        <v>0.35</v>
      </c>
    </row>
    <row r="43" spans="2:17">
      <c r="B43">
        <v>0.4</v>
      </c>
      <c r="C43">
        <f t="shared" si="12"/>
        <v>0.713615</v>
      </c>
      <c r="D43">
        <f t="shared" si="13"/>
        <v>0.467105259838989</v>
      </c>
      <c r="E43">
        <f t="shared" si="19"/>
        <v>0.286385</v>
      </c>
      <c r="F43">
        <f t="shared" si="14"/>
        <v>0.767213087277616</v>
      </c>
      <c r="K43">
        <f t="shared" si="15"/>
        <v>0.713615</v>
      </c>
      <c r="O43">
        <f t="shared" si="16"/>
        <v>0.467105259838989</v>
      </c>
      <c r="P43">
        <f t="shared" si="17"/>
        <v>0.767213087277616</v>
      </c>
      <c r="Q43">
        <f t="shared" si="18"/>
        <v>0.4</v>
      </c>
    </row>
    <row r="44" spans="2:17">
      <c r="B44">
        <v>0.45</v>
      </c>
      <c r="C44">
        <f t="shared" si="12"/>
        <v>0.723591525</v>
      </c>
      <c r="D44">
        <f t="shared" si="13"/>
        <v>0.518248171853588</v>
      </c>
      <c r="E44">
        <f t="shared" si="19"/>
        <v>0.276408475</v>
      </c>
      <c r="F44">
        <f t="shared" si="14"/>
        <v>0.728662389964707</v>
      </c>
      <c r="K44">
        <f t="shared" si="15"/>
        <v>0.723591525</v>
      </c>
      <c r="O44">
        <f t="shared" si="16"/>
        <v>0.518248171853588</v>
      </c>
      <c r="P44">
        <f t="shared" si="17"/>
        <v>0.728662389964707</v>
      </c>
      <c r="Q44">
        <f t="shared" si="18"/>
        <v>0.45</v>
      </c>
    </row>
    <row r="45" spans="2:17">
      <c r="B45">
        <v>0.5</v>
      </c>
      <c r="C45">
        <f t="shared" si="12"/>
        <v>0.73356805</v>
      </c>
      <c r="D45">
        <f t="shared" si="13"/>
        <v>0.56799999672832</v>
      </c>
      <c r="E45">
        <f t="shared" si="19"/>
        <v>0.26643195</v>
      </c>
      <c r="F45">
        <f t="shared" si="14"/>
        <v>0.68722463653477</v>
      </c>
      <c r="K45">
        <f t="shared" si="15"/>
        <v>0.73356805</v>
      </c>
      <c r="O45">
        <f t="shared" si="16"/>
        <v>0.56799999672832</v>
      </c>
      <c r="P45">
        <f t="shared" si="17"/>
        <v>0.68722463653477</v>
      </c>
      <c r="Q45">
        <f t="shared" si="18"/>
        <v>0.5</v>
      </c>
    </row>
    <row r="46" spans="2:17">
      <c r="B46">
        <v>0.55</v>
      </c>
      <c r="C46">
        <f t="shared" ref="C46:C55" si="20">(B$32*B46)+((1-B46)*B$33)</f>
        <v>0.743544575</v>
      </c>
      <c r="D46">
        <f t="shared" ref="D46:D55" si="21">(B46*B$32)/C46</f>
        <v>0.616416729286203</v>
      </c>
      <c r="E46">
        <f t="shared" ref="E46:E55" si="22">1-C46</f>
        <v>0.256455425</v>
      </c>
      <c r="F46">
        <f t="shared" ref="F46:F55" si="23">((1-B46)*(1-B$33))/E46</f>
        <v>0.642562893727048</v>
      </c>
      <c r="K46">
        <f t="shared" si="15"/>
        <v>0.743544575</v>
      </c>
      <c r="O46">
        <f t="shared" si="16"/>
        <v>0.616416729286203</v>
      </c>
      <c r="P46">
        <f t="shared" si="17"/>
        <v>0.642562893727048</v>
      </c>
      <c r="Q46">
        <f t="shared" si="18"/>
        <v>0.55</v>
      </c>
    </row>
    <row r="47" spans="2:17">
      <c r="B47">
        <v>0.6</v>
      </c>
      <c r="C47">
        <f t="shared" si="20"/>
        <v>0.7535211</v>
      </c>
      <c r="D47">
        <f t="shared" si="21"/>
        <v>0.66355139889248</v>
      </c>
      <c r="E47">
        <f t="shared" si="22"/>
        <v>0.2464789</v>
      </c>
      <c r="F47">
        <f t="shared" si="23"/>
        <v>0.594285677191841</v>
      </c>
      <c r="K47">
        <f t="shared" si="15"/>
        <v>0.7535211</v>
      </c>
      <c r="O47">
        <f t="shared" si="16"/>
        <v>0.66355139889248</v>
      </c>
      <c r="P47">
        <f t="shared" si="17"/>
        <v>0.594285677191841</v>
      </c>
      <c r="Q47">
        <f t="shared" si="18"/>
        <v>0.6</v>
      </c>
    </row>
    <row r="48" spans="2:17">
      <c r="B48">
        <v>0.65</v>
      </c>
      <c r="C48">
        <f t="shared" si="20"/>
        <v>0.763497625</v>
      </c>
      <c r="D48">
        <f t="shared" si="21"/>
        <v>0.709454263200884</v>
      </c>
      <c r="E48">
        <f t="shared" si="22"/>
        <v>0.236502375</v>
      </c>
      <c r="F48">
        <f t="shared" si="23"/>
        <v>0.541935445679985</v>
      </c>
      <c r="K48">
        <f t="shared" si="15"/>
        <v>0.763497625</v>
      </c>
      <c r="O48">
        <f t="shared" si="16"/>
        <v>0.709454263200884</v>
      </c>
      <c r="P48">
        <f t="shared" si="17"/>
        <v>0.541935445679985</v>
      </c>
      <c r="Q48">
        <f t="shared" si="18"/>
        <v>0.65</v>
      </c>
    </row>
    <row r="49" spans="2:17">
      <c r="B49">
        <v>0.7</v>
      </c>
      <c r="C49">
        <f t="shared" si="20"/>
        <v>0.77347415</v>
      </c>
      <c r="D49">
        <f t="shared" si="21"/>
        <v>0.754172986905897</v>
      </c>
      <c r="E49">
        <f t="shared" si="22"/>
        <v>0.22652585</v>
      </c>
      <c r="F49">
        <f t="shared" si="23"/>
        <v>0.48497405483745</v>
      </c>
      <c r="K49">
        <f t="shared" si="15"/>
        <v>0.77347415</v>
      </c>
      <c r="O49">
        <f t="shared" si="16"/>
        <v>0.754172986905897</v>
      </c>
      <c r="P49">
        <f t="shared" si="17"/>
        <v>0.48497405483745</v>
      </c>
      <c r="Q49">
        <f t="shared" si="18"/>
        <v>0.7</v>
      </c>
    </row>
    <row r="50" spans="2:17">
      <c r="B50">
        <v>0.75</v>
      </c>
      <c r="C50">
        <f t="shared" si="20"/>
        <v>0.783450675</v>
      </c>
      <c r="D50">
        <f t="shared" si="21"/>
        <v>0.79775280683752</v>
      </c>
      <c r="E50">
        <f t="shared" si="22"/>
        <v>0.216549325</v>
      </c>
      <c r="F50">
        <f t="shared" si="23"/>
        <v>0.422764190098492</v>
      </c>
      <c r="K50">
        <f t="shared" si="15"/>
        <v>0.783450675</v>
      </c>
      <c r="O50">
        <f t="shared" si="16"/>
        <v>0.79775280683752</v>
      </c>
      <c r="P50">
        <f t="shared" si="17"/>
        <v>0.422764190098492</v>
      </c>
      <c r="Q50">
        <f t="shared" si="18"/>
        <v>0.75</v>
      </c>
    </row>
    <row r="51" spans="2:17">
      <c r="B51">
        <v>0.8</v>
      </c>
      <c r="C51">
        <f t="shared" si="20"/>
        <v>0.7934272</v>
      </c>
      <c r="D51">
        <f t="shared" si="21"/>
        <v>0.840236684600679</v>
      </c>
      <c r="E51">
        <f t="shared" si="22"/>
        <v>0.2065728</v>
      </c>
      <c r="F51">
        <f t="shared" si="23"/>
        <v>0.354545419338848</v>
      </c>
      <c r="K51">
        <f t="shared" si="15"/>
        <v>0.7934272</v>
      </c>
      <c r="O51">
        <f t="shared" si="16"/>
        <v>0.840236684600679</v>
      </c>
      <c r="P51">
        <f t="shared" si="17"/>
        <v>0.354545419338848</v>
      </c>
      <c r="Q51">
        <f t="shared" si="18"/>
        <v>0.8</v>
      </c>
    </row>
    <row r="52" spans="2:17">
      <c r="B52">
        <v>0.85</v>
      </c>
      <c r="C52">
        <f t="shared" si="20"/>
        <v>0.803403725</v>
      </c>
      <c r="D52">
        <f t="shared" si="21"/>
        <v>0.88166544784193</v>
      </c>
      <c r="E52">
        <f t="shared" si="22"/>
        <v>0.196596275</v>
      </c>
      <c r="F52">
        <f t="shared" si="23"/>
        <v>0.279402954099715</v>
      </c>
      <c r="K52">
        <f t="shared" si="15"/>
        <v>0.803403725</v>
      </c>
      <c r="O52">
        <f t="shared" si="16"/>
        <v>0.88166544784193</v>
      </c>
      <c r="P52">
        <f t="shared" si="17"/>
        <v>0.279402954099715</v>
      </c>
      <c r="Q52">
        <f t="shared" si="18"/>
        <v>0.85</v>
      </c>
    </row>
    <row r="53" spans="2:17">
      <c r="B53">
        <v>0.9</v>
      </c>
      <c r="C53">
        <f t="shared" si="20"/>
        <v>0.81338025</v>
      </c>
      <c r="D53">
        <f t="shared" si="21"/>
        <v>0.922077921119919</v>
      </c>
      <c r="E53">
        <f t="shared" si="22"/>
        <v>0.18661975</v>
      </c>
      <c r="F53">
        <f t="shared" si="23"/>
        <v>0.196226390829481</v>
      </c>
      <c r="K53">
        <f t="shared" si="15"/>
        <v>0.81338025</v>
      </c>
      <c r="O53">
        <f t="shared" si="16"/>
        <v>0.922077921119919</v>
      </c>
      <c r="P53">
        <f t="shared" si="17"/>
        <v>0.196226390829481</v>
      </c>
      <c r="Q53">
        <f t="shared" si="18"/>
        <v>0.9</v>
      </c>
    </row>
    <row r="54" spans="2:17">
      <c r="B54">
        <v>0.95</v>
      </c>
      <c r="C54">
        <f t="shared" si="20"/>
        <v>0.823356775</v>
      </c>
      <c r="D54">
        <f t="shared" si="21"/>
        <v>0.961511047261377</v>
      </c>
      <c r="E54">
        <f t="shared" si="22"/>
        <v>0.176643225</v>
      </c>
      <c r="F54">
        <f t="shared" si="23"/>
        <v>0.103654470755955</v>
      </c>
      <c r="K54">
        <f t="shared" si="15"/>
        <v>0.823356775</v>
      </c>
      <c r="O54">
        <f t="shared" si="16"/>
        <v>0.961511047261377</v>
      </c>
      <c r="P54">
        <f t="shared" si="17"/>
        <v>0.103654470755955</v>
      </c>
      <c r="Q54">
        <f t="shared" si="18"/>
        <v>0.95</v>
      </c>
    </row>
    <row r="55" spans="2:17">
      <c r="B55">
        <v>1</v>
      </c>
      <c r="C55">
        <f t="shared" si="20"/>
        <v>0.8333333</v>
      </c>
      <c r="D55">
        <f t="shared" si="21"/>
        <v>1</v>
      </c>
      <c r="E55">
        <f t="shared" si="22"/>
        <v>0.1666667</v>
      </c>
      <c r="F55">
        <f t="shared" si="23"/>
        <v>0</v>
      </c>
      <c r="K55">
        <f t="shared" si="15"/>
        <v>0.8333333</v>
      </c>
      <c r="O55">
        <f t="shared" si="16"/>
        <v>1</v>
      </c>
      <c r="P55">
        <f t="shared" si="17"/>
        <v>0</v>
      </c>
      <c r="Q55">
        <f t="shared" si="18"/>
        <v>1</v>
      </c>
    </row>
    <row r="58" ht="15.25"/>
    <row r="59" ht="19" spans="1:5">
      <c r="A59" s="10" t="s">
        <v>0</v>
      </c>
      <c r="B59" s="11">
        <v>0.86</v>
      </c>
      <c r="D59" s="2"/>
      <c r="E59" t="s">
        <v>18</v>
      </c>
    </row>
    <row r="60" spans="1:2">
      <c r="A60" s="10" t="s">
        <v>2</v>
      </c>
      <c r="B60" s="12">
        <v>0.07</v>
      </c>
    </row>
    <row r="61" spans="2:6">
      <c r="B61" t="s">
        <v>3</v>
      </c>
      <c r="C61" t="s">
        <v>4</v>
      </c>
      <c r="D61" t="s">
        <v>5</v>
      </c>
      <c r="E61" t="s">
        <v>6</v>
      </c>
      <c r="F61" t="s">
        <v>7</v>
      </c>
    </row>
    <row r="62" spans="2:20">
      <c r="B62">
        <v>0</v>
      </c>
      <c r="C62">
        <f>(B$59*B62)+((1-B62)*B$60)</f>
        <v>0.07</v>
      </c>
      <c r="D62">
        <f>(B62*B$59)/C62</f>
        <v>0</v>
      </c>
      <c r="E62">
        <f>1-C62</f>
        <v>0.93</v>
      </c>
      <c r="F62">
        <f>((1-B62)*(1-B$60))/E62</f>
        <v>1</v>
      </c>
      <c r="K62">
        <f>C62</f>
        <v>0.07</v>
      </c>
      <c r="R62">
        <f>D62</f>
        <v>0</v>
      </c>
      <c r="S62">
        <f>F62</f>
        <v>1</v>
      </c>
      <c r="T62">
        <f>B62</f>
        <v>0</v>
      </c>
    </row>
    <row r="63" spans="2:20">
      <c r="B63">
        <v>0.05</v>
      </c>
      <c r="C63">
        <f t="shared" ref="C63:C82" si="24">(B$59*B63)+((1-B63)*B$60)</f>
        <v>0.1095</v>
      </c>
      <c r="D63">
        <f t="shared" ref="D63:D67" si="25">(B63*B$59)/C63</f>
        <v>0.392694063926941</v>
      </c>
      <c r="E63">
        <f t="shared" ref="E63:E67" si="26">1-C63</f>
        <v>0.8905</v>
      </c>
      <c r="F63">
        <f t="shared" ref="F63:F67" si="27">((1-B63)*(1-B$60))/E63</f>
        <v>0.9921392476137</v>
      </c>
      <c r="K63">
        <f t="shared" ref="K63:K82" si="28">C63</f>
        <v>0.1095</v>
      </c>
      <c r="R63">
        <f t="shared" ref="R63:R82" si="29">D63</f>
        <v>0.392694063926941</v>
      </c>
      <c r="S63">
        <f t="shared" ref="S63:S82" si="30">F63</f>
        <v>0.9921392476137</v>
      </c>
      <c r="T63">
        <f t="shared" ref="T63:T82" si="31">B63</f>
        <v>0.05</v>
      </c>
    </row>
    <row r="64" spans="2:20">
      <c r="B64">
        <v>0.1</v>
      </c>
      <c r="C64">
        <f t="shared" si="24"/>
        <v>0.149</v>
      </c>
      <c r="D64">
        <f t="shared" si="25"/>
        <v>0.577181208053691</v>
      </c>
      <c r="E64">
        <f t="shared" si="26"/>
        <v>0.851</v>
      </c>
      <c r="F64">
        <f t="shared" si="27"/>
        <v>0.983548766157462</v>
      </c>
      <c r="K64">
        <f t="shared" si="28"/>
        <v>0.149</v>
      </c>
      <c r="R64">
        <f t="shared" si="29"/>
        <v>0.577181208053691</v>
      </c>
      <c r="S64">
        <f t="shared" si="30"/>
        <v>0.983548766157462</v>
      </c>
      <c r="T64">
        <f t="shared" si="31"/>
        <v>0.1</v>
      </c>
    </row>
    <row r="65" spans="2:20">
      <c r="B65">
        <v>0.15</v>
      </c>
      <c r="C65">
        <f t="shared" si="24"/>
        <v>0.1885</v>
      </c>
      <c r="D65">
        <f t="shared" si="25"/>
        <v>0.684350132625995</v>
      </c>
      <c r="E65">
        <f t="shared" si="26"/>
        <v>0.8115</v>
      </c>
      <c r="F65">
        <f t="shared" si="27"/>
        <v>0.974121996303142</v>
      </c>
      <c r="K65">
        <f t="shared" si="28"/>
        <v>0.1885</v>
      </c>
      <c r="R65">
        <f t="shared" si="29"/>
        <v>0.684350132625995</v>
      </c>
      <c r="S65">
        <f t="shared" si="30"/>
        <v>0.974121996303142</v>
      </c>
      <c r="T65">
        <f t="shared" si="31"/>
        <v>0.15</v>
      </c>
    </row>
    <row r="66" spans="2:20">
      <c r="B66">
        <v>0.2</v>
      </c>
      <c r="C66">
        <f t="shared" si="24"/>
        <v>0.228</v>
      </c>
      <c r="D66">
        <f t="shared" si="25"/>
        <v>0.754385964912281</v>
      </c>
      <c r="E66">
        <f t="shared" si="26"/>
        <v>0.772</v>
      </c>
      <c r="F66">
        <f t="shared" si="27"/>
        <v>0.963730569948187</v>
      </c>
      <c r="K66">
        <f t="shared" si="28"/>
        <v>0.228</v>
      </c>
      <c r="R66">
        <f t="shared" si="29"/>
        <v>0.754385964912281</v>
      </c>
      <c r="S66">
        <f t="shared" si="30"/>
        <v>0.963730569948187</v>
      </c>
      <c r="T66">
        <f t="shared" si="31"/>
        <v>0.2</v>
      </c>
    </row>
    <row r="67" spans="2:20">
      <c r="B67">
        <v>0.25</v>
      </c>
      <c r="C67">
        <f t="shared" si="24"/>
        <v>0.2675</v>
      </c>
      <c r="D67">
        <f t="shared" si="25"/>
        <v>0.803738317757009</v>
      </c>
      <c r="E67">
        <f t="shared" si="26"/>
        <v>0.7325</v>
      </c>
      <c r="F67">
        <f t="shared" si="27"/>
        <v>0.95221843003413</v>
      </c>
      <c r="K67">
        <f t="shared" si="28"/>
        <v>0.2675</v>
      </c>
      <c r="R67">
        <f t="shared" si="29"/>
        <v>0.803738317757009</v>
      </c>
      <c r="S67">
        <f t="shared" si="30"/>
        <v>0.95221843003413</v>
      </c>
      <c r="T67">
        <f t="shared" si="31"/>
        <v>0.25</v>
      </c>
    </row>
    <row r="68" spans="2:20">
      <c r="B68">
        <v>0.3</v>
      </c>
      <c r="C68">
        <f t="shared" si="24"/>
        <v>0.307</v>
      </c>
      <c r="D68">
        <f t="shared" ref="D68:D82" si="32">(B68*B$59)/C68</f>
        <v>0.840390879478827</v>
      </c>
      <c r="E68">
        <f t="shared" ref="E68:E82" si="33">1-C68</f>
        <v>0.693</v>
      </c>
      <c r="F68">
        <f t="shared" ref="F68:F82" si="34">((1-B68)*(1-B$60))/E68</f>
        <v>0.939393939393939</v>
      </c>
      <c r="K68">
        <f t="shared" si="28"/>
        <v>0.307</v>
      </c>
      <c r="R68">
        <f t="shared" si="29"/>
        <v>0.840390879478827</v>
      </c>
      <c r="S68">
        <f t="shared" si="30"/>
        <v>0.939393939393939</v>
      </c>
      <c r="T68">
        <f t="shared" si="31"/>
        <v>0.3</v>
      </c>
    </row>
    <row r="69" spans="2:20">
      <c r="B69">
        <v>0.35</v>
      </c>
      <c r="C69">
        <f t="shared" si="24"/>
        <v>0.3465</v>
      </c>
      <c r="D69">
        <f t="shared" si="32"/>
        <v>0.868686868686869</v>
      </c>
      <c r="E69">
        <f t="shared" si="33"/>
        <v>0.6535</v>
      </c>
      <c r="F69">
        <f t="shared" si="34"/>
        <v>0.925019127773527</v>
      </c>
      <c r="K69">
        <f t="shared" si="28"/>
        <v>0.3465</v>
      </c>
      <c r="R69">
        <f t="shared" si="29"/>
        <v>0.868686868686869</v>
      </c>
      <c r="S69">
        <f t="shared" si="30"/>
        <v>0.925019127773527</v>
      </c>
      <c r="T69">
        <f t="shared" si="31"/>
        <v>0.35</v>
      </c>
    </row>
    <row r="70" spans="2:20">
      <c r="B70">
        <v>0.4</v>
      </c>
      <c r="C70">
        <f t="shared" si="24"/>
        <v>0.386</v>
      </c>
      <c r="D70">
        <f t="shared" si="32"/>
        <v>0.89119170984456</v>
      </c>
      <c r="E70">
        <f t="shared" si="33"/>
        <v>0.614</v>
      </c>
      <c r="F70">
        <f t="shared" si="34"/>
        <v>0.908794788273616</v>
      </c>
      <c r="K70">
        <f t="shared" si="28"/>
        <v>0.386</v>
      </c>
      <c r="R70">
        <f t="shared" si="29"/>
        <v>0.89119170984456</v>
      </c>
      <c r="S70">
        <f t="shared" si="30"/>
        <v>0.908794788273616</v>
      </c>
      <c r="T70">
        <f t="shared" si="31"/>
        <v>0.4</v>
      </c>
    </row>
    <row r="71" spans="2:20">
      <c r="B71">
        <v>0.45</v>
      </c>
      <c r="C71">
        <f t="shared" si="24"/>
        <v>0.4255</v>
      </c>
      <c r="D71">
        <f t="shared" si="32"/>
        <v>0.90951821386604</v>
      </c>
      <c r="E71">
        <f t="shared" si="33"/>
        <v>0.5745</v>
      </c>
      <c r="F71">
        <f t="shared" si="34"/>
        <v>0.890339425587467</v>
      </c>
      <c r="K71">
        <f t="shared" si="28"/>
        <v>0.4255</v>
      </c>
      <c r="R71">
        <f t="shared" si="29"/>
        <v>0.90951821386604</v>
      </c>
      <c r="S71">
        <f t="shared" si="30"/>
        <v>0.890339425587467</v>
      </c>
      <c r="T71">
        <f t="shared" si="31"/>
        <v>0.45</v>
      </c>
    </row>
    <row r="72" spans="2:20">
      <c r="B72">
        <v>0.5</v>
      </c>
      <c r="C72">
        <f t="shared" si="24"/>
        <v>0.465</v>
      </c>
      <c r="D72">
        <f t="shared" si="32"/>
        <v>0.924731182795699</v>
      </c>
      <c r="E72">
        <f t="shared" si="33"/>
        <v>0.535</v>
      </c>
      <c r="F72">
        <f t="shared" si="34"/>
        <v>0.869158878504673</v>
      </c>
      <c r="K72">
        <f t="shared" si="28"/>
        <v>0.465</v>
      </c>
      <c r="R72">
        <f t="shared" si="29"/>
        <v>0.924731182795699</v>
      </c>
      <c r="S72">
        <f t="shared" si="30"/>
        <v>0.869158878504673</v>
      </c>
      <c r="T72">
        <f t="shared" si="31"/>
        <v>0.5</v>
      </c>
    </row>
    <row r="73" spans="2:20">
      <c r="B73">
        <v>0.55</v>
      </c>
      <c r="C73">
        <f t="shared" si="24"/>
        <v>0.5045</v>
      </c>
      <c r="D73">
        <f t="shared" si="32"/>
        <v>0.937561942517344</v>
      </c>
      <c r="E73">
        <f t="shared" si="33"/>
        <v>0.4955</v>
      </c>
      <c r="F73">
        <f t="shared" si="34"/>
        <v>0.84460141271443</v>
      </c>
      <c r="K73">
        <f t="shared" si="28"/>
        <v>0.5045</v>
      </c>
      <c r="R73">
        <f t="shared" si="29"/>
        <v>0.937561942517344</v>
      </c>
      <c r="S73">
        <f t="shared" si="30"/>
        <v>0.84460141271443</v>
      </c>
      <c r="T73">
        <f t="shared" si="31"/>
        <v>0.55</v>
      </c>
    </row>
    <row r="74" spans="2:20">
      <c r="B74">
        <v>0.6</v>
      </c>
      <c r="C74">
        <f t="shared" si="24"/>
        <v>0.544</v>
      </c>
      <c r="D74">
        <f t="shared" si="32"/>
        <v>0.948529411764706</v>
      </c>
      <c r="E74">
        <f t="shared" si="33"/>
        <v>0.456</v>
      </c>
      <c r="F74">
        <f t="shared" si="34"/>
        <v>0.815789473684211</v>
      </c>
      <c r="K74">
        <f t="shared" si="28"/>
        <v>0.544</v>
      </c>
      <c r="R74">
        <f t="shared" si="29"/>
        <v>0.948529411764706</v>
      </c>
      <c r="S74">
        <f t="shared" si="30"/>
        <v>0.815789473684211</v>
      </c>
      <c r="T74">
        <f t="shared" si="31"/>
        <v>0.6</v>
      </c>
    </row>
    <row r="75" spans="2:20">
      <c r="B75">
        <v>0.65</v>
      </c>
      <c r="C75">
        <f t="shared" si="24"/>
        <v>0.5835</v>
      </c>
      <c r="D75">
        <f t="shared" si="32"/>
        <v>0.958011996572408</v>
      </c>
      <c r="E75">
        <f t="shared" si="33"/>
        <v>0.4165</v>
      </c>
      <c r="F75">
        <f t="shared" si="34"/>
        <v>0.781512605042017</v>
      </c>
      <c r="K75">
        <f t="shared" si="28"/>
        <v>0.5835</v>
      </c>
      <c r="R75">
        <f t="shared" si="29"/>
        <v>0.958011996572408</v>
      </c>
      <c r="S75">
        <f t="shared" si="30"/>
        <v>0.781512605042017</v>
      </c>
      <c r="T75">
        <f t="shared" si="31"/>
        <v>0.65</v>
      </c>
    </row>
    <row r="76" spans="2:20">
      <c r="B76">
        <v>0.7</v>
      </c>
      <c r="C76">
        <f t="shared" si="24"/>
        <v>0.623</v>
      </c>
      <c r="D76">
        <f t="shared" si="32"/>
        <v>0.966292134831461</v>
      </c>
      <c r="E76">
        <f t="shared" si="33"/>
        <v>0.377</v>
      </c>
      <c r="F76">
        <f t="shared" si="34"/>
        <v>0.740053050397878</v>
      </c>
      <c r="K76">
        <f t="shared" si="28"/>
        <v>0.623</v>
      </c>
      <c r="R76">
        <f t="shared" si="29"/>
        <v>0.966292134831461</v>
      </c>
      <c r="S76">
        <f t="shared" si="30"/>
        <v>0.740053050397878</v>
      </c>
      <c r="T76">
        <f t="shared" si="31"/>
        <v>0.7</v>
      </c>
    </row>
    <row r="77" spans="2:20">
      <c r="B77">
        <v>0.75</v>
      </c>
      <c r="C77">
        <f t="shared" si="24"/>
        <v>0.6625</v>
      </c>
      <c r="D77">
        <f t="shared" si="32"/>
        <v>0.973584905660377</v>
      </c>
      <c r="E77">
        <f t="shared" si="33"/>
        <v>0.3375</v>
      </c>
      <c r="F77">
        <f t="shared" si="34"/>
        <v>0.688888888888889</v>
      </c>
      <c r="K77">
        <f t="shared" si="28"/>
        <v>0.6625</v>
      </c>
      <c r="R77">
        <f t="shared" si="29"/>
        <v>0.973584905660377</v>
      </c>
      <c r="S77">
        <f t="shared" si="30"/>
        <v>0.688888888888889</v>
      </c>
      <c r="T77">
        <f t="shared" si="31"/>
        <v>0.75</v>
      </c>
    </row>
    <row r="78" spans="2:20">
      <c r="B78">
        <v>0.8</v>
      </c>
      <c r="C78">
        <f t="shared" si="24"/>
        <v>0.702</v>
      </c>
      <c r="D78">
        <f t="shared" si="32"/>
        <v>0.98005698005698</v>
      </c>
      <c r="E78">
        <f t="shared" si="33"/>
        <v>0.298</v>
      </c>
      <c r="F78">
        <f t="shared" si="34"/>
        <v>0.624161073825503</v>
      </c>
      <c r="K78">
        <f t="shared" si="28"/>
        <v>0.702</v>
      </c>
      <c r="R78">
        <f t="shared" si="29"/>
        <v>0.98005698005698</v>
      </c>
      <c r="S78">
        <f t="shared" si="30"/>
        <v>0.624161073825503</v>
      </c>
      <c r="T78">
        <f t="shared" si="31"/>
        <v>0.8</v>
      </c>
    </row>
    <row r="79" spans="2:20">
      <c r="B79">
        <v>0.85</v>
      </c>
      <c r="C79">
        <f t="shared" si="24"/>
        <v>0.7415</v>
      </c>
      <c r="D79">
        <f t="shared" si="32"/>
        <v>0.98583951449764</v>
      </c>
      <c r="E79">
        <f t="shared" si="33"/>
        <v>0.2585</v>
      </c>
      <c r="F79">
        <f t="shared" si="34"/>
        <v>0.539651837524178</v>
      </c>
      <c r="K79">
        <f t="shared" si="28"/>
        <v>0.7415</v>
      </c>
      <c r="R79">
        <f t="shared" si="29"/>
        <v>0.98583951449764</v>
      </c>
      <c r="S79">
        <f t="shared" si="30"/>
        <v>0.539651837524178</v>
      </c>
      <c r="T79">
        <f t="shared" si="31"/>
        <v>0.85</v>
      </c>
    </row>
    <row r="80" spans="2:20">
      <c r="B80">
        <v>0.9</v>
      </c>
      <c r="C80">
        <f t="shared" si="24"/>
        <v>0.781</v>
      </c>
      <c r="D80">
        <f t="shared" si="32"/>
        <v>0.991037131882202</v>
      </c>
      <c r="E80">
        <f t="shared" si="33"/>
        <v>0.219</v>
      </c>
      <c r="F80">
        <f t="shared" si="34"/>
        <v>0.424657534246575</v>
      </c>
      <c r="K80">
        <f t="shared" si="28"/>
        <v>0.781</v>
      </c>
      <c r="R80">
        <f t="shared" si="29"/>
        <v>0.991037131882202</v>
      </c>
      <c r="S80">
        <f t="shared" si="30"/>
        <v>0.424657534246575</v>
      </c>
      <c r="T80">
        <f t="shared" si="31"/>
        <v>0.9</v>
      </c>
    </row>
    <row r="81" spans="2:20">
      <c r="B81">
        <v>0.95</v>
      </c>
      <c r="C81">
        <f t="shared" si="24"/>
        <v>0.8205</v>
      </c>
      <c r="D81">
        <f t="shared" si="32"/>
        <v>0.995734308348568</v>
      </c>
      <c r="E81">
        <f t="shared" si="33"/>
        <v>0.1795</v>
      </c>
      <c r="F81">
        <f t="shared" si="34"/>
        <v>0.259052924791087</v>
      </c>
      <c r="K81">
        <f t="shared" si="28"/>
        <v>0.8205</v>
      </c>
      <c r="R81">
        <f t="shared" si="29"/>
        <v>0.995734308348568</v>
      </c>
      <c r="S81">
        <f t="shared" si="30"/>
        <v>0.259052924791087</v>
      </c>
      <c r="T81">
        <f t="shared" si="31"/>
        <v>0.95</v>
      </c>
    </row>
    <row r="82" spans="2:20">
      <c r="B82">
        <v>1</v>
      </c>
      <c r="C82">
        <f t="shared" si="24"/>
        <v>0.86</v>
      </c>
      <c r="D82">
        <f t="shared" si="32"/>
        <v>1</v>
      </c>
      <c r="E82">
        <f t="shared" si="33"/>
        <v>0.14</v>
      </c>
      <c r="F82">
        <f t="shared" si="34"/>
        <v>0</v>
      </c>
      <c r="K82">
        <f t="shared" si="28"/>
        <v>0.86</v>
      </c>
      <c r="R82">
        <f t="shared" si="29"/>
        <v>1</v>
      </c>
      <c r="S82">
        <f t="shared" si="30"/>
        <v>0</v>
      </c>
      <c r="T82">
        <f t="shared" si="31"/>
        <v>1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E18" sqref="E18"/>
    </sheetView>
  </sheetViews>
  <sheetFormatPr defaultColWidth="8.72727272727273" defaultRowHeight="14.5" outlineLevelCol="5"/>
  <cols>
    <col min="5" max="6" width="12.8181818181818"/>
  </cols>
  <sheetData>
    <row r="1" spans="2:6"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>
        <v>1</v>
      </c>
      <c r="B2" t="s">
        <v>24</v>
      </c>
      <c r="C2" t="s">
        <v>25</v>
      </c>
      <c r="D2" t="s">
        <v>26</v>
      </c>
      <c r="E2">
        <v>0.288888888888889</v>
      </c>
      <c r="F2">
        <v>0.4</v>
      </c>
    </row>
    <row r="3" spans="1:6">
      <c r="A3">
        <v>2</v>
      </c>
      <c r="B3" s="9" t="s">
        <v>27</v>
      </c>
      <c r="C3" s="9" t="s">
        <v>25</v>
      </c>
      <c r="D3" s="9" t="s">
        <v>26</v>
      </c>
      <c r="E3" s="9">
        <v>0.303030303030303</v>
      </c>
      <c r="F3" s="9">
        <v>0.318181818181818</v>
      </c>
    </row>
    <row r="4" spans="1:6">
      <c r="A4">
        <v>3</v>
      </c>
      <c r="B4" s="9" t="s">
        <v>28</v>
      </c>
      <c r="C4" s="9" t="s">
        <v>25</v>
      </c>
      <c r="D4" s="9" t="s">
        <v>26</v>
      </c>
      <c r="E4" s="9">
        <v>0.236363636363636</v>
      </c>
      <c r="F4" s="9">
        <v>0.290909090909091</v>
      </c>
    </row>
    <row r="5" spans="1:6">
      <c r="A5">
        <v>4</v>
      </c>
      <c r="B5" s="9" t="s">
        <v>29</v>
      </c>
      <c r="C5" s="9" t="s">
        <v>25</v>
      </c>
      <c r="D5" s="9" t="s">
        <v>26</v>
      </c>
      <c r="E5" s="9">
        <v>0.494117647058824</v>
      </c>
      <c r="F5" s="9">
        <v>0.776470588235294</v>
      </c>
    </row>
    <row r="6" spans="1:6">
      <c r="A6">
        <v>5</v>
      </c>
      <c r="B6" s="9" t="s">
        <v>30</v>
      </c>
      <c r="C6" s="9" t="s">
        <v>25</v>
      </c>
      <c r="D6" s="9" t="s">
        <v>26</v>
      </c>
      <c r="E6" s="9">
        <v>0.4</v>
      </c>
      <c r="F6" s="9">
        <v>0.36</v>
      </c>
    </row>
    <row r="7" spans="1:6">
      <c r="A7">
        <v>6</v>
      </c>
      <c r="B7" s="9" t="s">
        <v>31</v>
      </c>
      <c r="C7" s="9" t="s">
        <v>25</v>
      </c>
      <c r="D7" s="9" t="s">
        <v>26</v>
      </c>
      <c r="E7" s="9">
        <v>0.351851851851852</v>
      </c>
      <c r="F7" s="9">
        <v>0.5</v>
      </c>
    </row>
    <row r="8" spans="1:6">
      <c r="A8">
        <v>7</v>
      </c>
      <c r="B8" s="9" t="s">
        <v>32</v>
      </c>
      <c r="C8" s="9" t="s">
        <v>25</v>
      </c>
      <c r="D8" s="9" t="s">
        <v>26</v>
      </c>
      <c r="E8" s="9">
        <v>0.842105263157895</v>
      </c>
      <c r="F8" s="9">
        <v>0.807017543859649</v>
      </c>
    </row>
    <row r="9" spans="1:6">
      <c r="A9">
        <v>8</v>
      </c>
      <c r="B9" s="9" t="s">
        <v>33</v>
      </c>
      <c r="C9" s="9" t="s">
        <v>25</v>
      </c>
      <c r="D9" s="9" t="s">
        <v>34</v>
      </c>
      <c r="E9" s="9">
        <v>0.511904761904762</v>
      </c>
      <c r="F9" s="9">
        <v>0.0952380952380952</v>
      </c>
    </row>
    <row r="10" spans="1:6">
      <c r="A10">
        <v>9</v>
      </c>
      <c r="B10" t="s">
        <v>35</v>
      </c>
      <c r="C10" t="s">
        <v>25</v>
      </c>
      <c r="D10" t="s">
        <v>34</v>
      </c>
      <c r="E10">
        <v>0.9</v>
      </c>
      <c r="F10">
        <v>0.55</v>
      </c>
    </row>
    <row r="11" spans="1:6">
      <c r="A11">
        <v>10</v>
      </c>
      <c r="B11" s="9" t="s">
        <v>36</v>
      </c>
      <c r="C11" s="9" t="s">
        <v>25</v>
      </c>
      <c r="D11" s="9" t="s">
        <v>34</v>
      </c>
      <c r="E11" s="9">
        <v>0.948979591836735</v>
      </c>
      <c r="F11" s="9">
        <v>0.571428571428571</v>
      </c>
    </row>
    <row r="12" spans="1:6">
      <c r="A12">
        <v>11</v>
      </c>
      <c r="B12" s="9" t="s">
        <v>37</v>
      </c>
      <c r="C12" s="9" t="s">
        <v>25</v>
      </c>
      <c r="D12" s="9" t="s">
        <v>34</v>
      </c>
      <c r="E12" s="9">
        <v>0.681034482758621</v>
      </c>
      <c r="F12" s="9">
        <v>0.482758620689655</v>
      </c>
    </row>
    <row r="13" spans="1:6">
      <c r="A13">
        <v>12</v>
      </c>
      <c r="B13" s="9" t="s">
        <v>38</v>
      </c>
      <c r="C13" s="9" t="s">
        <v>25</v>
      </c>
      <c r="D13" s="9" t="s">
        <v>34</v>
      </c>
      <c r="E13" s="9">
        <v>0.911111111111111</v>
      </c>
      <c r="F13" s="9">
        <v>0.844444444444444</v>
      </c>
    </row>
    <row r="14" spans="1:6">
      <c r="A14">
        <v>13</v>
      </c>
      <c r="B14" s="9" t="s">
        <v>39</v>
      </c>
      <c r="C14" s="9" t="s">
        <v>25</v>
      </c>
      <c r="D14" s="9" t="s">
        <v>34</v>
      </c>
      <c r="E14" s="9">
        <v>0.773584905660377</v>
      </c>
      <c r="F14" s="9">
        <v>0.547169811320755</v>
      </c>
    </row>
    <row r="15" spans="1:6">
      <c r="A15">
        <v>14</v>
      </c>
      <c r="B15" s="9" t="s">
        <v>40</v>
      </c>
      <c r="C15" s="9" t="s">
        <v>25</v>
      </c>
      <c r="D15" s="9" t="s">
        <v>34</v>
      </c>
      <c r="E15" s="9">
        <v>0.621848739495798</v>
      </c>
      <c r="F15" s="9">
        <v>0.319327731092437</v>
      </c>
    </row>
    <row r="16" spans="1:6">
      <c r="A16">
        <v>15</v>
      </c>
      <c r="B16" s="9" t="s">
        <v>41</v>
      </c>
      <c r="C16" s="9" t="s">
        <v>25</v>
      </c>
      <c r="D16" s="9" t="s">
        <v>34</v>
      </c>
      <c r="E16" s="9">
        <v>0.646153846153846</v>
      </c>
      <c r="F16" s="9">
        <v>0.646153846153846</v>
      </c>
    </row>
    <row r="17" spans="1:6">
      <c r="A17">
        <v>16</v>
      </c>
      <c r="B17" s="9" t="s">
        <v>42</v>
      </c>
      <c r="C17" s="9" t="s">
        <v>43</v>
      </c>
      <c r="D17" s="9" t="s">
        <v>26</v>
      </c>
      <c r="E17" s="9">
        <v>0.847826086956522</v>
      </c>
      <c r="F17" s="9">
        <v>0.891304347826087</v>
      </c>
    </row>
    <row r="18" spans="1:6">
      <c r="A18">
        <v>17</v>
      </c>
      <c r="B18" s="9" t="s">
        <v>44</v>
      </c>
      <c r="C18" s="9" t="s">
        <v>43</v>
      </c>
      <c r="D18" s="9" t="s">
        <v>26</v>
      </c>
      <c r="E18" s="9">
        <v>0.560975609756098</v>
      </c>
      <c r="F18" s="9">
        <v>0.439024390243902</v>
      </c>
    </row>
    <row r="19" spans="1:6">
      <c r="A19">
        <v>18</v>
      </c>
      <c r="B19" s="9" t="s">
        <v>45</v>
      </c>
      <c r="C19" s="9" t="s">
        <v>43</v>
      </c>
      <c r="D19" s="9" t="s">
        <v>26</v>
      </c>
      <c r="E19" s="9">
        <v>0.75</v>
      </c>
      <c r="F19" s="9">
        <v>0.875</v>
      </c>
    </row>
    <row r="20" spans="1:6">
      <c r="A20">
        <v>19</v>
      </c>
      <c r="B20" t="s">
        <v>46</v>
      </c>
      <c r="C20" t="s">
        <v>43</v>
      </c>
      <c r="D20" t="s">
        <v>26</v>
      </c>
      <c r="E20">
        <v>0.82051282051282</v>
      </c>
      <c r="F20">
        <v>0.923076923076923</v>
      </c>
    </row>
    <row r="21" spans="1:6">
      <c r="A21">
        <v>20</v>
      </c>
      <c r="B21" s="9" t="s">
        <v>47</v>
      </c>
      <c r="C21" s="9" t="s">
        <v>43</v>
      </c>
      <c r="D21" s="9" t="s">
        <v>34</v>
      </c>
      <c r="E21" s="9">
        <v>0.0638297872340425</v>
      </c>
      <c r="F21" s="9">
        <v>0.0851063829787234</v>
      </c>
    </row>
    <row r="22" spans="1:6">
      <c r="A22">
        <v>21</v>
      </c>
      <c r="B22" s="9" t="s">
        <v>48</v>
      </c>
      <c r="C22" s="9" t="s">
        <v>43</v>
      </c>
      <c r="D22" s="9" t="s">
        <v>34</v>
      </c>
      <c r="E22" s="9">
        <v>0.380952380952381</v>
      </c>
      <c r="F22" s="9">
        <v>0.702380952380952</v>
      </c>
    </row>
    <row r="23" spans="1:6">
      <c r="A23">
        <v>22</v>
      </c>
      <c r="B23" s="9" t="s">
        <v>49</v>
      </c>
      <c r="C23" s="9" t="s">
        <v>43</v>
      </c>
      <c r="D23" s="9" t="s">
        <v>34</v>
      </c>
      <c r="E23" s="9">
        <v>0.122448979591837</v>
      </c>
      <c r="F23" s="9">
        <v>0.163265306122449</v>
      </c>
    </row>
    <row r="24" spans="1:6">
      <c r="A24">
        <v>23</v>
      </c>
      <c r="B24" s="9" t="s">
        <v>50</v>
      </c>
      <c r="C24" s="9" t="s">
        <v>43</v>
      </c>
      <c r="D24" s="9" t="s">
        <v>34</v>
      </c>
      <c r="E24" s="9">
        <v>0.0465116279069767</v>
      </c>
      <c r="F24" s="9">
        <v>0.0697674418604651</v>
      </c>
    </row>
    <row r="25" spans="1:6">
      <c r="A25">
        <v>24</v>
      </c>
      <c r="B25" s="9" t="s">
        <v>51</v>
      </c>
      <c r="C25" s="9" t="s">
        <v>43</v>
      </c>
      <c r="D25" s="9" t="s">
        <v>34</v>
      </c>
      <c r="E25" s="9">
        <v>0.208333333333333</v>
      </c>
      <c r="F25" s="9">
        <v>0.125</v>
      </c>
    </row>
    <row r="26" spans="1:6">
      <c r="A26">
        <v>25</v>
      </c>
      <c r="B26" s="9" t="s">
        <v>52</v>
      </c>
      <c r="C26" s="9" t="s">
        <v>43</v>
      </c>
      <c r="D26" s="9" t="s">
        <v>34</v>
      </c>
      <c r="E26" s="9">
        <v>0</v>
      </c>
      <c r="F26" s="9">
        <v>0.0333333333333333</v>
      </c>
    </row>
    <row r="27" spans="1:6">
      <c r="A27">
        <v>26</v>
      </c>
      <c r="B27" s="9" t="s">
        <v>53</v>
      </c>
      <c r="C27" s="9" t="s">
        <v>43</v>
      </c>
      <c r="D27" s="9" t="s">
        <v>34</v>
      </c>
      <c r="E27" s="9">
        <v>0.0952380952380952</v>
      </c>
      <c r="F27" s="9">
        <v>0.142857142857143</v>
      </c>
    </row>
    <row r="28" spans="1:6">
      <c r="A28">
        <v>27</v>
      </c>
      <c r="B28" s="9" t="s">
        <v>54</v>
      </c>
      <c r="C28" s="9" t="s">
        <v>43</v>
      </c>
      <c r="D28" s="9" t="s">
        <v>34</v>
      </c>
      <c r="E28" s="9">
        <v>0.554054054054054</v>
      </c>
      <c r="F28" s="9">
        <v>0.378378378378378</v>
      </c>
    </row>
    <row r="29" spans="1:6">
      <c r="A29">
        <v>28</v>
      </c>
      <c r="B29" s="9" t="s">
        <v>55</v>
      </c>
      <c r="C29" s="9" t="s">
        <v>43</v>
      </c>
      <c r="D29" s="9" t="s">
        <v>34</v>
      </c>
      <c r="E29" s="9">
        <v>0.438095238095238</v>
      </c>
      <c r="F29" s="9">
        <v>0.495238095238095</v>
      </c>
    </row>
    <row r="30" spans="1:6">
      <c r="A30">
        <v>29</v>
      </c>
      <c r="B30" s="9" t="s">
        <v>56</v>
      </c>
      <c r="C30" s="9" t="s">
        <v>43</v>
      </c>
      <c r="D30" s="9" t="s">
        <v>34</v>
      </c>
      <c r="E30" s="9">
        <v>0</v>
      </c>
      <c r="F30" s="9">
        <v>0</v>
      </c>
    </row>
    <row r="31" spans="1:6">
      <c r="A31">
        <v>30</v>
      </c>
      <c r="B31" s="9" t="s">
        <v>57</v>
      </c>
      <c r="C31" s="9" t="s">
        <v>43</v>
      </c>
      <c r="D31" s="9" t="s">
        <v>34</v>
      </c>
      <c r="E31" s="9">
        <v>0</v>
      </c>
      <c r="F31" s="9">
        <v>0</v>
      </c>
    </row>
    <row r="32" spans="1:6">
      <c r="A32">
        <v>31</v>
      </c>
      <c r="B32" s="9" t="s">
        <v>58</v>
      </c>
      <c r="C32" s="9" t="s">
        <v>43</v>
      </c>
      <c r="D32" s="9" t="s">
        <v>34</v>
      </c>
      <c r="E32" s="9">
        <v>0</v>
      </c>
      <c r="F32" s="9">
        <v>0</v>
      </c>
    </row>
    <row r="33" spans="1:6">
      <c r="A33">
        <v>32</v>
      </c>
      <c r="B33" s="9" t="s">
        <v>59</v>
      </c>
      <c r="C33" s="9" t="s">
        <v>43</v>
      </c>
      <c r="D33" s="9" t="s">
        <v>34</v>
      </c>
      <c r="E33" s="9">
        <v>0.233333333333333</v>
      </c>
      <c r="F33" s="9">
        <v>0.433333333333333</v>
      </c>
    </row>
    <row r="34" spans="1:6">
      <c r="A34">
        <v>33</v>
      </c>
      <c r="B34" s="9" t="s">
        <v>60</v>
      </c>
      <c r="C34" s="9" t="s">
        <v>43</v>
      </c>
      <c r="D34" s="9" t="s">
        <v>34</v>
      </c>
      <c r="E34" s="9">
        <v>0.886363636363636</v>
      </c>
      <c r="F34" s="9">
        <v>0.772727272727273</v>
      </c>
    </row>
    <row r="35" spans="1:6">
      <c r="A35">
        <v>34</v>
      </c>
      <c r="B35" s="9" t="s">
        <v>61</v>
      </c>
      <c r="C35" s="9" t="s">
        <v>43</v>
      </c>
      <c r="D35" s="9" t="s">
        <v>34</v>
      </c>
      <c r="E35" s="9">
        <v>0</v>
      </c>
      <c r="F35" s="9">
        <v>0.025</v>
      </c>
    </row>
    <row r="36" spans="1:6">
      <c r="A36">
        <v>35</v>
      </c>
      <c r="B36" s="9" t="s">
        <v>62</v>
      </c>
      <c r="C36" s="9" t="s">
        <v>43</v>
      </c>
      <c r="D36" s="9" t="s">
        <v>34</v>
      </c>
      <c r="E36" s="9">
        <v>0.0263157894736842</v>
      </c>
      <c r="F36" s="9">
        <v>0.131578947368421</v>
      </c>
    </row>
    <row r="37" spans="1:6">
      <c r="A37">
        <v>36</v>
      </c>
      <c r="B37" s="9" t="s">
        <v>63</v>
      </c>
      <c r="C37" s="9" t="s">
        <v>43</v>
      </c>
      <c r="D37" s="9" t="s">
        <v>34</v>
      </c>
      <c r="E37" s="9">
        <v>0.209302325581395</v>
      </c>
      <c r="F37" s="9">
        <v>0.0697674418604651</v>
      </c>
    </row>
    <row r="38" spans="1:6">
      <c r="A38">
        <v>37</v>
      </c>
      <c r="B38" s="9" t="s">
        <v>64</v>
      </c>
      <c r="C38" s="9" t="s">
        <v>43</v>
      </c>
      <c r="D38" s="9" t="s">
        <v>34</v>
      </c>
      <c r="E38" s="9">
        <v>0</v>
      </c>
      <c r="F38" s="9">
        <v>0.0512820512820513</v>
      </c>
    </row>
    <row r="39" spans="1:6">
      <c r="A39">
        <v>38</v>
      </c>
      <c r="B39" s="9" t="s">
        <v>65</v>
      </c>
      <c r="C39" s="9" t="s">
        <v>43</v>
      </c>
      <c r="D39" s="9" t="s">
        <v>34</v>
      </c>
      <c r="E39" s="9">
        <v>0.0697674418604651</v>
      </c>
      <c r="F39" s="9">
        <v>0.0465116279069767</v>
      </c>
    </row>
    <row r="40" spans="1:6">
      <c r="A40">
        <v>39</v>
      </c>
      <c r="B40" s="9" t="s">
        <v>66</v>
      </c>
      <c r="C40" s="9" t="s">
        <v>43</v>
      </c>
      <c r="D40" s="9" t="s">
        <v>34</v>
      </c>
      <c r="E40" s="9">
        <v>0.108695652173913</v>
      </c>
      <c r="F40" s="9">
        <v>0.152173913043478</v>
      </c>
    </row>
  </sheetData>
  <sortState ref="B2:G40">
    <sortCondition ref="C2:C40"/>
    <sortCondition ref="D2:D40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"/>
  <sheetViews>
    <sheetView workbookViewId="0">
      <pane xSplit="2" topLeftCell="C1" activePane="topRight" state="frozenSplit"/>
      <selection/>
      <selection pane="topRight" activeCell="C13" sqref="C13"/>
    </sheetView>
  </sheetViews>
  <sheetFormatPr defaultColWidth="8.72727272727273" defaultRowHeight="14.5"/>
  <cols>
    <col min="14" max="16" width="11.1818181818182" customWidth="1"/>
    <col min="21" max="22" width="12.8181818181818"/>
  </cols>
  <sheetData>
    <row r="1" spans="1:22">
      <c r="A1" t="s">
        <v>19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U1" t="s">
        <v>84</v>
      </c>
      <c r="V1" t="s">
        <v>85</v>
      </c>
    </row>
    <row r="2" spans="1:22">
      <c r="A2" t="s">
        <v>86</v>
      </c>
      <c r="B2" t="s">
        <v>87</v>
      </c>
      <c r="C2">
        <v>1</v>
      </c>
      <c r="D2">
        <v>0.957</v>
      </c>
      <c r="E2">
        <v>0.043</v>
      </c>
      <c r="F2">
        <v>0</v>
      </c>
      <c r="G2">
        <v>0.667</v>
      </c>
      <c r="H2">
        <v>0.333</v>
      </c>
      <c r="I2">
        <v>0</v>
      </c>
      <c r="J2">
        <v>1</v>
      </c>
      <c r="K2">
        <v>0.118</v>
      </c>
      <c r="L2">
        <v>0.882</v>
      </c>
      <c r="M2">
        <v>0.078</v>
      </c>
      <c r="N2">
        <v>0.039</v>
      </c>
      <c r="O2">
        <v>0</v>
      </c>
      <c r="P2">
        <v>0.882</v>
      </c>
      <c r="Q2">
        <v>0.922</v>
      </c>
      <c r="R2">
        <v>0.078</v>
      </c>
      <c r="U2">
        <f>R2*(0.8742857-0.2489451)+0.2489451</f>
        <v>0.2977216668</v>
      </c>
      <c r="V2">
        <f>EXP(-2.3+5.9*R2)/(1+EXP(-2.3+5.9*R2))</f>
        <v>0.137074947939673</v>
      </c>
    </row>
    <row r="3" spans="1:22">
      <c r="A3" t="s">
        <v>88</v>
      </c>
      <c r="B3" t="s">
        <v>87</v>
      </c>
      <c r="C3">
        <v>0.971</v>
      </c>
      <c r="D3">
        <v>0.611</v>
      </c>
      <c r="E3">
        <v>0.389</v>
      </c>
      <c r="F3">
        <v>0.029</v>
      </c>
      <c r="G3">
        <v>0.825</v>
      </c>
      <c r="H3">
        <v>0.175</v>
      </c>
      <c r="I3">
        <v>0.083</v>
      </c>
      <c r="J3">
        <v>0.917</v>
      </c>
      <c r="K3">
        <v>0.769</v>
      </c>
      <c r="L3">
        <v>0.231</v>
      </c>
      <c r="M3">
        <v>0.635</v>
      </c>
      <c r="N3">
        <v>0.135</v>
      </c>
      <c r="O3">
        <v>0.019</v>
      </c>
      <c r="P3">
        <v>0.212</v>
      </c>
      <c r="Q3">
        <v>0.346</v>
      </c>
      <c r="R3">
        <v>0.654</v>
      </c>
      <c r="U3">
        <f t="shared" ref="U3:U10" si="0">R3*(0.8742857-0.2489451)+0.2489451</f>
        <v>0.6579178524</v>
      </c>
      <c r="V3">
        <f t="shared" ref="V3:V10" si="1">EXP(-2.3+5.9*R3)/(1+EXP(-2.3+5.9*R3))</f>
        <v>0.826152370301305</v>
      </c>
    </row>
    <row r="4" spans="1:22">
      <c r="A4" t="s">
        <v>89</v>
      </c>
      <c r="B4" t="s">
        <v>87</v>
      </c>
      <c r="C4">
        <v>0.9</v>
      </c>
      <c r="D4">
        <v>0.898</v>
      </c>
      <c r="E4">
        <v>0.102</v>
      </c>
      <c r="F4">
        <v>0.1</v>
      </c>
      <c r="G4">
        <v>0.643</v>
      </c>
      <c r="H4">
        <v>0.357</v>
      </c>
      <c r="I4">
        <v>0.022</v>
      </c>
      <c r="J4">
        <v>0.978</v>
      </c>
      <c r="K4">
        <v>0.237</v>
      </c>
      <c r="L4">
        <v>0.763</v>
      </c>
      <c r="M4">
        <v>0.153</v>
      </c>
      <c r="N4">
        <v>0.085</v>
      </c>
      <c r="O4">
        <v>0.017</v>
      </c>
      <c r="P4">
        <v>0.746</v>
      </c>
      <c r="Q4">
        <v>0.831</v>
      </c>
      <c r="R4">
        <v>0.169</v>
      </c>
      <c r="U4">
        <f t="shared" si="0"/>
        <v>0.3546276614</v>
      </c>
      <c r="V4">
        <f t="shared" si="1"/>
        <v>0.213677356280446</v>
      </c>
    </row>
    <row r="5" spans="1:22">
      <c r="A5" t="s">
        <v>90</v>
      </c>
      <c r="B5" t="s">
        <v>91</v>
      </c>
      <c r="C5">
        <v>0.28</v>
      </c>
      <c r="D5">
        <v>0.867</v>
      </c>
      <c r="E5">
        <v>0.133</v>
      </c>
      <c r="F5">
        <v>0.72</v>
      </c>
      <c r="G5">
        <v>0.778</v>
      </c>
      <c r="H5">
        <v>0.222</v>
      </c>
      <c r="I5">
        <v>0.581</v>
      </c>
      <c r="J5">
        <v>0.419</v>
      </c>
      <c r="K5">
        <v>0.225</v>
      </c>
      <c r="L5">
        <v>0.775</v>
      </c>
      <c r="M5">
        <v>0.175</v>
      </c>
      <c r="N5">
        <v>0.05</v>
      </c>
      <c r="O5">
        <v>0.45</v>
      </c>
      <c r="P5">
        <v>0.325</v>
      </c>
      <c r="Q5">
        <v>0.375</v>
      </c>
      <c r="R5">
        <v>0.625</v>
      </c>
      <c r="U5">
        <f t="shared" si="0"/>
        <v>0.639782975</v>
      </c>
      <c r="V5">
        <f t="shared" si="1"/>
        <v>0.800192832451569</v>
      </c>
    </row>
    <row r="6" spans="1:22">
      <c r="A6" t="s">
        <v>92</v>
      </c>
      <c r="B6" t="s">
        <v>91</v>
      </c>
      <c r="C6">
        <v>0.233</v>
      </c>
      <c r="D6">
        <v>0.983</v>
      </c>
      <c r="E6">
        <v>0.017</v>
      </c>
      <c r="F6">
        <v>0.767</v>
      </c>
      <c r="G6">
        <v>0.875</v>
      </c>
      <c r="H6">
        <v>0.125</v>
      </c>
      <c r="I6">
        <v>0.288</v>
      </c>
      <c r="J6">
        <v>0.712</v>
      </c>
      <c r="K6">
        <v>0.091</v>
      </c>
      <c r="L6">
        <v>0.909</v>
      </c>
      <c r="M6">
        <v>0.08</v>
      </c>
      <c r="N6">
        <v>0.011</v>
      </c>
      <c r="O6">
        <v>0.261</v>
      </c>
      <c r="P6">
        <v>0.648</v>
      </c>
      <c r="Q6">
        <v>0.659</v>
      </c>
      <c r="R6">
        <v>0.341</v>
      </c>
      <c r="U6">
        <f t="shared" si="0"/>
        <v>0.4621862446</v>
      </c>
      <c r="V6">
        <f t="shared" si="1"/>
        <v>0.428469082024519</v>
      </c>
    </row>
    <row r="7" spans="1:22">
      <c r="A7" t="s">
        <v>93</v>
      </c>
      <c r="B7" t="s">
        <v>91</v>
      </c>
      <c r="C7">
        <v>0.043</v>
      </c>
      <c r="D7">
        <v>0.976</v>
      </c>
      <c r="E7">
        <v>0.024</v>
      </c>
      <c r="F7">
        <v>0.957</v>
      </c>
      <c r="G7">
        <v>0.667</v>
      </c>
      <c r="H7">
        <v>0.333</v>
      </c>
      <c r="I7">
        <v>0.523</v>
      </c>
      <c r="J7">
        <v>0.477</v>
      </c>
      <c r="K7">
        <v>0.034</v>
      </c>
      <c r="L7">
        <v>0.966</v>
      </c>
      <c r="M7">
        <v>0.022</v>
      </c>
      <c r="N7">
        <v>0.011</v>
      </c>
      <c r="O7">
        <v>0.506</v>
      </c>
      <c r="P7">
        <v>0.461</v>
      </c>
      <c r="Q7">
        <v>0.472</v>
      </c>
      <c r="R7">
        <v>0.528</v>
      </c>
      <c r="U7">
        <f t="shared" si="0"/>
        <v>0.5791249368</v>
      </c>
      <c r="V7">
        <f t="shared" si="1"/>
        <v>0.693216484447533</v>
      </c>
    </row>
    <row r="8" spans="1:22">
      <c r="A8" t="s">
        <v>94</v>
      </c>
      <c r="B8" t="s">
        <v>91</v>
      </c>
      <c r="C8">
        <v>0.682</v>
      </c>
      <c r="D8" t="s">
        <v>95</v>
      </c>
      <c r="E8" t="s">
        <v>95</v>
      </c>
      <c r="F8">
        <v>0.318</v>
      </c>
      <c r="G8">
        <v>1</v>
      </c>
      <c r="H8">
        <v>0</v>
      </c>
      <c r="I8">
        <v>1</v>
      </c>
      <c r="J8">
        <v>0</v>
      </c>
      <c r="K8">
        <v>0.682</v>
      </c>
      <c r="L8">
        <v>0.318</v>
      </c>
      <c r="M8">
        <v>0.682</v>
      </c>
      <c r="N8">
        <v>0</v>
      </c>
      <c r="O8">
        <v>0.318</v>
      </c>
      <c r="P8">
        <v>0</v>
      </c>
      <c r="Q8">
        <v>0</v>
      </c>
      <c r="R8">
        <v>1</v>
      </c>
      <c r="U8">
        <f t="shared" si="0"/>
        <v>0.8742857</v>
      </c>
      <c r="V8">
        <f t="shared" si="1"/>
        <v>0.973403006423134</v>
      </c>
    </row>
    <row r="9" spans="1:22">
      <c r="A9" t="s">
        <v>96</v>
      </c>
      <c r="B9" t="s">
        <v>91</v>
      </c>
      <c r="C9">
        <v>0.5</v>
      </c>
      <c r="D9">
        <v>1</v>
      </c>
      <c r="E9">
        <v>0</v>
      </c>
      <c r="F9">
        <v>0.5</v>
      </c>
      <c r="G9">
        <v>1</v>
      </c>
      <c r="H9">
        <v>0</v>
      </c>
      <c r="I9">
        <v>0.195</v>
      </c>
      <c r="J9">
        <v>0.805</v>
      </c>
      <c r="K9">
        <v>0.163</v>
      </c>
      <c r="L9">
        <v>0.837</v>
      </c>
      <c r="M9">
        <v>0.163</v>
      </c>
      <c r="N9">
        <v>0</v>
      </c>
      <c r="O9">
        <v>0.163</v>
      </c>
      <c r="P9">
        <v>0.673</v>
      </c>
      <c r="Q9">
        <v>0.673</v>
      </c>
      <c r="R9">
        <v>0.327</v>
      </c>
      <c r="U9">
        <f t="shared" si="0"/>
        <v>0.4534314762</v>
      </c>
      <c r="V9">
        <f t="shared" si="1"/>
        <v>0.408371887723607</v>
      </c>
    </row>
    <row r="10" spans="1:22">
      <c r="A10" t="s">
        <v>97</v>
      </c>
      <c r="B10" t="s">
        <v>91</v>
      </c>
      <c r="C10">
        <v>0.462</v>
      </c>
      <c r="D10">
        <v>1</v>
      </c>
      <c r="E10">
        <v>0</v>
      </c>
      <c r="F10">
        <v>0.538</v>
      </c>
      <c r="G10">
        <v>1</v>
      </c>
      <c r="H10">
        <v>0</v>
      </c>
      <c r="I10">
        <v>0.412</v>
      </c>
      <c r="J10">
        <v>0.588</v>
      </c>
      <c r="K10">
        <v>0.261</v>
      </c>
      <c r="L10">
        <v>0.739</v>
      </c>
      <c r="M10">
        <v>0.261</v>
      </c>
      <c r="N10">
        <v>0</v>
      </c>
      <c r="O10">
        <v>0.304</v>
      </c>
      <c r="P10">
        <v>0.435</v>
      </c>
      <c r="Q10">
        <v>0.435</v>
      </c>
      <c r="R10">
        <v>0.565</v>
      </c>
      <c r="U10">
        <f t="shared" si="0"/>
        <v>0.602262539</v>
      </c>
      <c r="V10">
        <f t="shared" si="1"/>
        <v>0.737593880956281</v>
      </c>
    </row>
    <row r="12" spans="3:4">
      <c r="C12" t="s">
        <v>98</v>
      </c>
      <c r="D12" t="s">
        <v>99</v>
      </c>
    </row>
    <row r="13" spans="1:4">
      <c r="A13" t="s">
        <v>86</v>
      </c>
      <c r="B13" t="s">
        <v>87</v>
      </c>
      <c r="C13">
        <v>0.118</v>
      </c>
      <c r="D13">
        <v>0.2977216668</v>
      </c>
    </row>
    <row r="14" spans="1:4">
      <c r="A14" t="s">
        <v>88</v>
      </c>
      <c r="B14" t="s">
        <v>87</v>
      </c>
      <c r="C14">
        <v>0.769</v>
      </c>
      <c r="D14">
        <v>0.6579178524</v>
      </c>
    </row>
    <row r="15" spans="1:4">
      <c r="A15" t="s">
        <v>89</v>
      </c>
      <c r="B15" t="s">
        <v>87</v>
      </c>
      <c r="C15">
        <v>0.237</v>
      </c>
      <c r="D15">
        <v>0.3546276614</v>
      </c>
    </row>
    <row r="16" spans="1:4">
      <c r="A16" t="s">
        <v>90</v>
      </c>
      <c r="B16" t="s">
        <v>91</v>
      </c>
      <c r="C16">
        <v>0.225</v>
      </c>
      <c r="D16">
        <v>0.639782975</v>
      </c>
    </row>
    <row r="17" spans="1:4">
      <c r="A17" t="s">
        <v>92</v>
      </c>
      <c r="B17" t="s">
        <v>91</v>
      </c>
      <c r="C17">
        <v>0.091</v>
      </c>
      <c r="D17">
        <v>0.4621862446</v>
      </c>
    </row>
    <row r="18" spans="1:4">
      <c r="A18" t="s">
        <v>93</v>
      </c>
      <c r="B18" t="s">
        <v>91</v>
      </c>
      <c r="C18">
        <v>0.034</v>
      </c>
      <c r="D18">
        <v>0.5791249368</v>
      </c>
    </row>
    <row r="19" spans="1:4">
      <c r="A19" t="s">
        <v>94</v>
      </c>
      <c r="B19" t="s">
        <v>91</v>
      </c>
      <c r="C19">
        <v>0.682</v>
      </c>
      <c r="D19">
        <v>0.8742857</v>
      </c>
    </row>
    <row r="20" spans="1:4">
      <c r="A20" t="s">
        <v>96</v>
      </c>
      <c r="B20" t="s">
        <v>91</v>
      </c>
      <c r="C20">
        <v>0.163</v>
      </c>
      <c r="D20">
        <v>0.4534314762</v>
      </c>
    </row>
    <row r="21" spans="1:4">
      <c r="A21" t="s">
        <v>97</v>
      </c>
      <c r="B21" t="s">
        <v>91</v>
      </c>
      <c r="C21">
        <v>0.261</v>
      </c>
      <c r="D21">
        <v>0.602262539</v>
      </c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abSelected="1" workbookViewId="0">
      <selection activeCell="K9" sqref="I9:I16 K9:K16"/>
    </sheetView>
  </sheetViews>
  <sheetFormatPr defaultColWidth="8.72727272727273" defaultRowHeight="14.5"/>
  <cols>
    <col min="1" max="1" width="15.5454545454545" customWidth="1"/>
    <col min="2" max="2" width="13.6363636363636" customWidth="1"/>
  </cols>
  <sheetData>
    <row r="1" spans="1:20">
      <c r="A1" t="s">
        <v>100</v>
      </c>
      <c r="B1" t="s">
        <v>19</v>
      </c>
      <c r="C1" t="s">
        <v>20</v>
      </c>
      <c r="D1" t="s">
        <v>21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</row>
    <row r="2" spans="1:20">
      <c r="A2" t="s">
        <v>87</v>
      </c>
      <c r="B2" t="s">
        <v>24</v>
      </c>
      <c r="C2" t="s">
        <v>25</v>
      </c>
      <c r="D2" t="s">
        <v>26</v>
      </c>
      <c r="E2">
        <v>0.846</v>
      </c>
      <c r="F2">
        <v>0.781</v>
      </c>
      <c r="G2">
        <v>0.219</v>
      </c>
      <c r="H2">
        <v>0.154</v>
      </c>
      <c r="I2">
        <v>0.611</v>
      </c>
      <c r="J2">
        <v>0.389</v>
      </c>
      <c r="K2">
        <v>0.074</v>
      </c>
      <c r="L2">
        <v>0.926</v>
      </c>
      <c r="M2">
        <v>0.4</v>
      </c>
      <c r="N2">
        <v>0.6</v>
      </c>
      <c r="O2">
        <v>0.244</v>
      </c>
      <c r="P2">
        <v>0.156</v>
      </c>
      <c r="Q2">
        <v>0.044</v>
      </c>
      <c r="R2">
        <v>0.556</v>
      </c>
      <c r="S2">
        <v>0.711</v>
      </c>
      <c r="T2">
        <v>0.289</v>
      </c>
    </row>
    <row r="3" spans="1:20">
      <c r="A3" t="s">
        <v>87</v>
      </c>
      <c r="B3" t="s">
        <v>27</v>
      </c>
      <c r="C3" t="s">
        <v>25</v>
      </c>
      <c r="D3" t="s">
        <v>26</v>
      </c>
      <c r="E3">
        <v>0.7</v>
      </c>
      <c r="F3">
        <v>0.848</v>
      </c>
      <c r="G3">
        <v>0.152</v>
      </c>
      <c r="H3">
        <v>0.3</v>
      </c>
      <c r="I3">
        <v>0.667</v>
      </c>
      <c r="J3">
        <v>0.333</v>
      </c>
      <c r="K3">
        <v>0.133</v>
      </c>
      <c r="L3">
        <v>0.867</v>
      </c>
      <c r="M3">
        <v>0.318</v>
      </c>
      <c r="N3">
        <v>0.682</v>
      </c>
      <c r="O3">
        <v>0.212</v>
      </c>
      <c r="P3">
        <v>0.106</v>
      </c>
      <c r="Q3">
        <v>0.091</v>
      </c>
      <c r="R3">
        <v>0.591</v>
      </c>
      <c r="S3">
        <v>0.697</v>
      </c>
      <c r="T3">
        <v>0.303</v>
      </c>
    </row>
    <row r="4" spans="1:20">
      <c r="A4" t="s">
        <v>87</v>
      </c>
      <c r="B4" t="s">
        <v>28</v>
      </c>
      <c r="C4" t="s">
        <v>25</v>
      </c>
      <c r="D4" t="s">
        <v>26</v>
      </c>
      <c r="E4">
        <v>0.692</v>
      </c>
      <c r="F4">
        <v>0.833</v>
      </c>
      <c r="G4">
        <v>0.167</v>
      </c>
      <c r="H4">
        <v>0.308</v>
      </c>
      <c r="I4">
        <v>0.562</v>
      </c>
      <c r="J4">
        <v>0.438</v>
      </c>
      <c r="K4">
        <v>0.103</v>
      </c>
      <c r="L4">
        <v>0.897</v>
      </c>
      <c r="M4">
        <v>0.291</v>
      </c>
      <c r="N4">
        <v>0.709</v>
      </c>
      <c r="O4">
        <v>0.164</v>
      </c>
      <c r="P4">
        <v>0.127</v>
      </c>
      <c r="Q4">
        <v>0.073</v>
      </c>
      <c r="R4">
        <v>0.636</v>
      </c>
      <c r="S4">
        <v>0.764</v>
      </c>
      <c r="T4">
        <v>0.236</v>
      </c>
    </row>
    <row r="5" spans="1:20">
      <c r="A5" t="s">
        <v>87</v>
      </c>
      <c r="B5" t="s">
        <v>29</v>
      </c>
      <c r="C5" t="s">
        <v>25</v>
      </c>
      <c r="D5" t="s">
        <v>26</v>
      </c>
      <c r="E5">
        <v>0.976</v>
      </c>
      <c r="F5">
        <v>0.419</v>
      </c>
      <c r="G5">
        <v>0.581</v>
      </c>
      <c r="H5">
        <v>0.024</v>
      </c>
      <c r="I5">
        <v>0.621</v>
      </c>
      <c r="J5">
        <v>0.379</v>
      </c>
      <c r="K5">
        <v>0.053</v>
      </c>
      <c r="L5">
        <v>0.947</v>
      </c>
      <c r="M5">
        <v>0.776</v>
      </c>
      <c r="N5">
        <v>0.224</v>
      </c>
      <c r="O5">
        <v>0.482</v>
      </c>
      <c r="P5">
        <v>0.294</v>
      </c>
      <c r="Q5">
        <v>0.012</v>
      </c>
      <c r="R5">
        <v>0.212</v>
      </c>
      <c r="S5">
        <v>0.506</v>
      </c>
      <c r="T5">
        <v>0.494</v>
      </c>
    </row>
    <row r="6" spans="1:20">
      <c r="A6" t="s">
        <v>87</v>
      </c>
      <c r="B6" t="s">
        <v>30</v>
      </c>
      <c r="C6" t="s">
        <v>25</v>
      </c>
      <c r="D6" t="s">
        <v>26</v>
      </c>
      <c r="E6">
        <v>0.8</v>
      </c>
      <c r="F6">
        <v>0.933</v>
      </c>
      <c r="G6">
        <v>0.067</v>
      </c>
      <c r="H6">
        <v>0.2</v>
      </c>
      <c r="I6">
        <v>0.889</v>
      </c>
      <c r="J6">
        <v>0.111</v>
      </c>
      <c r="K6">
        <v>0.125</v>
      </c>
      <c r="L6">
        <v>0.875</v>
      </c>
      <c r="M6">
        <v>0.36</v>
      </c>
      <c r="N6">
        <v>0.64</v>
      </c>
      <c r="O6">
        <v>0.32</v>
      </c>
      <c r="P6">
        <v>0.04</v>
      </c>
      <c r="Q6">
        <v>0.08</v>
      </c>
      <c r="R6">
        <v>0.56</v>
      </c>
      <c r="S6">
        <v>0.6</v>
      </c>
      <c r="T6">
        <v>0.4</v>
      </c>
    </row>
    <row r="7" spans="1:20">
      <c r="A7" t="s">
        <v>87</v>
      </c>
      <c r="B7" t="s">
        <v>31</v>
      </c>
      <c r="C7" t="s">
        <v>25</v>
      </c>
      <c r="D7" t="s">
        <v>26</v>
      </c>
      <c r="E7">
        <v>0.895</v>
      </c>
      <c r="F7">
        <v>0.714</v>
      </c>
      <c r="G7">
        <v>0.286</v>
      </c>
      <c r="H7">
        <v>0.105</v>
      </c>
      <c r="I7">
        <v>0.63</v>
      </c>
      <c r="J7">
        <v>0.37</v>
      </c>
      <c r="K7">
        <v>0.074</v>
      </c>
      <c r="L7">
        <v>0.926</v>
      </c>
      <c r="M7">
        <v>0.5</v>
      </c>
      <c r="N7">
        <v>0.5</v>
      </c>
      <c r="O7">
        <v>0.315</v>
      </c>
      <c r="P7">
        <v>0.185</v>
      </c>
      <c r="Q7">
        <v>0.037</v>
      </c>
      <c r="R7">
        <v>0.463</v>
      </c>
      <c r="S7">
        <v>0.648</v>
      </c>
      <c r="T7">
        <v>0.352</v>
      </c>
    </row>
    <row r="8" s="8" customFormat="1" spans="1:20">
      <c r="A8" s="8" t="s">
        <v>87</v>
      </c>
      <c r="B8" s="8" t="s">
        <v>32</v>
      </c>
      <c r="C8" s="8" t="s">
        <v>25</v>
      </c>
      <c r="D8" s="8" t="s">
        <v>26</v>
      </c>
      <c r="E8" s="8">
        <v>0.938</v>
      </c>
      <c r="F8" s="8">
        <v>0.889</v>
      </c>
      <c r="G8" s="8">
        <v>0.111</v>
      </c>
      <c r="H8" s="8">
        <v>0.062</v>
      </c>
      <c r="I8" s="8">
        <v>0.978</v>
      </c>
      <c r="J8" s="8">
        <v>0.022</v>
      </c>
      <c r="K8" s="8">
        <v>0.273</v>
      </c>
      <c r="L8" s="8">
        <v>0.727</v>
      </c>
      <c r="M8" s="8">
        <v>0.807</v>
      </c>
      <c r="N8" s="8">
        <v>0.193</v>
      </c>
      <c r="O8" s="8">
        <v>0.789</v>
      </c>
      <c r="P8" s="8">
        <v>0.018</v>
      </c>
      <c r="Q8" s="8">
        <v>0.053</v>
      </c>
      <c r="R8" s="8">
        <v>0.14</v>
      </c>
      <c r="S8" s="8">
        <v>0.158</v>
      </c>
      <c r="T8" s="8">
        <v>0.842</v>
      </c>
    </row>
    <row r="9" spans="1:20">
      <c r="A9" t="s">
        <v>91</v>
      </c>
      <c r="B9" t="s">
        <v>33</v>
      </c>
      <c r="C9" t="s">
        <v>25</v>
      </c>
      <c r="D9" t="s">
        <v>34</v>
      </c>
      <c r="E9">
        <v>0.07</v>
      </c>
      <c r="F9">
        <v>0.878</v>
      </c>
      <c r="G9">
        <v>0.122</v>
      </c>
      <c r="H9">
        <v>0.93</v>
      </c>
      <c r="I9">
        <v>0.375</v>
      </c>
      <c r="J9">
        <v>0.625</v>
      </c>
      <c r="K9">
        <v>0.526</v>
      </c>
      <c r="L9">
        <v>0.474</v>
      </c>
      <c r="M9">
        <v>0.095</v>
      </c>
      <c r="N9">
        <v>0.905</v>
      </c>
      <c r="O9">
        <v>0.036</v>
      </c>
      <c r="P9">
        <v>0.06</v>
      </c>
      <c r="Q9">
        <v>0.476</v>
      </c>
      <c r="R9">
        <v>0.429</v>
      </c>
      <c r="S9">
        <v>0.488</v>
      </c>
      <c r="T9">
        <v>0.512</v>
      </c>
    </row>
    <row r="10" spans="1:20">
      <c r="A10" t="s">
        <v>91</v>
      </c>
      <c r="B10" t="s">
        <v>35</v>
      </c>
      <c r="C10" t="s">
        <v>25</v>
      </c>
      <c r="D10" t="s">
        <v>34</v>
      </c>
      <c r="E10">
        <v>0.528</v>
      </c>
      <c r="F10">
        <v>0.25</v>
      </c>
      <c r="G10">
        <v>0.75</v>
      </c>
      <c r="H10">
        <v>0.472</v>
      </c>
      <c r="I10">
        <v>0.864</v>
      </c>
      <c r="J10">
        <v>0.136</v>
      </c>
      <c r="K10">
        <v>0.944</v>
      </c>
      <c r="L10">
        <v>0.056</v>
      </c>
      <c r="M10">
        <v>0.55</v>
      </c>
      <c r="N10">
        <v>0.45</v>
      </c>
      <c r="O10">
        <v>0.475</v>
      </c>
      <c r="P10">
        <v>0.075</v>
      </c>
      <c r="Q10">
        <v>0.425</v>
      </c>
      <c r="R10">
        <v>0.025</v>
      </c>
      <c r="S10">
        <v>0.1</v>
      </c>
      <c r="T10">
        <v>0.9</v>
      </c>
    </row>
    <row r="11" spans="1:20">
      <c r="A11" t="s">
        <v>91</v>
      </c>
      <c r="B11" t="s">
        <v>36</v>
      </c>
      <c r="C11" t="s">
        <v>25</v>
      </c>
      <c r="D11" t="s">
        <v>34</v>
      </c>
      <c r="E11">
        <v>0.591</v>
      </c>
      <c r="F11">
        <v>0.8</v>
      </c>
      <c r="G11">
        <v>0.2</v>
      </c>
      <c r="H11">
        <v>0.409</v>
      </c>
      <c r="I11">
        <v>0.982</v>
      </c>
      <c r="J11">
        <v>0.018</v>
      </c>
      <c r="K11">
        <v>0.905</v>
      </c>
      <c r="L11">
        <v>0.095</v>
      </c>
      <c r="M11">
        <v>0.571</v>
      </c>
      <c r="N11">
        <v>0.429</v>
      </c>
      <c r="O11">
        <v>0.561</v>
      </c>
      <c r="P11">
        <v>0.01</v>
      </c>
      <c r="Q11">
        <v>0.388</v>
      </c>
      <c r="R11">
        <v>0.041</v>
      </c>
      <c r="S11">
        <v>0.051</v>
      </c>
      <c r="T11">
        <v>0.949</v>
      </c>
    </row>
    <row r="12" spans="1:20">
      <c r="A12" t="s">
        <v>91</v>
      </c>
      <c r="B12" t="s">
        <v>37</v>
      </c>
      <c r="C12" t="s">
        <v>25</v>
      </c>
      <c r="D12" t="s">
        <v>34</v>
      </c>
      <c r="E12">
        <v>0.494</v>
      </c>
      <c r="F12">
        <v>0.541</v>
      </c>
      <c r="G12">
        <v>0.459</v>
      </c>
      <c r="H12">
        <v>0.506</v>
      </c>
      <c r="I12">
        <v>0.696</v>
      </c>
      <c r="J12">
        <v>0.304</v>
      </c>
      <c r="K12">
        <v>0.667</v>
      </c>
      <c r="L12">
        <v>0.333</v>
      </c>
      <c r="M12">
        <v>0.483</v>
      </c>
      <c r="N12">
        <v>0.517</v>
      </c>
      <c r="O12">
        <v>0.336</v>
      </c>
      <c r="P12">
        <v>0.147</v>
      </c>
      <c r="Q12">
        <v>0.345</v>
      </c>
      <c r="R12">
        <v>0.172</v>
      </c>
      <c r="S12">
        <v>0.319</v>
      </c>
      <c r="T12">
        <v>0.681</v>
      </c>
    </row>
    <row r="13" spans="1:20">
      <c r="A13" t="s">
        <v>91</v>
      </c>
      <c r="B13" t="s">
        <v>38</v>
      </c>
      <c r="C13" t="s">
        <v>25</v>
      </c>
      <c r="D13" t="s">
        <v>34</v>
      </c>
      <c r="E13">
        <v>0.902</v>
      </c>
      <c r="F13">
        <v>0.75</v>
      </c>
      <c r="G13">
        <v>0.25</v>
      </c>
      <c r="H13">
        <v>0.098</v>
      </c>
      <c r="I13">
        <v>0.974</v>
      </c>
      <c r="J13">
        <v>0.026</v>
      </c>
      <c r="K13">
        <v>0.571</v>
      </c>
      <c r="L13">
        <v>0.429</v>
      </c>
      <c r="M13">
        <v>0.844</v>
      </c>
      <c r="N13">
        <v>0.156</v>
      </c>
      <c r="O13">
        <v>0.822</v>
      </c>
      <c r="P13">
        <v>0.022</v>
      </c>
      <c r="Q13">
        <v>0.089</v>
      </c>
      <c r="R13">
        <v>0.067</v>
      </c>
      <c r="S13">
        <v>0.089</v>
      </c>
      <c r="T13">
        <v>0.911</v>
      </c>
    </row>
    <row r="14" spans="1:20">
      <c r="A14" t="s">
        <v>91</v>
      </c>
      <c r="B14" t="s">
        <v>39</v>
      </c>
      <c r="C14" t="s">
        <v>25</v>
      </c>
      <c r="D14" t="s">
        <v>34</v>
      </c>
      <c r="E14">
        <v>0.622</v>
      </c>
      <c r="F14">
        <v>0.708</v>
      </c>
      <c r="G14">
        <v>0.292</v>
      </c>
      <c r="H14">
        <v>0.378</v>
      </c>
      <c r="I14">
        <v>0.879</v>
      </c>
      <c r="J14">
        <v>0.121</v>
      </c>
      <c r="K14">
        <v>0.646</v>
      </c>
      <c r="L14">
        <v>0.354</v>
      </c>
      <c r="M14">
        <v>0.547</v>
      </c>
      <c r="N14">
        <v>0.453</v>
      </c>
      <c r="O14">
        <v>0.481</v>
      </c>
      <c r="P14">
        <v>0.066</v>
      </c>
      <c r="Q14">
        <v>0.292</v>
      </c>
      <c r="R14">
        <v>0.16</v>
      </c>
      <c r="S14">
        <v>0.226</v>
      </c>
      <c r="T14">
        <v>0.774</v>
      </c>
    </row>
    <row r="15" spans="1:20">
      <c r="A15" t="s">
        <v>91</v>
      </c>
      <c r="B15" t="s">
        <v>40</v>
      </c>
      <c r="C15" t="s">
        <v>25</v>
      </c>
      <c r="D15" t="s">
        <v>34</v>
      </c>
      <c r="E15">
        <v>0.392</v>
      </c>
      <c r="F15">
        <v>0.8</v>
      </c>
      <c r="G15">
        <v>0.2</v>
      </c>
      <c r="H15">
        <v>0.608</v>
      </c>
      <c r="I15">
        <v>0.763</v>
      </c>
      <c r="J15">
        <v>0.237</v>
      </c>
      <c r="K15">
        <v>0.556</v>
      </c>
      <c r="L15">
        <v>0.444</v>
      </c>
      <c r="M15">
        <v>0.319</v>
      </c>
      <c r="N15">
        <v>0.681</v>
      </c>
      <c r="O15">
        <v>0.244</v>
      </c>
      <c r="P15">
        <v>0.076</v>
      </c>
      <c r="Q15">
        <v>0.378</v>
      </c>
      <c r="R15">
        <v>0.303</v>
      </c>
      <c r="S15">
        <v>0.378</v>
      </c>
      <c r="T15">
        <v>0.622</v>
      </c>
    </row>
    <row r="16" spans="1:20">
      <c r="A16" t="s">
        <v>91</v>
      </c>
      <c r="B16" t="s">
        <v>41</v>
      </c>
      <c r="C16" t="s">
        <v>25</v>
      </c>
      <c r="D16" t="s">
        <v>34</v>
      </c>
      <c r="E16">
        <v>0.762</v>
      </c>
      <c r="F16">
        <v>0.565</v>
      </c>
      <c r="G16">
        <v>0.435</v>
      </c>
      <c r="H16">
        <v>0.238</v>
      </c>
      <c r="I16">
        <v>0.762</v>
      </c>
      <c r="J16">
        <v>0.238</v>
      </c>
      <c r="K16">
        <v>0.435</v>
      </c>
      <c r="L16">
        <v>0.565</v>
      </c>
      <c r="M16">
        <v>0.646</v>
      </c>
      <c r="N16">
        <v>0.354</v>
      </c>
      <c r="O16">
        <v>0.492</v>
      </c>
      <c r="P16">
        <v>0.154</v>
      </c>
      <c r="Q16">
        <v>0.154</v>
      </c>
      <c r="R16">
        <v>0.2</v>
      </c>
      <c r="S16">
        <v>0.354</v>
      </c>
      <c r="T16">
        <v>0.646</v>
      </c>
    </row>
    <row r="17" spans="1:20">
      <c r="A17" t="s">
        <v>101</v>
      </c>
      <c r="B17" t="s">
        <v>42</v>
      </c>
      <c r="C17" t="s">
        <v>43</v>
      </c>
      <c r="D17" t="s">
        <v>26</v>
      </c>
      <c r="E17">
        <v>0.897</v>
      </c>
      <c r="F17">
        <v>0.143</v>
      </c>
      <c r="G17">
        <v>0.857</v>
      </c>
      <c r="H17">
        <v>0.103</v>
      </c>
      <c r="I17">
        <v>0.854</v>
      </c>
      <c r="J17">
        <v>0.146</v>
      </c>
      <c r="K17">
        <v>0.8</v>
      </c>
      <c r="L17">
        <v>0.2</v>
      </c>
      <c r="M17">
        <v>0.891</v>
      </c>
      <c r="N17">
        <v>0.109</v>
      </c>
      <c r="O17">
        <v>0.761</v>
      </c>
      <c r="P17">
        <v>0.13</v>
      </c>
      <c r="Q17">
        <v>0.087</v>
      </c>
      <c r="R17">
        <v>0.022</v>
      </c>
      <c r="S17">
        <v>0.152</v>
      </c>
      <c r="T17">
        <v>0.848</v>
      </c>
    </row>
    <row r="18" spans="1:20">
      <c r="A18" t="s">
        <v>101</v>
      </c>
      <c r="B18" t="s">
        <v>44</v>
      </c>
      <c r="C18" t="s">
        <v>43</v>
      </c>
      <c r="D18" t="s">
        <v>26</v>
      </c>
      <c r="E18">
        <v>0.696</v>
      </c>
      <c r="F18">
        <v>0.889</v>
      </c>
      <c r="G18">
        <v>0.111</v>
      </c>
      <c r="H18">
        <v>0.304</v>
      </c>
      <c r="I18">
        <v>0.889</v>
      </c>
      <c r="J18">
        <v>0.111</v>
      </c>
      <c r="K18">
        <v>0.304</v>
      </c>
      <c r="L18">
        <v>0.696</v>
      </c>
      <c r="M18">
        <v>0.439</v>
      </c>
      <c r="N18">
        <v>0.561</v>
      </c>
      <c r="O18">
        <v>0.39</v>
      </c>
      <c r="P18">
        <v>0.049</v>
      </c>
      <c r="Q18">
        <v>0.171</v>
      </c>
      <c r="R18">
        <v>0.39</v>
      </c>
      <c r="S18">
        <v>0.439</v>
      </c>
      <c r="T18">
        <v>0.561</v>
      </c>
    </row>
    <row r="19" spans="1:20">
      <c r="A19" t="s">
        <v>101</v>
      </c>
      <c r="B19" t="s">
        <v>45</v>
      </c>
      <c r="C19" t="s">
        <v>43</v>
      </c>
      <c r="D19" t="s">
        <v>26</v>
      </c>
      <c r="E19">
        <v>1</v>
      </c>
      <c r="F19">
        <v>0.5</v>
      </c>
      <c r="G19">
        <v>0.5</v>
      </c>
      <c r="H19">
        <v>0</v>
      </c>
      <c r="I19">
        <v>0.857</v>
      </c>
      <c r="J19">
        <v>0.143</v>
      </c>
      <c r="K19">
        <v>0</v>
      </c>
      <c r="L19">
        <v>1</v>
      </c>
      <c r="M19">
        <v>0.875</v>
      </c>
      <c r="N19">
        <v>0.125</v>
      </c>
      <c r="O19">
        <v>0.75</v>
      </c>
      <c r="P19">
        <v>0.125</v>
      </c>
      <c r="Q19">
        <v>0</v>
      </c>
      <c r="R19">
        <v>0.125</v>
      </c>
      <c r="S19">
        <v>0.25</v>
      </c>
      <c r="T19">
        <v>0.75</v>
      </c>
    </row>
    <row r="20" spans="1:20">
      <c r="A20" t="s">
        <v>101</v>
      </c>
      <c r="B20" t="s">
        <v>46</v>
      </c>
      <c r="C20" t="s">
        <v>43</v>
      </c>
      <c r="D20" t="s">
        <v>26</v>
      </c>
      <c r="E20">
        <v>1</v>
      </c>
      <c r="F20">
        <v>0.429</v>
      </c>
      <c r="G20">
        <v>0.571</v>
      </c>
      <c r="H20">
        <v>0</v>
      </c>
      <c r="I20">
        <v>0.889</v>
      </c>
      <c r="J20">
        <v>0.111</v>
      </c>
      <c r="K20">
        <v>0</v>
      </c>
      <c r="L20">
        <v>1</v>
      </c>
      <c r="M20">
        <v>0.923</v>
      </c>
      <c r="N20">
        <v>0.077</v>
      </c>
      <c r="O20">
        <v>0.821</v>
      </c>
      <c r="P20">
        <v>0.103</v>
      </c>
      <c r="Q20">
        <v>0</v>
      </c>
      <c r="R20">
        <v>0.077</v>
      </c>
      <c r="S20">
        <v>0.179</v>
      </c>
      <c r="T20">
        <v>0.821</v>
      </c>
    </row>
    <row r="21" spans="1:20">
      <c r="A21" t="s">
        <v>102</v>
      </c>
      <c r="B21" t="s">
        <v>47</v>
      </c>
      <c r="C21" t="s">
        <v>43</v>
      </c>
      <c r="D21" t="s">
        <v>34</v>
      </c>
      <c r="E21">
        <v>1</v>
      </c>
      <c r="F21">
        <v>0.977</v>
      </c>
      <c r="G21">
        <v>0.023</v>
      </c>
      <c r="H21">
        <v>0</v>
      </c>
      <c r="I21">
        <v>0.75</v>
      </c>
      <c r="J21">
        <v>0.25</v>
      </c>
      <c r="K21">
        <v>0</v>
      </c>
      <c r="L21">
        <v>1</v>
      </c>
      <c r="M21">
        <v>0.085</v>
      </c>
      <c r="N21">
        <v>0.915</v>
      </c>
      <c r="O21">
        <v>0.064</v>
      </c>
      <c r="P21">
        <v>0.021</v>
      </c>
      <c r="Q21">
        <v>0</v>
      </c>
      <c r="R21">
        <v>0.915</v>
      </c>
      <c r="S21">
        <v>0.936</v>
      </c>
      <c r="T21">
        <v>0.064</v>
      </c>
    </row>
    <row r="22" spans="1:20">
      <c r="A22" t="s">
        <v>102</v>
      </c>
      <c r="B22" t="s">
        <v>48</v>
      </c>
      <c r="C22" t="s">
        <v>43</v>
      </c>
      <c r="D22" t="s">
        <v>34</v>
      </c>
      <c r="E22">
        <v>0.906</v>
      </c>
      <c r="F22">
        <v>0.423</v>
      </c>
      <c r="G22">
        <v>0.577</v>
      </c>
      <c r="H22">
        <v>0.094</v>
      </c>
      <c r="I22">
        <v>0.492</v>
      </c>
      <c r="J22">
        <v>0.508</v>
      </c>
      <c r="K22">
        <v>0.12</v>
      </c>
      <c r="L22">
        <v>0.88</v>
      </c>
      <c r="M22">
        <v>0.702</v>
      </c>
      <c r="N22">
        <v>0.298</v>
      </c>
      <c r="O22">
        <v>0.345</v>
      </c>
      <c r="P22">
        <v>0.357</v>
      </c>
      <c r="Q22">
        <v>0.036</v>
      </c>
      <c r="R22">
        <v>0.262</v>
      </c>
      <c r="S22">
        <v>0.619</v>
      </c>
      <c r="T22">
        <v>0.381</v>
      </c>
    </row>
    <row r="23" spans="1:20">
      <c r="A23" t="s">
        <v>102</v>
      </c>
      <c r="B23" t="s">
        <v>49</v>
      </c>
      <c r="C23" t="s">
        <v>43</v>
      </c>
      <c r="D23" t="s">
        <v>34</v>
      </c>
      <c r="E23">
        <v>1</v>
      </c>
      <c r="F23">
        <v>0.953</v>
      </c>
      <c r="G23">
        <v>0.047</v>
      </c>
      <c r="H23">
        <v>0</v>
      </c>
      <c r="I23">
        <v>0.75</v>
      </c>
      <c r="J23">
        <v>0.25</v>
      </c>
      <c r="K23">
        <v>0</v>
      </c>
      <c r="L23">
        <v>1</v>
      </c>
      <c r="M23">
        <v>0.163</v>
      </c>
      <c r="N23">
        <v>0.837</v>
      </c>
      <c r="O23">
        <v>0.122</v>
      </c>
      <c r="P23">
        <v>0.041</v>
      </c>
      <c r="Q23">
        <v>0</v>
      </c>
      <c r="R23">
        <v>0.837</v>
      </c>
      <c r="S23">
        <v>0.878</v>
      </c>
      <c r="T23">
        <v>0.122</v>
      </c>
    </row>
    <row r="24" spans="1:20">
      <c r="A24" t="s">
        <v>102</v>
      </c>
      <c r="B24" t="s">
        <v>50</v>
      </c>
      <c r="C24" t="s">
        <v>43</v>
      </c>
      <c r="D24" t="s">
        <v>34</v>
      </c>
      <c r="E24">
        <v>1</v>
      </c>
      <c r="F24">
        <v>0.976</v>
      </c>
      <c r="G24">
        <v>0.024</v>
      </c>
      <c r="H24">
        <v>0</v>
      </c>
      <c r="I24">
        <v>0.667</v>
      </c>
      <c r="J24">
        <v>0.333</v>
      </c>
      <c r="K24">
        <v>0</v>
      </c>
      <c r="L24">
        <v>1</v>
      </c>
      <c r="M24">
        <v>0.07</v>
      </c>
      <c r="N24">
        <v>0.93</v>
      </c>
      <c r="O24">
        <v>0.047</v>
      </c>
      <c r="P24">
        <v>0.023</v>
      </c>
      <c r="Q24">
        <v>0</v>
      </c>
      <c r="R24">
        <v>0.93</v>
      </c>
      <c r="S24">
        <v>0.953</v>
      </c>
      <c r="T24">
        <v>0.047</v>
      </c>
    </row>
    <row r="25" spans="1:20">
      <c r="A25" t="s">
        <v>102</v>
      </c>
      <c r="B25" t="s">
        <v>51</v>
      </c>
      <c r="C25" t="s">
        <v>43</v>
      </c>
      <c r="D25" t="s">
        <v>34</v>
      </c>
      <c r="E25">
        <v>0.6</v>
      </c>
      <c r="F25">
        <v>1</v>
      </c>
      <c r="G25">
        <v>0</v>
      </c>
      <c r="H25">
        <v>0.4</v>
      </c>
      <c r="I25">
        <v>1</v>
      </c>
      <c r="J25">
        <v>0</v>
      </c>
      <c r="K25">
        <v>0.095</v>
      </c>
      <c r="L25">
        <v>0.905</v>
      </c>
      <c r="M25">
        <v>0.125</v>
      </c>
      <c r="N25">
        <v>0.875</v>
      </c>
      <c r="O25">
        <v>0.125</v>
      </c>
      <c r="P25">
        <v>0</v>
      </c>
      <c r="Q25">
        <v>0.083</v>
      </c>
      <c r="R25">
        <v>0.792</v>
      </c>
      <c r="S25">
        <v>0.792</v>
      </c>
      <c r="T25">
        <v>0.208</v>
      </c>
    </row>
    <row r="26" spans="1:20">
      <c r="A26" t="s">
        <v>102</v>
      </c>
      <c r="B26" t="s">
        <v>52</v>
      </c>
      <c r="C26" t="s">
        <v>43</v>
      </c>
      <c r="D26" t="s">
        <v>34</v>
      </c>
      <c r="E26" t="s">
        <v>95</v>
      </c>
      <c r="F26">
        <v>0.967</v>
      </c>
      <c r="G26">
        <v>0.033</v>
      </c>
      <c r="H26" t="s">
        <v>95</v>
      </c>
      <c r="I26">
        <v>0</v>
      </c>
      <c r="J26">
        <v>1</v>
      </c>
      <c r="K26">
        <v>0</v>
      </c>
      <c r="L26">
        <v>1</v>
      </c>
      <c r="M26">
        <v>0.033</v>
      </c>
      <c r="N26">
        <v>0.967</v>
      </c>
      <c r="O26">
        <v>0</v>
      </c>
      <c r="P26">
        <v>0.033</v>
      </c>
      <c r="Q26">
        <v>0</v>
      </c>
      <c r="R26">
        <v>0.967</v>
      </c>
      <c r="S26">
        <v>1</v>
      </c>
      <c r="T26">
        <v>0</v>
      </c>
    </row>
    <row r="27" spans="1:20">
      <c r="A27" t="s">
        <v>102</v>
      </c>
      <c r="B27" t="s">
        <v>53</v>
      </c>
      <c r="C27" t="s">
        <v>43</v>
      </c>
      <c r="D27" t="s">
        <v>34</v>
      </c>
      <c r="E27">
        <v>1</v>
      </c>
      <c r="F27">
        <v>0.947</v>
      </c>
      <c r="G27">
        <v>0.053</v>
      </c>
      <c r="H27">
        <v>0</v>
      </c>
      <c r="I27">
        <v>0.667</v>
      </c>
      <c r="J27">
        <v>0.333</v>
      </c>
      <c r="K27">
        <v>0</v>
      </c>
      <c r="L27">
        <v>1</v>
      </c>
      <c r="M27">
        <v>0.143</v>
      </c>
      <c r="N27">
        <v>0.857</v>
      </c>
      <c r="O27">
        <v>0.095</v>
      </c>
      <c r="P27">
        <v>0.048</v>
      </c>
      <c r="Q27">
        <v>0</v>
      </c>
      <c r="R27">
        <v>0.857</v>
      </c>
      <c r="S27">
        <v>0.905</v>
      </c>
      <c r="T27">
        <v>0.095</v>
      </c>
    </row>
    <row r="28" spans="1:20">
      <c r="A28" t="s">
        <v>102</v>
      </c>
      <c r="B28" t="s">
        <v>54</v>
      </c>
      <c r="C28" t="s">
        <v>43</v>
      </c>
      <c r="D28" t="s">
        <v>34</v>
      </c>
      <c r="E28">
        <v>0.561</v>
      </c>
      <c r="F28">
        <v>0.848</v>
      </c>
      <c r="G28">
        <v>0.152</v>
      </c>
      <c r="H28">
        <v>0.439</v>
      </c>
      <c r="I28">
        <v>0.821</v>
      </c>
      <c r="J28">
        <v>0.179</v>
      </c>
      <c r="K28">
        <v>0.391</v>
      </c>
      <c r="L28">
        <v>0.609</v>
      </c>
      <c r="M28">
        <v>0.378</v>
      </c>
      <c r="N28">
        <v>0.622</v>
      </c>
      <c r="O28">
        <v>0.311</v>
      </c>
      <c r="P28">
        <v>0.068</v>
      </c>
      <c r="Q28">
        <v>0.243</v>
      </c>
      <c r="R28">
        <v>0.378</v>
      </c>
      <c r="S28">
        <v>0.446</v>
      </c>
      <c r="T28">
        <v>0.554</v>
      </c>
    </row>
    <row r="29" spans="1:20">
      <c r="A29" t="s">
        <v>102</v>
      </c>
      <c r="B29" t="s">
        <v>55</v>
      </c>
      <c r="C29" t="s">
        <v>43</v>
      </c>
      <c r="D29" t="s">
        <v>34</v>
      </c>
      <c r="E29">
        <v>0.804</v>
      </c>
      <c r="F29">
        <v>0.746</v>
      </c>
      <c r="G29">
        <v>0.254</v>
      </c>
      <c r="H29">
        <v>0.196</v>
      </c>
      <c r="I29">
        <v>0.712</v>
      </c>
      <c r="J29">
        <v>0.288</v>
      </c>
      <c r="K29">
        <v>0.17</v>
      </c>
      <c r="L29">
        <v>0.83</v>
      </c>
      <c r="M29">
        <v>0.495</v>
      </c>
      <c r="N29">
        <v>0.505</v>
      </c>
      <c r="O29">
        <v>0.352</v>
      </c>
      <c r="P29">
        <v>0.143</v>
      </c>
      <c r="Q29">
        <v>0.086</v>
      </c>
      <c r="R29">
        <v>0.419</v>
      </c>
      <c r="S29">
        <v>0.562</v>
      </c>
      <c r="T29">
        <v>0.438</v>
      </c>
    </row>
    <row r="30" spans="1:20">
      <c r="A30" t="s">
        <v>102</v>
      </c>
      <c r="B30" t="s">
        <v>56</v>
      </c>
      <c r="C30" t="s">
        <v>43</v>
      </c>
      <c r="D30" t="s">
        <v>34</v>
      </c>
      <c r="E30" t="s">
        <v>95</v>
      </c>
      <c r="F30">
        <v>1</v>
      </c>
      <c r="G30">
        <v>0</v>
      </c>
      <c r="H30" t="s">
        <v>95</v>
      </c>
      <c r="I30" t="s">
        <v>95</v>
      </c>
      <c r="J30" t="s">
        <v>95</v>
      </c>
      <c r="K30">
        <v>0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</row>
    <row r="31" spans="1:20">
      <c r="A31" t="s">
        <v>102</v>
      </c>
      <c r="B31" t="s">
        <v>57</v>
      </c>
      <c r="C31" t="s">
        <v>43</v>
      </c>
      <c r="D31" t="s">
        <v>34</v>
      </c>
      <c r="E31" t="s">
        <v>95</v>
      </c>
      <c r="F31">
        <v>1</v>
      </c>
      <c r="G31">
        <v>0</v>
      </c>
      <c r="H31" t="s">
        <v>95</v>
      </c>
      <c r="I31" t="s">
        <v>95</v>
      </c>
      <c r="J31" t="s">
        <v>95</v>
      </c>
      <c r="K31">
        <v>0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0</v>
      </c>
    </row>
    <row r="32" spans="1:20">
      <c r="A32" t="s">
        <v>102</v>
      </c>
      <c r="B32" t="s">
        <v>58</v>
      </c>
      <c r="C32" t="s">
        <v>43</v>
      </c>
      <c r="D32" t="s">
        <v>34</v>
      </c>
      <c r="E32" t="s">
        <v>95</v>
      </c>
      <c r="F32">
        <v>1</v>
      </c>
      <c r="G32">
        <v>0</v>
      </c>
      <c r="H32" t="s">
        <v>95</v>
      </c>
      <c r="I32" t="s">
        <v>95</v>
      </c>
      <c r="J32" t="s">
        <v>95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</row>
    <row r="33" spans="1:20">
      <c r="A33" t="s">
        <v>102</v>
      </c>
      <c r="B33" t="s">
        <v>59</v>
      </c>
      <c r="C33" t="s">
        <v>43</v>
      </c>
      <c r="D33" t="s">
        <v>34</v>
      </c>
      <c r="E33">
        <v>1</v>
      </c>
      <c r="F33">
        <v>0.739</v>
      </c>
      <c r="G33">
        <v>0.261</v>
      </c>
      <c r="H33">
        <v>0</v>
      </c>
      <c r="I33">
        <v>0.538</v>
      </c>
      <c r="J33">
        <v>0.462</v>
      </c>
      <c r="K33">
        <v>0</v>
      </c>
      <c r="L33">
        <v>1</v>
      </c>
      <c r="M33">
        <v>0.433</v>
      </c>
      <c r="N33">
        <v>0.567</v>
      </c>
      <c r="O33">
        <v>0.233</v>
      </c>
      <c r="P33">
        <v>0.2</v>
      </c>
      <c r="Q33">
        <v>0</v>
      </c>
      <c r="R33">
        <v>0.567</v>
      </c>
      <c r="S33">
        <v>0.767</v>
      </c>
      <c r="T33">
        <v>0.233</v>
      </c>
    </row>
    <row r="34" spans="1:20">
      <c r="A34" t="s">
        <v>102</v>
      </c>
      <c r="B34" t="s">
        <v>60</v>
      </c>
      <c r="C34" t="s">
        <v>43</v>
      </c>
      <c r="D34" t="s">
        <v>34</v>
      </c>
      <c r="E34">
        <v>0.872</v>
      </c>
      <c r="F34">
        <v>1</v>
      </c>
      <c r="G34">
        <v>0</v>
      </c>
      <c r="H34">
        <v>0.128</v>
      </c>
      <c r="I34">
        <v>1</v>
      </c>
      <c r="J34">
        <v>0</v>
      </c>
      <c r="K34">
        <v>0.5</v>
      </c>
      <c r="L34">
        <v>0.5</v>
      </c>
      <c r="M34">
        <v>0.773</v>
      </c>
      <c r="N34">
        <v>0.227</v>
      </c>
      <c r="O34">
        <v>0.773</v>
      </c>
      <c r="P34">
        <v>0</v>
      </c>
      <c r="Q34">
        <v>0.114</v>
      </c>
      <c r="R34">
        <v>0.114</v>
      </c>
      <c r="S34">
        <v>0.114</v>
      </c>
      <c r="T34">
        <v>0.886</v>
      </c>
    </row>
    <row r="35" spans="1:20">
      <c r="A35" t="s">
        <v>102</v>
      </c>
      <c r="B35" t="s">
        <v>61</v>
      </c>
      <c r="C35" t="s">
        <v>43</v>
      </c>
      <c r="D35" t="s">
        <v>34</v>
      </c>
      <c r="E35" t="s">
        <v>95</v>
      </c>
      <c r="F35">
        <v>0.975</v>
      </c>
      <c r="G35">
        <v>0.025</v>
      </c>
      <c r="H35" t="s">
        <v>95</v>
      </c>
      <c r="I35">
        <v>0</v>
      </c>
      <c r="J35">
        <v>1</v>
      </c>
      <c r="K35">
        <v>0</v>
      </c>
      <c r="L35">
        <v>1</v>
      </c>
      <c r="M35">
        <v>0.025</v>
      </c>
      <c r="N35">
        <v>0.975</v>
      </c>
      <c r="O35">
        <v>0</v>
      </c>
      <c r="P35">
        <v>0.025</v>
      </c>
      <c r="Q35">
        <v>0</v>
      </c>
      <c r="R35">
        <v>0.975</v>
      </c>
      <c r="S35">
        <v>1</v>
      </c>
      <c r="T35">
        <v>0</v>
      </c>
    </row>
    <row r="36" spans="1:20">
      <c r="A36" t="s">
        <v>102</v>
      </c>
      <c r="B36" t="s">
        <v>62</v>
      </c>
      <c r="C36" t="s">
        <v>43</v>
      </c>
      <c r="D36" t="s">
        <v>34</v>
      </c>
      <c r="E36">
        <v>1</v>
      </c>
      <c r="F36">
        <v>0.892</v>
      </c>
      <c r="G36">
        <v>0.108</v>
      </c>
      <c r="H36">
        <v>0</v>
      </c>
      <c r="I36">
        <v>0.2</v>
      </c>
      <c r="J36">
        <v>0.8</v>
      </c>
      <c r="K36">
        <v>0</v>
      </c>
      <c r="L36">
        <v>1</v>
      </c>
      <c r="M36">
        <v>0.132</v>
      </c>
      <c r="N36">
        <v>0.868</v>
      </c>
      <c r="O36">
        <v>0.026</v>
      </c>
      <c r="P36">
        <v>0.105</v>
      </c>
      <c r="Q36">
        <v>0</v>
      </c>
      <c r="R36">
        <v>0.868</v>
      </c>
      <c r="S36">
        <v>0.974</v>
      </c>
      <c r="T36">
        <v>0.026</v>
      </c>
    </row>
    <row r="37" spans="1:20">
      <c r="A37" t="s">
        <v>102</v>
      </c>
      <c r="B37" t="s">
        <v>63</v>
      </c>
      <c r="C37" t="s">
        <v>43</v>
      </c>
      <c r="D37" t="s">
        <v>34</v>
      </c>
      <c r="E37">
        <v>0.111</v>
      </c>
      <c r="F37">
        <v>0.941</v>
      </c>
      <c r="G37">
        <v>0.059</v>
      </c>
      <c r="H37">
        <v>0.889</v>
      </c>
      <c r="I37">
        <v>0.333</v>
      </c>
      <c r="J37">
        <v>0.667</v>
      </c>
      <c r="K37">
        <v>0.2</v>
      </c>
      <c r="L37">
        <v>0.8</v>
      </c>
      <c r="M37">
        <v>0.07</v>
      </c>
      <c r="N37">
        <v>0.93</v>
      </c>
      <c r="O37">
        <v>0.023</v>
      </c>
      <c r="P37">
        <v>0.047</v>
      </c>
      <c r="Q37">
        <v>0.186</v>
      </c>
      <c r="R37">
        <v>0.744</v>
      </c>
      <c r="S37">
        <v>0.791</v>
      </c>
      <c r="T37">
        <v>0.209</v>
      </c>
    </row>
    <row r="38" spans="1:20">
      <c r="A38" t="s">
        <v>102</v>
      </c>
      <c r="B38" t="s">
        <v>64</v>
      </c>
      <c r="C38" t="s">
        <v>43</v>
      </c>
      <c r="D38" t="s">
        <v>34</v>
      </c>
      <c r="E38" t="s">
        <v>95</v>
      </c>
      <c r="F38">
        <v>0.949</v>
      </c>
      <c r="G38">
        <v>0.051</v>
      </c>
      <c r="H38" t="s">
        <v>95</v>
      </c>
      <c r="I38">
        <v>0</v>
      </c>
      <c r="J38">
        <v>1</v>
      </c>
      <c r="K38">
        <v>0</v>
      </c>
      <c r="L38">
        <v>1</v>
      </c>
      <c r="M38">
        <v>0.051</v>
      </c>
      <c r="N38">
        <v>0.949</v>
      </c>
      <c r="O38">
        <v>0</v>
      </c>
      <c r="P38">
        <v>0.051</v>
      </c>
      <c r="Q38">
        <v>0</v>
      </c>
      <c r="R38">
        <v>0.949</v>
      </c>
      <c r="S38">
        <v>1</v>
      </c>
      <c r="T38">
        <v>0</v>
      </c>
    </row>
    <row r="39" spans="1:20">
      <c r="A39" t="s">
        <v>102</v>
      </c>
      <c r="B39" t="s">
        <v>65</v>
      </c>
      <c r="C39" t="s">
        <v>43</v>
      </c>
      <c r="D39" t="s">
        <v>34</v>
      </c>
      <c r="E39">
        <v>0.667</v>
      </c>
      <c r="F39">
        <v>1</v>
      </c>
      <c r="G39">
        <v>0</v>
      </c>
      <c r="H39">
        <v>0.333</v>
      </c>
      <c r="I39">
        <v>1</v>
      </c>
      <c r="J39">
        <v>0</v>
      </c>
      <c r="K39">
        <v>0.024</v>
      </c>
      <c r="L39">
        <v>0.976</v>
      </c>
      <c r="M39">
        <v>0.047</v>
      </c>
      <c r="N39">
        <v>0.953</v>
      </c>
      <c r="O39">
        <v>0.047</v>
      </c>
      <c r="P39">
        <v>0</v>
      </c>
      <c r="Q39">
        <v>0.023</v>
      </c>
      <c r="R39">
        <v>0.93</v>
      </c>
      <c r="S39">
        <v>0.93</v>
      </c>
      <c r="T39">
        <v>0.07</v>
      </c>
    </row>
    <row r="40" spans="1:20">
      <c r="A40" t="s">
        <v>102</v>
      </c>
      <c r="B40" t="s">
        <v>66</v>
      </c>
      <c r="C40" t="s">
        <v>43</v>
      </c>
      <c r="D40" t="s">
        <v>34</v>
      </c>
      <c r="E40">
        <v>1</v>
      </c>
      <c r="F40">
        <v>0.951</v>
      </c>
      <c r="G40">
        <v>0.049</v>
      </c>
      <c r="H40">
        <v>0</v>
      </c>
      <c r="I40">
        <v>0.714</v>
      </c>
      <c r="J40">
        <v>0.286</v>
      </c>
      <c r="K40">
        <v>0</v>
      </c>
      <c r="L40">
        <v>1</v>
      </c>
      <c r="M40">
        <v>0.152</v>
      </c>
      <c r="N40">
        <v>0.848</v>
      </c>
      <c r="O40">
        <v>0.109</v>
      </c>
      <c r="P40">
        <v>0.043</v>
      </c>
      <c r="Q40">
        <v>0</v>
      </c>
      <c r="R40">
        <v>0.848</v>
      </c>
      <c r="S40">
        <v>0.891</v>
      </c>
      <c r="T40">
        <v>0.109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"/>
  <sheetViews>
    <sheetView workbookViewId="0">
      <selection activeCell="G21" sqref="G21"/>
    </sheetView>
  </sheetViews>
  <sheetFormatPr defaultColWidth="8.72727272727273" defaultRowHeight="14.5"/>
  <cols>
    <col min="3" max="4" width="12.8181818181818"/>
    <col min="6" max="6" width="12.8181818181818"/>
    <col min="8" max="8" width="12.8181818181818"/>
    <col min="9" max="9" width="6" customWidth="1"/>
    <col min="10" max="10" width="12.3636363636364" customWidth="1"/>
    <col min="13" max="13" width="9.54545454545454"/>
    <col min="15" max="16" width="12.8181818181818"/>
  </cols>
  <sheetData>
    <row r="1" ht="19" spans="1:13">
      <c r="A1" t="s">
        <v>0</v>
      </c>
      <c r="B1" s="2">
        <v>0.7216981</v>
      </c>
      <c r="C1" t="s">
        <v>1</v>
      </c>
      <c r="D1" s="2"/>
      <c r="J1" t="s">
        <v>79</v>
      </c>
      <c r="K1" s="4">
        <v>0.1432039</v>
      </c>
      <c r="M1" s="5" t="s">
        <v>103</v>
      </c>
    </row>
    <row r="2" ht="19" spans="1:16">
      <c r="A2" t="s">
        <v>2</v>
      </c>
      <c r="B2" s="3">
        <v>0.11</v>
      </c>
      <c r="J2" t="s">
        <v>80</v>
      </c>
      <c r="K2" s="4">
        <v>0.0533981</v>
      </c>
      <c r="O2" s="6" t="s">
        <v>104</v>
      </c>
      <c r="P2" s="6"/>
    </row>
    <row r="3" spans="2:16">
      <c r="B3" t="s">
        <v>3</v>
      </c>
      <c r="C3" t="s">
        <v>4</v>
      </c>
      <c r="D3" t="s">
        <v>5</v>
      </c>
      <c r="E3" t="s">
        <v>6</v>
      </c>
      <c r="F3" t="s">
        <v>7</v>
      </c>
      <c r="K3" t="s">
        <v>4</v>
      </c>
      <c r="L3" t="s">
        <v>8</v>
      </c>
      <c r="M3" t="s">
        <v>9</v>
      </c>
      <c r="N3" t="s">
        <v>10</v>
      </c>
      <c r="O3" t="s">
        <v>83</v>
      </c>
      <c r="P3" t="s">
        <v>76</v>
      </c>
    </row>
    <row r="4" spans="2:16">
      <c r="B4">
        <v>0</v>
      </c>
      <c r="C4">
        <f>(B$1*B4)+((1-B4)*B$2)</f>
        <v>0.11</v>
      </c>
      <c r="D4">
        <f>(B4*B$1)/C4</f>
        <v>0</v>
      </c>
      <c r="E4">
        <f t="shared" ref="E4:E24" si="0">1-C4</f>
        <v>0.89</v>
      </c>
      <c r="F4">
        <f>((1-B4)*(1-B$2))/E4</f>
        <v>1</v>
      </c>
      <c r="K4">
        <f t="shared" ref="K4:K24" si="1">C4</f>
        <v>0.11</v>
      </c>
      <c r="L4">
        <f t="shared" ref="L4:L24" si="2">D4</f>
        <v>0</v>
      </c>
      <c r="M4">
        <f t="shared" ref="M4:M24" si="3">F4</f>
        <v>1</v>
      </c>
      <c r="N4">
        <f t="shared" ref="N4:N24" si="4">B4</f>
        <v>0</v>
      </c>
      <c r="O4" s="7">
        <v>0</v>
      </c>
      <c r="P4">
        <f>O4+K$1-K$2</f>
        <v>0.0898058</v>
      </c>
    </row>
    <row r="5" spans="2:16">
      <c r="B5">
        <v>0.05</v>
      </c>
      <c r="C5">
        <f>(B$1*B5)+((1-B5)*B$2)</f>
        <v>0.140584905</v>
      </c>
      <c r="D5">
        <f>(B5*B$1)/C5</f>
        <v>0.25667695262162</v>
      </c>
      <c r="E5">
        <f t="shared" si="0"/>
        <v>0.859415095</v>
      </c>
      <c r="F5">
        <f>((1-B5)*(1-B$2))/E5</f>
        <v>0.98380864487841</v>
      </c>
      <c r="K5">
        <f t="shared" si="1"/>
        <v>0.140584905</v>
      </c>
      <c r="L5">
        <f t="shared" si="2"/>
        <v>0.25667695262162</v>
      </c>
      <c r="M5">
        <f t="shared" si="3"/>
        <v>0.98380864487841</v>
      </c>
      <c r="N5">
        <f t="shared" si="4"/>
        <v>0.05</v>
      </c>
      <c r="O5" s="7">
        <v>0.1</v>
      </c>
      <c r="P5">
        <f t="shared" ref="P5:P14" si="5">O5+K$1-K$2</f>
        <v>0.1898058</v>
      </c>
    </row>
    <row r="6" spans="2:16">
      <c r="B6">
        <v>0.1</v>
      </c>
      <c r="C6">
        <f>(B$1*B6)+((1-B6)*B$2)</f>
        <v>0.17116981</v>
      </c>
      <c r="D6">
        <f>(B6*B$1)/C6</f>
        <v>0.421626979664229</v>
      </c>
      <c r="E6">
        <f t="shared" si="0"/>
        <v>0.82883019</v>
      </c>
      <c r="F6">
        <f>((1-B6)*(1-B$2))/E6</f>
        <v>0.9664223259049</v>
      </c>
      <c r="K6">
        <f t="shared" si="1"/>
        <v>0.17116981</v>
      </c>
      <c r="L6">
        <f t="shared" si="2"/>
        <v>0.421626979664229</v>
      </c>
      <c r="M6">
        <f t="shared" si="3"/>
        <v>0.9664223259049</v>
      </c>
      <c r="N6">
        <f t="shared" si="4"/>
        <v>0.1</v>
      </c>
      <c r="O6" s="7">
        <v>0.2</v>
      </c>
      <c r="P6">
        <f t="shared" si="5"/>
        <v>0.2898058</v>
      </c>
    </row>
    <row r="7" spans="2:16">
      <c r="B7">
        <v>0.15</v>
      </c>
      <c r="C7">
        <f>(B$1*B7)+((1-B7)*B$2)</f>
        <v>0.201754715</v>
      </c>
      <c r="D7">
        <f>(B7*B$1)/C7</f>
        <v>0.536565973191754</v>
      </c>
      <c r="E7">
        <f t="shared" si="0"/>
        <v>0.798245285</v>
      </c>
      <c r="F7">
        <f>((1-B7)*(1-B$2))/E7</f>
        <v>0.947703687344674</v>
      </c>
      <c r="K7">
        <f t="shared" si="1"/>
        <v>0.201754715</v>
      </c>
      <c r="L7">
        <f t="shared" si="2"/>
        <v>0.536565973191754</v>
      </c>
      <c r="M7">
        <f t="shared" si="3"/>
        <v>0.947703687344674</v>
      </c>
      <c r="N7">
        <f t="shared" si="4"/>
        <v>0.15</v>
      </c>
      <c r="O7" s="7">
        <v>0.3</v>
      </c>
      <c r="P7">
        <f t="shared" si="5"/>
        <v>0.3898058</v>
      </c>
    </row>
    <row r="8" spans="2:16">
      <c r="B8">
        <v>0.2</v>
      </c>
      <c r="C8">
        <f>(B$1*B8)+((1-B8)*B$2)</f>
        <v>0.23233962</v>
      </c>
      <c r="D8">
        <f>(B8*B$1)/C8</f>
        <v>0.621244108086258</v>
      </c>
      <c r="E8">
        <f t="shared" si="0"/>
        <v>0.76766038</v>
      </c>
      <c r="F8">
        <f>((1-B8)*(1-B$2))/E8</f>
        <v>0.92749348351155</v>
      </c>
      <c r="K8">
        <f t="shared" si="1"/>
        <v>0.23233962</v>
      </c>
      <c r="L8">
        <f t="shared" si="2"/>
        <v>0.621244108086258</v>
      </c>
      <c r="M8">
        <f t="shared" si="3"/>
        <v>0.92749348351155</v>
      </c>
      <c r="N8">
        <f t="shared" si="4"/>
        <v>0.2</v>
      </c>
      <c r="O8" s="7">
        <v>0.4</v>
      </c>
      <c r="P8">
        <f t="shared" si="5"/>
        <v>0.4898058</v>
      </c>
    </row>
    <row r="9" spans="2:16">
      <c r="B9">
        <v>0.25</v>
      </c>
      <c r="C9">
        <f>(B$1*B9)+((1-B9)*B$2)</f>
        <v>0.262924525</v>
      </c>
      <c r="D9">
        <f>(B9*B$1)/C9</f>
        <v>0.686221739870025</v>
      </c>
      <c r="E9">
        <f t="shared" si="0"/>
        <v>0.737075475</v>
      </c>
      <c r="F9">
        <f>((1-B9)*(1-B$2))/E9</f>
        <v>0.905606037156507</v>
      </c>
      <c r="K9">
        <f t="shared" si="1"/>
        <v>0.262924525</v>
      </c>
      <c r="L9">
        <f t="shared" si="2"/>
        <v>0.686221739870025</v>
      </c>
      <c r="M9">
        <f t="shared" si="3"/>
        <v>0.905606037156507</v>
      </c>
      <c r="N9">
        <f t="shared" si="4"/>
        <v>0.25</v>
      </c>
      <c r="O9" s="7">
        <v>0.5</v>
      </c>
      <c r="P9">
        <f t="shared" si="5"/>
        <v>0.5898058</v>
      </c>
    </row>
    <row r="10" spans="2:16">
      <c r="B10">
        <v>0.3</v>
      </c>
      <c r="C10">
        <f>(B$1*B10)+((1-B10)*B$2)</f>
        <v>0.29350943</v>
      </c>
      <c r="D10">
        <f>(B10*B$1)/C10</f>
        <v>0.737657491958606</v>
      </c>
      <c r="E10">
        <f t="shared" si="0"/>
        <v>0.70649057</v>
      </c>
      <c r="F10">
        <f>((1-B10)*(1-B$2))/E10</f>
        <v>0.881823518182274</v>
      </c>
      <c r="K10">
        <f t="shared" si="1"/>
        <v>0.29350943</v>
      </c>
      <c r="L10">
        <f t="shared" si="2"/>
        <v>0.737657491958606</v>
      </c>
      <c r="M10">
        <f t="shared" si="3"/>
        <v>0.881823518182274</v>
      </c>
      <c r="N10">
        <f t="shared" si="4"/>
        <v>0.3</v>
      </c>
      <c r="O10" s="7">
        <v>0.6</v>
      </c>
      <c r="P10">
        <f t="shared" si="5"/>
        <v>0.6898058</v>
      </c>
    </row>
    <row r="11" spans="2:16">
      <c r="B11">
        <v>0.35</v>
      </c>
      <c r="C11">
        <f>(B$1*B11)+((1-B11)*B$2)</f>
        <v>0.324094335</v>
      </c>
      <c r="D11">
        <f>(B11*B$1)/C11</f>
        <v>0.779385221281328</v>
      </c>
      <c r="E11">
        <f t="shared" si="0"/>
        <v>0.675905665</v>
      </c>
      <c r="F11">
        <f>((1-B11)*(1-B$2))/E11</f>
        <v>0.855888669020107</v>
      </c>
      <c r="K11">
        <f t="shared" si="1"/>
        <v>0.324094335</v>
      </c>
      <c r="L11">
        <f t="shared" si="2"/>
        <v>0.779385221281328</v>
      </c>
      <c r="M11">
        <f t="shared" si="3"/>
        <v>0.855888669020107</v>
      </c>
      <c r="N11">
        <f t="shared" si="4"/>
        <v>0.35</v>
      </c>
      <c r="O11" s="7">
        <v>0.7</v>
      </c>
      <c r="P11">
        <f t="shared" si="5"/>
        <v>0.7898058</v>
      </c>
    </row>
    <row r="12" spans="2:16">
      <c r="B12">
        <v>0.4</v>
      </c>
      <c r="C12">
        <f>(B$1*B12)+((1-B12)*B$2)</f>
        <v>0.35467924</v>
      </c>
      <c r="D12">
        <f>(B12*B$1)/C12</f>
        <v>0.813916371310596</v>
      </c>
      <c r="E12">
        <f t="shared" si="0"/>
        <v>0.64532076</v>
      </c>
      <c r="F12">
        <f>((1-B12)*(1-B$2))/E12</f>
        <v>0.82749546132686</v>
      </c>
      <c r="K12">
        <f t="shared" si="1"/>
        <v>0.35467924</v>
      </c>
      <c r="L12">
        <f t="shared" si="2"/>
        <v>0.813916371310596</v>
      </c>
      <c r="M12">
        <f t="shared" si="3"/>
        <v>0.82749546132686</v>
      </c>
      <c r="N12">
        <f t="shared" si="4"/>
        <v>0.4</v>
      </c>
      <c r="O12" s="7">
        <v>0.8</v>
      </c>
      <c r="P12">
        <f t="shared" si="5"/>
        <v>0.8898058</v>
      </c>
    </row>
    <row r="13" spans="2:16">
      <c r="B13">
        <v>0.45</v>
      </c>
      <c r="C13">
        <f>(B$1*B13)+((1-B13)*B$2)</f>
        <v>0.385264145</v>
      </c>
      <c r="D13">
        <f>(B13*B$1)/C13</f>
        <v>0.842964883223171</v>
      </c>
      <c r="E13">
        <f t="shared" si="0"/>
        <v>0.614735855</v>
      </c>
      <c r="F13">
        <f>((1-B13)*(1-B$2))/E13</f>
        <v>0.796276963542333</v>
      </c>
      <c r="K13">
        <f t="shared" si="1"/>
        <v>0.385264145</v>
      </c>
      <c r="L13">
        <f t="shared" si="2"/>
        <v>0.842964883223171</v>
      </c>
      <c r="M13">
        <f t="shared" si="3"/>
        <v>0.796276963542333</v>
      </c>
      <c r="N13">
        <f t="shared" si="4"/>
        <v>0.45</v>
      </c>
      <c r="O13" s="7">
        <v>0.9</v>
      </c>
      <c r="P13">
        <f t="shared" si="5"/>
        <v>0.9898058</v>
      </c>
    </row>
    <row r="14" spans="2:15">
      <c r="B14">
        <v>0.5</v>
      </c>
      <c r="C14">
        <f>(B$1*B14)+((1-B14)*B$2)</f>
        <v>0.41584905</v>
      </c>
      <c r="D14">
        <f>(B14*B$1)/C14</f>
        <v>0.867740469769018</v>
      </c>
      <c r="E14">
        <f t="shared" si="0"/>
        <v>0.58415095</v>
      </c>
      <c r="F14">
        <f>((1-B14)*(1-B$2))/E14</f>
        <v>0.761789397072794</v>
      </c>
      <c r="K14">
        <f t="shared" si="1"/>
        <v>0.41584905</v>
      </c>
      <c r="L14">
        <f t="shared" si="2"/>
        <v>0.867740469769018</v>
      </c>
      <c r="M14">
        <f t="shared" si="3"/>
        <v>0.761789397072794</v>
      </c>
      <c r="N14">
        <f t="shared" si="4"/>
        <v>0.5</v>
      </c>
      <c r="O14" s="7">
        <v>1</v>
      </c>
    </row>
    <row r="15" spans="2:15">
      <c r="B15">
        <v>0.55</v>
      </c>
      <c r="C15">
        <f>(B$1*B15)+((1-B15)*B$2)</f>
        <v>0.446433955</v>
      </c>
      <c r="D15">
        <f>(B15*B$1)/C15</f>
        <v>0.889121337107972</v>
      </c>
      <c r="E15">
        <f t="shared" si="0"/>
        <v>0.553566045</v>
      </c>
      <c r="F15">
        <f>((1-B15)*(1-B$2))/E15</f>
        <v>0.723490907033505</v>
      </c>
      <c r="K15">
        <f t="shared" si="1"/>
        <v>0.446433955</v>
      </c>
      <c r="L15">
        <f t="shared" si="2"/>
        <v>0.889121337107972</v>
      </c>
      <c r="M15">
        <f t="shared" si="3"/>
        <v>0.723490907033505</v>
      </c>
      <c r="N15">
        <f t="shared" si="4"/>
        <v>0.55</v>
      </c>
      <c r="O15" s="7"/>
    </row>
    <row r="16" spans="2:15">
      <c r="B16">
        <v>0.6</v>
      </c>
      <c r="C16">
        <f>(B$1*B16)+((1-B16)*B$2)</f>
        <v>0.47701886</v>
      </c>
      <c r="D16">
        <f>(B16*B$1)/C16</f>
        <v>0.907760460456427</v>
      </c>
      <c r="E16">
        <f t="shared" si="0"/>
        <v>0.52298114</v>
      </c>
      <c r="F16">
        <f>((1-B16)*(1-B$2))/E16</f>
        <v>0.680712883833631</v>
      </c>
      <c r="K16">
        <f t="shared" si="1"/>
        <v>0.47701886</v>
      </c>
      <c r="L16">
        <f t="shared" si="2"/>
        <v>0.907760460456427</v>
      </c>
      <c r="M16">
        <f t="shared" si="3"/>
        <v>0.680712883833631</v>
      </c>
      <c r="N16">
        <f t="shared" si="4"/>
        <v>0.6</v>
      </c>
      <c r="O16" s="7"/>
    </row>
    <row r="17" spans="2:15">
      <c r="B17">
        <v>0.65</v>
      </c>
      <c r="C17">
        <f>(B$1*B17)+((1-B17)*B$2)</f>
        <v>0.507603765</v>
      </c>
      <c r="D17">
        <f>(B17*B$1)/C17</f>
        <v>0.924153438854024</v>
      </c>
      <c r="E17">
        <f t="shared" si="0"/>
        <v>0.492396235</v>
      </c>
      <c r="F17">
        <f>((1-B17)*(1-B$2))/E17</f>
        <v>0.632620596702979</v>
      </c>
      <c r="K17">
        <f t="shared" si="1"/>
        <v>0.507603765</v>
      </c>
      <c r="L17">
        <f t="shared" si="2"/>
        <v>0.924153438854024</v>
      </c>
      <c r="M17">
        <f t="shared" si="3"/>
        <v>0.632620596702979</v>
      </c>
      <c r="N17">
        <f t="shared" si="4"/>
        <v>0.65</v>
      </c>
      <c r="O17" s="7"/>
    </row>
    <row r="18" spans="2:15">
      <c r="B18">
        <v>0.7</v>
      </c>
      <c r="C18">
        <f>(B$1*B18)+((1-B18)*B$2)</f>
        <v>0.53818867</v>
      </c>
      <c r="D18">
        <f>(B18*B$1)/C18</f>
        <v>0.938683213082133</v>
      </c>
      <c r="E18">
        <f t="shared" si="0"/>
        <v>0.46181133</v>
      </c>
      <c r="F18">
        <f>((1-B18)*(1-B$2))/E18</f>
        <v>0.578158184209123</v>
      </c>
      <c r="K18">
        <f t="shared" si="1"/>
        <v>0.53818867</v>
      </c>
      <c r="L18">
        <f t="shared" si="2"/>
        <v>0.938683213082133</v>
      </c>
      <c r="M18">
        <f t="shared" si="3"/>
        <v>0.578158184209123</v>
      </c>
      <c r="N18">
        <f t="shared" si="4"/>
        <v>0.7</v>
      </c>
      <c r="O18" s="7"/>
    </row>
    <row r="19" spans="2:15">
      <c r="B19">
        <v>0.75</v>
      </c>
      <c r="C19">
        <f>(B$1*B19)+((1-B19)*B$2)</f>
        <v>0.568773575</v>
      </c>
      <c r="D19">
        <f>(B19*B$1)/C19</f>
        <v>0.951650355767671</v>
      </c>
      <c r="E19">
        <f t="shared" si="0"/>
        <v>0.431226425</v>
      </c>
      <c r="F19">
        <f>((1-B19)*(1-B$2))/E19</f>
        <v>0.515970235358373</v>
      </c>
      <c r="K19">
        <f t="shared" si="1"/>
        <v>0.568773575</v>
      </c>
      <c r="L19">
        <f t="shared" si="2"/>
        <v>0.951650355767671</v>
      </c>
      <c r="M19">
        <f t="shared" si="3"/>
        <v>0.515970235358373</v>
      </c>
      <c r="N19">
        <f t="shared" si="4"/>
        <v>0.75</v>
      </c>
      <c r="O19" s="7"/>
    </row>
    <row r="20" spans="2:15">
      <c r="B20">
        <v>0.8</v>
      </c>
      <c r="C20">
        <f>(B$1*B20)+((1-B20)*B$2)</f>
        <v>0.59935848</v>
      </c>
      <c r="D20">
        <f>(B20*B$1)/C20</f>
        <v>0.963294087371551</v>
      </c>
      <c r="E20">
        <f t="shared" si="0"/>
        <v>0.40064152</v>
      </c>
      <c r="F20">
        <f>((1-B20)*(1-B$2))/E20</f>
        <v>0.444287451784827</v>
      </c>
      <c r="K20">
        <f t="shared" si="1"/>
        <v>0.59935848</v>
      </c>
      <c r="L20">
        <f t="shared" si="2"/>
        <v>0.963294087371551</v>
      </c>
      <c r="M20">
        <f t="shared" si="3"/>
        <v>0.444287451784827</v>
      </c>
      <c r="N20">
        <f t="shared" si="4"/>
        <v>0.8</v>
      </c>
      <c r="O20" s="7"/>
    </row>
    <row r="21" spans="2:15">
      <c r="B21">
        <v>0.85</v>
      </c>
      <c r="C21">
        <f>(B$1*B21)+((1-B21)*B$2)</f>
        <v>0.629943385</v>
      </c>
      <c r="D21">
        <f>(B21*B$1)/C21</f>
        <v>0.973807169988776</v>
      </c>
      <c r="E21">
        <f t="shared" si="0"/>
        <v>0.370056615</v>
      </c>
      <c r="F21">
        <f>((1-B21)*(1-B$2))/E21</f>
        <v>0.360755610327355</v>
      </c>
      <c r="K21">
        <f t="shared" si="1"/>
        <v>0.629943385</v>
      </c>
      <c r="L21">
        <f t="shared" si="2"/>
        <v>0.973807169988776</v>
      </c>
      <c r="M21">
        <f t="shared" si="3"/>
        <v>0.360755610327355</v>
      </c>
      <c r="N21">
        <f t="shared" si="4"/>
        <v>0.85</v>
      </c>
      <c r="O21" s="7"/>
    </row>
    <row r="22" spans="2:15">
      <c r="B22">
        <v>0.9</v>
      </c>
      <c r="C22">
        <f>(B$1*B22)+((1-B22)*B$2)</f>
        <v>0.66052829</v>
      </c>
      <c r="D22">
        <f>(B22*B$1)/C22</f>
        <v>0.983346663320052</v>
      </c>
      <c r="E22">
        <f t="shared" si="0"/>
        <v>0.33947171</v>
      </c>
      <c r="F22">
        <f>((1-B22)*(1-B$2))/E22</f>
        <v>0.262172067298332</v>
      </c>
      <c r="K22">
        <f t="shared" si="1"/>
        <v>0.66052829</v>
      </c>
      <c r="L22">
        <f t="shared" si="2"/>
        <v>0.983346663320052</v>
      </c>
      <c r="M22">
        <f t="shared" si="3"/>
        <v>0.262172067298332</v>
      </c>
      <c r="N22">
        <f t="shared" si="4"/>
        <v>0.9</v>
      </c>
      <c r="O22" s="7"/>
    </row>
    <row r="23" spans="2:15">
      <c r="B23">
        <v>0.95</v>
      </c>
      <c r="C23">
        <f>(B$1*B23)+((1-B23)*B$2)</f>
        <v>0.691113195</v>
      </c>
      <c r="D23">
        <f>(B23*B$1)/C23</f>
        <v>0.99204182463916</v>
      </c>
      <c r="E23">
        <f t="shared" si="0"/>
        <v>0.308886805</v>
      </c>
      <c r="F23">
        <f>((1-B23)*(1-B$2))/E23</f>
        <v>0.144065720126828</v>
      </c>
      <c r="K23">
        <f t="shared" si="1"/>
        <v>0.691113195</v>
      </c>
      <c r="L23">
        <f t="shared" si="2"/>
        <v>0.99204182463916</v>
      </c>
      <c r="M23">
        <f t="shared" si="3"/>
        <v>0.144065720126828</v>
      </c>
      <c r="N23">
        <f t="shared" si="4"/>
        <v>0.95</v>
      </c>
      <c r="O23" s="7"/>
    </row>
    <row r="24" spans="2:15">
      <c r="B24">
        <v>1</v>
      </c>
      <c r="C24">
        <f>(B$1*B24)+((1-B24)*B$2)</f>
        <v>0.7216981</v>
      </c>
      <c r="D24">
        <f>(B24*B$1)/C24</f>
        <v>1</v>
      </c>
      <c r="E24">
        <f t="shared" si="0"/>
        <v>0.2783019</v>
      </c>
      <c r="F24">
        <f>((1-B24)*(1-B$2))/E24</f>
        <v>0</v>
      </c>
      <c r="K24">
        <f t="shared" si="1"/>
        <v>0.7216981</v>
      </c>
      <c r="L24">
        <f t="shared" si="2"/>
        <v>1</v>
      </c>
      <c r="M24">
        <f t="shared" si="3"/>
        <v>0</v>
      </c>
      <c r="N24">
        <f t="shared" si="4"/>
        <v>1</v>
      </c>
      <c r="O24" s="7"/>
    </row>
    <row r="36" spans="1:1">
      <c r="A36" t="s">
        <v>17</v>
      </c>
    </row>
    <row r="37" ht="19" spans="1:11">
      <c r="A37" t="s">
        <v>0</v>
      </c>
      <c r="B37" s="3">
        <v>0.8333333</v>
      </c>
      <c r="J37" t="s">
        <v>79</v>
      </c>
      <c r="K37" s="4">
        <v>0.0787519</v>
      </c>
    </row>
    <row r="38" ht="19" spans="1:11">
      <c r="A38" t="s">
        <v>2</v>
      </c>
      <c r="B38" s="3">
        <v>0.6338028</v>
      </c>
      <c r="J38" t="s">
        <v>80</v>
      </c>
      <c r="K38" s="4">
        <v>0.3343239</v>
      </c>
    </row>
    <row r="39" spans="2:16">
      <c r="B39" t="s">
        <v>3</v>
      </c>
      <c r="C39" t="s">
        <v>4</v>
      </c>
      <c r="D39" t="s">
        <v>5</v>
      </c>
      <c r="E39" t="s">
        <v>6</v>
      </c>
      <c r="F39" t="s">
        <v>7</v>
      </c>
      <c r="K39" t="s">
        <v>4</v>
      </c>
      <c r="L39" t="s">
        <v>8</v>
      </c>
      <c r="M39" t="s">
        <v>9</v>
      </c>
      <c r="N39" t="s">
        <v>10</v>
      </c>
      <c r="O39" t="s">
        <v>83</v>
      </c>
      <c r="P39" t="s">
        <v>76</v>
      </c>
    </row>
    <row r="40" spans="2:15">
      <c r="B40">
        <v>0</v>
      </c>
      <c r="C40">
        <f>(B$37*B40)+((1-B40)*B$38)</f>
        <v>0.6338028</v>
      </c>
      <c r="D40">
        <f>(B40*B$37)/C40</f>
        <v>0</v>
      </c>
      <c r="E40">
        <f t="shared" ref="E40:E60" si="6">1-C40</f>
        <v>0.3661972</v>
      </c>
      <c r="F40">
        <f>((1-B40)*(1-B$38))/E40</f>
        <v>1</v>
      </c>
      <c r="K40">
        <f t="shared" ref="K40:K60" si="7">C40</f>
        <v>0.6338028</v>
      </c>
      <c r="L40">
        <f t="shared" ref="L40:L60" si="8">D40</f>
        <v>0</v>
      </c>
      <c r="M40">
        <f t="shared" ref="M40:M60" si="9">F40</f>
        <v>1</v>
      </c>
      <c r="N40">
        <f t="shared" ref="N40:N60" si="10">B40</f>
        <v>0</v>
      </c>
      <c r="O40" s="7">
        <v>0</v>
      </c>
    </row>
    <row r="41" spans="2:15">
      <c r="B41">
        <v>0.05</v>
      </c>
      <c r="C41">
        <f t="shared" ref="C41:C60" si="11">(B$37*B41)+((1-B41)*B$38)</f>
        <v>0.643779325</v>
      </c>
      <c r="D41">
        <f t="shared" ref="D41:D60" si="12">(B41*B$37)/C41</f>
        <v>0.0647219681992739</v>
      </c>
      <c r="E41">
        <f t="shared" si="6"/>
        <v>0.356220675</v>
      </c>
      <c r="F41">
        <f t="shared" ref="F41:F60" si="13">((1-B41)*(1-B$38))/E41</f>
        <v>0.976606256781699</v>
      </c>
      <c r="K41">
        <f t="shared" si="7"/>
        <v>0.643779325</v>
      </c>
      <c r="L41">
        <f t="shared" si="8"/>
        <v>0.0647219681992739</v>
      </c>
      <c r="M41">
        <f t="shared" si="9"/>
        <v>0.976606256781699</v>
      </c>
      <c r="N41">
        <f t="shared" si="10"/>
        <v>0.05</v>
      </c>
      <c r="O41" s="7">
        <v>0.1</v>
      </c>
    </row>
    <row r="42" spans="2:15">
      <c r="B42">
        <v>0.1</v>
      </c>
      <c r="C42">
        <f t="shared" si="11"/>
        <v>0.65375585</v>
      </c>
      <c r="D42">
        <f t="shared" si="12"/>
        <v>0.127468580204674</v>
      </c>
      <c r="E42">
        <f t="shared" si="6"/>
        <v>0.34624415</v>
      </c>
      <c r="F42">
        <f t="shared" si="13"/>
        <v>0.951864399730653</v>
      </c>
      <c r="K42">
        <f t="shared" si="7"/>
        <v>0.65375585</v>
      </c>
      <c r="L42">
        <f t="shared" si="8"/>
        <v>0.127468580204674</v>
      </c>
      <c r="M42">
        <f t="shared" si="9"/>
        <v>0.951864399730653</v>
      </c>
      <c r="N42">
        <f t="shared" si="10"/>
        <v>0.1</v>
      </c>
      <c r="O42" s="7">
        <v>0.2</v>
      </c>
    </row>
    <row r="43" spans="2:16">
      <c r="B43">
        <v>0.15</v>
      </c>
      <c r="C43">
        <f t="shared" si="11"/>
        <v>0.663732375</v>
      </c>
      <c r="D43">
        <f t="shared" si="12"/>
        <v>0.188328910428695</v>
      </c>
      <c r="E43">
        <f t="shared" si="6"/>
        <v>0.336267625</v>
      </c>
      <c r="F43">
        <f t="shared" si="13"/>
        <v>0.925654439674352</v>
      </c>
      <c r="K43">
        <f t="shared" si="7"/>
        <v>0.663732375</v>
      </c>
      <c r="L43">
        <f t="shared" si="8"/>
        <v>0.188328910428695</v>
      </c>
      <c r="M43">
        <f t="shared" si="9"/>
        <v>0.925654439674352</v>
      </c>
      <c r="N43">
        <f t="shared" si="10"/>
        <v>0.15</v>
      </c>
      <c r="O43" s="7">
        <v>0.3</v>
      </c>
      <c r="P43">
        <f t="shared" ref="P41:P50" si="14">O43+K$37-K$38</f>
        <v>0.044428</v>
      </c>
    </row>
    <row r="44" spans="2:16">
      <c r="B44">
        <v>0.2</v>
      </c>
      <c r="C44">
        <f t="shared" si="11"/>
        <v>0.6737089</v>
      </c>
      <c r="D44">
        <f t="shared" si="12"/>
        <v>0.247386757099394</v>
      </c>
      <c r="E44">
        <f t="shared" si="6"/>
        <v>0.3262911</v>
      </c>
      <c r="F44">
        <f t="shared" si="13"/>
        <v>0.897841712507635</v>
      </c>
      <c r="K44">
        <f t="shared" si="7"/>
        <v>0.6737089</v>
      </c>
      <c r="L44">
        <f t="shared" si="8"/>
        <v>0.247386757099394</v>
      </c>
      <c r="M44">
        <f t="shared" si="9"/>
        <v>0.897841712507635</v>
      </c>
      <c r="N44">
        <f t="shared" si="10"/>
        <v>0.2</v>
      </c>
      <c r="O44" s="7">
        <v>0.4</v>
      </c>
      <c r="P44">
        <f t="shared" si="14"/>
        <v>0.144428</v>
      </c>
    </row>
    <row r="45" spans="2:16">
      <c r="B45">
        <v>0.25</v>
      </c>
      <c r="C45">
        <f t="shared" si="11"/>
        <v>0.683685425</v>
      </c>
      <c r="D45">
        <f t="shared" si="12"/>
        <v>0.304721027218037</v>
      </c>
      <c r="E45">
        <f t="shared" si="6"/>
        <v>0.316314575</v>
      </c>
      <c r="F45">
        <f t="shared" si="13"/>
        <v>0.868274564964324</v>
      </c>
      <c r="K45">
        <f t="shared" si="7"/>
        <v>0.683685425</v>
      </c>
      <c r="L45">
        <f t="shared" si="8"/>
        <v>0.304721027218037</v>
      </c>
      <c r="M45">
        <f t="shared" si="9"/>
        <v>0.868274564964324</v>
      </c>
      <c r="N45">
        <f t="shared" si="10"/>
        <v>0.25</v>
      </c>
      <c r="O45" s="7">
        <v>0.5</v>
      </c>
      <c r="P45">
        <f t="shared" si="14"/>
        <v>0.244428</v>
      </c>
    </row>
    <row r="46" spans="2:16">
      <c r="B46">
        <v>0.3</v>
      </c>
      <c r="C46">
        <f t="shared" si="11"/>
        <v>0.69366195</v>
      </c>
      <c r="D46">
        <f t="shared" si="12"/>
        <v>0.360406088297044</v>
      </c>
      <c r="E46">
        <f t="shared" si="6"/>
        <v>0.30633805</v>
      </c>
      <c r="F46">
        <f t="shared" si="13"/>
        <v>0.836781588183381</v>
      </c>
      <c r="K46">
        <f t="shared" si="7"/>
        <v>0.69366195</v>
      </c>
      <c r="L46">
        <f t="shared" si="8"/>
        <v>0.360406088297044</v>
      </c>
      <c r="M46">
        <f t="shared" si="9"/>
        <v>0.836781588183381</v>
      </c>
      <c r="N46">
        <f t="shared" si="10"/>
        <v>0.3</v>
      </c>
      <c r="O46" s="7">
        <v>0.6</v>
      </c>
      <c r="P46">
        <f t="shared" si="14"/>
        <v>0.344428</v>
      </c>
    </row>
    <row r="47" spans="2:16">
      <c r="B47">
        <v>0.35</v>
      </c>
      <c r="C47">
        <f t="shared" si="11"/>
        <v>0.703638475</v>
      </c>
      <c r="D47">
        <f t="shared" si="12"/>
        <v>0.414512090175285</v>
      </c>
      <c r="E47">
        <f t="shared" si="6"/>
        <v>0.296361525</v>
      </c>
      <c r="F47">
        <f t="shared" si="13"/>
        <v>0.803168292510305</v>
      </c>
      <c r="K47">
        <f t="shared" si="7"/>
        <v>0.703638475</v>
      </c>
      <c r="L47">
        <f t="shared" si="8"/>
        <v>0.414512090175285</v>
      </c>
      <c r="M47">
        <f t="shared" si="9"/>
        <v>0.803168292510305</v>
      </c>
      <c r="N47">
        <f t="shared" si="10"/>
        <v>0.35</v>
      </c>
      <c r="O47" s="7">
        <v>0.7</v>
      </c>
      <c r="P47">
        <f t="shared" si="14"/>
        <v>0.444428</v>
      </c>
    </row>
    <row r="48" spans="2:16">
      <c r="B48">
        <v>0.4</v>
      </c>
      <c r="C48">
        <f t="shared" si="11"/>
        <v>0.713615</v>
      </c>
      <c r="D48">
        <f t="shared" si="12"/>
        <v>0.467105259838989</v>
      </c>
      <c r="E48">
        <f t="shared" si="6"/>
        <v>0.286385</v>
      </c>
      <c r="F48">
        <f t="shared" si="13"/>
        <v>0.767213087277616</v>
      </c>
      <c r="K48">
        <f t="shared" si="7"/>
        <v>0.713615</v>
      </c>
      <c r="L48">
        <f t="shared" si="8"/>
        <v>0.467105259838989</v>
      </c>
      <c r="M48">
        <f t="shared" si="9"/>
        <v>0.767213087277616</v>
      </c>
      <c r="N48">
        <f t="shared" si="10"/>
        <v>0.4</v>
      </c>
      <c r="O48" s="7">
        <v>0.8</v>
      </c>
      <c r="P48">
        <f t="shared" si="14"/>
        <v>0.544428</v>
      </c>
    </row>
    <row r="49" spans="2:16">
      <c r="B49">
        <v>0.45</v>
      </c>
      <c r="C49">
        <f t="shared" si="11"/>
        <v>0.723591525</v>
      </c>
      <c r="D49">
        <f t="shared" si="12"/>
        <v>0.518248171853588</v>
      </c>
      <c r="E49">
        <f t="shared" si="6"/>
        <v>0.276408475</v>
      </c>
      <c r="F49">
        <f t="shared" si="13"/>
        <v>0.728662389964707</v>
      </c>
      <c r="K49">
        <f t="shared" si="7"/>
        <v>0.723591525</v>
      </c>
      <c r="L49">
        <f t="shared" si="8"/>
        <v>0.518248171853588</v>
      </c>
      <c r="M49">
        <f t="shared" si="9"/>
        <v>0.728662389964707</v>
      </c>
      <c r="N49">
        <f t="shared" si="10"/>
        <v>0.45</v>
      </c>
      <c r="O49" s="7">
        <v>0.9</v>
      </c>
      <c r="P49">
        <f t="shared" si="14"/>
        <v>0.644428</v>
      </c>
    </row>
    <row r="50" spans="2:16">
      <c r="B50">
        <v>0.5</v>
      </c>
      <c r="C50">
        <f t="shared" si="11"/>
        <v>0.73356805</v>
      </c>
      <c r="D50">
        <f t="shared" si="12"/>
        <v>0.56799999672832</v>
      </c>
      <c r="E50">
        <f t="shared" si="6"/>
        <v>0.26643195</v>
      </c>
      <c r="F50">
        <f t="shared" si="13"/>
        <v>0.68722463653477</v>
      </c>
      <c r="K50">
        <f t="shared" si="7"/>
        <v>0.73356805</v>
      </c>
      <c r="L50">
        <f t="shared" si="8"/>
        <v>0.56799999672832</v>
      </c>
      <c r="M50">
        <f t="shared" si="9"/>
        <v>0.68722463653477</v>
      </c>
      <c r="N50">
        <f t="shared" si="10"/>
        <v>0.5</v>
      </c>
      <c r="O50" s="7">
        <v>1</v>
      </c>
      <c r="P50">
        <f t="shared" si="14"/>
        <v>0.744428</v>
      </c>
    </row>
    <row r="51" spans="2:15">
      <c r="B51">
        <v>0.55</v>
      </c>
      <c r="C51">
        <f t="shared" si="11"/>
        <v>0.743544575</v>
      </c>
      <c r="D51">
        <f t="shared" si="12"/>
        <v>0.616416729286203</v>
      </c>
      <c r="E51">
        <f t="shared" si="6"/>
        <v>0.256455425</v>
      </c>
      <c r="F51">
        <f t="shared" si="13"/>
        <v>0.642562893727048</v>
      </c>
      <c r="K51">
        <f t="shared" si="7"/>
        <v>0.743544575</v>
      </c>
      <c r="L51">
        <f t="shared" si="8"/>
        <v>0.616416729286203</v>
      </c>
      <c r="M51">
        <f t="shared" si="9"/>
        <v>0.642562893727048</v>
      </c>
      <c r="N51">
        <f t="shared" si="10"/>
        <v>0.55</v>
      </c>
      <c r="O51" s="7"/>
    </row>
    <row r="52" spans="2:15">
      <c r="B52">
        <v>0.6</v>
      </c>
      <c r="C52">
        <f t="shared" si="11"/>
        <v>0.7535211</v>
      </c>
      <c r="D52">
        <f t="shared" si="12"/>
        <v>0.66355139889248</v>
      </c>
      <c r="E52">
        <f t="shared" si="6"/>
        <v>0.2464789</v>
      </c>
      <c r="F52">
        <f t="shared" si="13"/>
        <v>0.594285677191841</v>
      </c>
      <c r="K52">
        <f t="shared" si="7"/>
        <v>0.7535211</v>
      </c>
      <c r="L52">
        <f t="shared" si="8"/>
        <v>0.66355139889248</v>
      </c>
      <c r="M52">
        <f t="shared" si="9"/>
        <v>0.594285677191841</v>
      </c>
      <c r="N52">
        <f t="shared" si="10"/>
        <v>0.6</v>
      </c>
      <c r="O52" s="7"/>
    </row>
    <row r="53" spans="2:15">
      <c r="B53">
        <v>0.65</v>
      </c>
      <c r="C53">
        <f t="shared" si="11"/>
        <v>0.763497625</v>
      </c>
      <c r="D53">
        <f t="shared" si="12"/>
        <v>0.709454263200884</v>
      </c>
      <c r="E53">
        <f t="shared" si="6"/>
        <v>0.236502375</v>
      </c>
      <c r="F53">
        <f t="shared" si="13"/>
        <v>0.541935445679985</v>
      </c>
      <c r="K53">
        <f t="shared" si="7"/>
        <v>0.763497625</v>
      </c>
      <c r="L53">
        <f t="shared" si="8"/>
        <v>0.709454263200884</v>
      </c>
      <c r="M53">
        <f t="shared" si="9"/>
        <v>0.541935445679985</v>
      </c>
      <c r="N53">
        <f t="shared" si="10"/>
        <v>0.65</v>
      </c>
      <c r="O53" s="7"/>
    </row>
    <row r="54" spans="2:15">
      <c r="B54">
        <v>0.7</v>
      </c>
      <c r="C54">
        <f t="shared" si="11"/>
        <v>0.77347415</v>
      </c>
      <c r="D54">
        <f t="shared" si="12"/>
        <v>0.754172986905897</v>
      </c>
      <c r="E54">
        <f t="shared" si="6"/>
        <v>0.22652585</v>
      </c>
      <c r="F54">
        <f t="shared" si="13"/>
        <v>0.48497405483745</v>
      </c>
      <c r="K54">
        <f t="shared" si="7"/>
        <v>0.77347415</v>
      </c>
      <c r="L54">
        <f t="shared" si="8"/>
        <v>0.754172986905897</v>
      </c>
      <c r="M54">
        <f t="shared" si="9"/>
        <v>0.48497405483745</v>
      </c>
      <c r="N54">
        <f t="shared" si="10"/>
        <v>0.7</v>
      </c>
      <c r="O54" s="7"/>
    </row>
    <row r="55" spans="2:15">
      <c r="B55">
        <v>0.75</v>
      </c>
      <c r="C55">
        <f t="shared" si="11"/>
        <v>0.783450675</v>
      </c>
      <c r="D55">
        <f t="shared" si="12"/>
        <v>0.79775280683752</v>
      </c>
      <c r="E55">
        <f t="shared" si="6"/>
        <v>0.216549325</v>
      </c>
      <c r="F55">
        <f t="shared" si="13"/>
        <v>0.422764190098492</v>
      </c>
      <c r="K55">
        <f t="shared" si="7"/>
        <v>0.783450675</v>
      </c>
      <c r="L55">
        <f t="shared" si="8"/>
        <v>0.79775280683752</v>
      </c>
      <c r="M55">
        <f t="shared" si="9"/>
        <v>0.422764190098492</v>
      </c>
      <c r="N55">
        <f t="shared" si="10"/>
        <v>0.75</v>
      </c>
      <c r="O55" s="7"/>
    </row>
    <row r="56" spans="2:15">
      <c r="B56">
        <v>0.8</v>
      </c>
      <c r="C56">
        <f t="shared" si="11"/>
        <v>0.7934272</v>
      </c>
      <c r="D56">
        <f t="shared" si="12"/>
        <v>0.840236684600679</v>
      </c>
      <c r="E56">
        <f t="shared" si="6"/>
        <v>0.2065728</v>
      </c>
      <c r="F56">
        <f t="shared" si="13"/>
        <v>0.354545419338848</v>
      </c>
      <c r="K56">
        <f t="shared" si="7"/>
        <v>0.7934272</v>
      </c>
      <c r="L56">
        <f t="shared" si="8"/>
        <v>0.840236684600679</v>
      </c>
      <c r="M56">
        <f t="shared" si="9"/>
        <v>0.354545419338848</v>
      </c>
      <c r="N56">
        <f t="shared" si="10"/>
        <v>0.8</v>
      </c>
      <c r="O56" s="7"/>
    </row>
    <row r="57" spans="2:15">
      <c r="B57">
        <v>0.85</v>
      </c>
      <c r="C57">
        <f t="shared" si="11"/>
        <v>0.803403725</v>
      </c>
      <c r="D57">
        <f t="shared" si="12"/>
        <v>0.88166544784193</v>
      </c>
      <c r="E57">
        <f t="shared" si="6"/>
        <v>0.196596275</v>
      </c>
      <c r="F57">
        <f t="shared" si="13"/>
        <v>0.279402954099715</v>
      </c>
      <c r="K57">
        <f t="shared" si="7"/>
        <v>0.803403725</v>
      </c>
      <c r="L57">
        <f t="shared" si="8"/>
        <v>0.88166544784193</v>
      </c>
      <c r="M57">
        <f t="shared" si="9"/>
        <v>0.279402954099715</v>
      </c>
      <c r="N57">
        <f t="shared" si="10"/>
        <v>0.85</v>
      </c>
      <c r="O57" s="7"/>
    </row>
    <row r="58" spans="2:15">
      <c r="B58">
        <v>0.9</v>
      </c>
      <c r="C58">
        <f t="shared" si="11"/>
        <v>0.81338025</v>
      </c>
      <c r="D58">
        <f t="shared" si="12"/>
        <v>0.922077921119919</v>
      </c>
      <c r="E58">
        <f t="shared" si="6"/>
        <v>0.18661975</v>
      </c>
      <c r="F58">
        <f t="shared" si="13"/>
        <v>0.196226390829481</v>
      </c>
      <c r="K58">
        <f t="shared" si="7"/>
        <v>0.81338025</v>
      </c>
      <c r="L58">
        <f t="shared" si="8"/>
        <v>0.922077921119919</v>
      </c>
      <c r="M58">
        <f t="shared" si="9"/>
        <v>0.196226390829481</v>
      </c>
      <c r="N58">
        <f t="shared" si="10"/>
        <v>0.9</v>
      </c>
      <c r="O58" s="7"/>
    </row>
    <row r="59" spans="2:15">
      <c r="B59">
        <v>0.95</v>
      </c>
      <c r="C59">
        <f t="shared" si="11"/>
        <v>0.823356775</v>
      </c>
      <c r="D59">
        <f t="shared" si="12"/>
        <v>0.961511047261377</v>
      </c>
      <c r="E59">
        <f t="shared" si="6"/>
        <v>0.176643225</v>
      </c>
      <c r="F59">
        <f t="shared" si="13"/>
        <v>0.103654470755955</v>
      </c>
      <c r="K59">
        <f t="shared" si="7"/>
        <v>0.823356775</v>
      </c>
      <c r="L59">
        <f t="shared" si="8"/>
        <v>0.961511047261377</v>
      </c>
      <c r="M59">
        <f t="shared" si="9"/>
        <v>0.103654470755955</v>
      </c>
      <c r="N59">
        <f t="shared" si="10"/>
        <v>0.95</v>
      </c>
      <c r="O59" s="7"/>
    </row>
    <row r="60" spans="2:15">
      <c r="B60">
        <v>1</v>
      </c>
      <c r="C60">
        <f t="shared" si="11"/>
        <v>0.8333333</v>
      </c>
      <c r="D60">
        <f t="shared" si="12"/>
        <v>1</v>
      </c>
      <c r="E60">
        <f t="shared" si="6"/>
        <v>0.1666667</v>
      </c>
      <c r="F60">
        <f t="shared" si="13"/>
        <v>0</v>
      </c>
      <c r="K60">
        <f t="shared" si="7"/>
        <v>0.8333333</v>
      </c>
      <c r="L60">
        <f t="shared" si="8"/>
        <v>1</v>
      </c>
      <c r="M60">
        <f t="shared" si="9"/>
        <v>0</v>
      </c>
      <c r="N60">
        <f t="shared" si="10"/>
        <v>1</v>
      </c>
      <c r="O60" s="7"/>
    </row>
  </sheetData>
  <mergeCells count="1">
    <mergeCell ref="O2:P2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"/>
  <sheetViews>
    <sheetView workbookViewId="0">
      <selection activeCell="A2" sqref="A2"/>
    </sheetView>
  </sheetViews>
  <sheetFormatPr defaultColWidth="8.72727272727273" defaultRowHeight="14.5" outlineLevelRow="7" outlineLevelCol="7"/>
  <cols>
    <col min="1" max="1" width="14" customWidth="1"/>
    <col min="2" max="3" width="9.54545454545454"/>
    <col min="4" max="4" width="10.5454545454545"/>
    <col min="5" max="5" width="9.54545454545454"/>
    <col min="12" max="12" width="12.8181818181818"/>
  </cols>
  <sheetData>
    <row r="1" spans="2:5">
      <c r="B1" t="s">
        <v>105</v>
      </c>
      <c r="C1" t="s">
        <v>106</v>
      </c>
      <c r="E1" t="s">
        <v>107</v>
      </c>
    </row>
    <row r="2" spans="2:8">
      <c r="B2">
        <v>0.0787519</v>
      </c>
      <c r="C2">
        <v>0.3343239</v>
      </c>
      <c r="D2">
        <f>B2-C2</f>
        <v>-0.255572</v>
      </c>
      <c r="E2">
        <v>0.6</v>
      </c>
      <c r="H2" s="1"/>
    </row>
    <row r="3" spans="2:8">
      <c r="B3">
        <v>0.1432039</v>
      </c>
      <c r="C3">
        <v>0.0533981</v>
      </c>
      <c r="D3">
        <f>B3-C3</f>
        <v>0.0898058</v>
      </c>
      <c r="E3">
        <v>0.81</v>
      </c>
      <c r="H3" s="1"/>
    </row>
    <row r="4" spans="2:5">
      <c r="B4">
        <v>0.0789755</v>
      </c>
      <c r="C4">
        <v>0.0512273</v>
      </c>
      <c r="D4">
        <f>B4-C4</f>
        <v>0.0277482</v>
      </c>
      <c r="E4">
        <v>0.81</v>
      </c>
    </row>
    <row r="5" spans="2:5">
      <c r="B5">
        <v>0.1024096</v>
      </c>
      <c r="C5">
        <v>0.0662651</v>
      </c>
      <c r="D5">
        <f>B5-C5</f>
        <v>0.0361445</v>
      </c>
      <c r="E5">
        <v>0.78</v>
      </c>
    </row>
    <row r="8" spans="8:8">
      <c r="H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Калькулятор ППС</vt:lpstr>
      <vt:lpstr>Первичные данные</vt:lpstr>
      <vt:lpstr>Тестовый датасет</vt:lpstr>
      <vt:lpstr>Первичные данные все парам. </vt:lpstr>
      <vt:lpstr>Калькулятор ППС vs ВМХ</vt:lpstr>
      <vt:lpstr>Лист5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2015-06-05T18:17:00Z</dcterms:created>
  <dcterms:modified xsi:type="dcterms:W3CDTF">2019-03-26T07:04:43Z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1049-10.2.0.7635</vt:lpwstr>
  </property>
</Properties>
</file>